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filterPrivacy="1" showInkAnnotation="0" codeName="ThisWorkbook" defaultThemeVersion="124226"/>
  <xr:revisionPtr revIDLastSave="0" documentId="13_ncr:1_{E93B8823-7CA5-4B77-81E7-6419708A6695}" xr6:coauthVersionLast="36" xr6:coauthVersionMax="36" xr10:uidLastSave="{00000000-0000-0000-0000-000000000000}"/>
  <bookViews>
    <workbookView xWindow="6816" yWindow="300" windowWidth="10248" windowHeight="5772" xr2:uid="{00000000-000D-0000-FFFF-FFFF00000000}"/>
  </bookViews>
  <sheets>
    <sheet name="Sheet1" sheetId="1" r:id="rId1"/>
    <sheet name="Sheet2" sheetId="2" state="hidden" r:id="rId2"/>
    <sheet name="Sheet3" sheetId="3" state="hidden" r:id="rId3"/>
    <sheet name="Sheet4" sheetId="4" state="hidden" r:id="rId4"/>
    <sheet name="Sheet5" sheetId="5" state="hidden" r:id="rId5"/>
  </sheets>
  <externalReferences>
    <externalReference r:id="rId6"/>
  </externalReferences>
  <definedNames>
    <definedName name="DC_gain_comp">Sheet2!$B$31</definedName>
    <definedName name="DC_gain_power">Sheet2!$B$21</definedName>
    <definedName name="fp">Sheet2!$B$18</definedName>
    <definedName name="fp_comp1">Sheet2!$B$29</definedName>
    <definedName name="fp_comp2">Sheet2!$B$30</definedName>
    <definedName name="fp_ff">Sheet2!$B$55</definedName>
    <definedName name="fz_comp">Sheet2!$B$28</definedName>
    <definedName name="fz_ff">Sheet2!$B$54</definedName>
    <definedName name="fzESR">Sheet2!$B$20</definedName>
    <definedName name="fzRHP">Sheet2!$B$19</definedName>
    <definedName name="GmPS">Sheet2!$B$6</definedName>
    <definedName name="Rsns">Sheet2!$D$5</definedName>
    <definedName name="Vout">Sheet2!$B$11</definedName>
    <definedName name="Vref">Sheet2!$B$3</definedName>
  </definedNames>
  <calcPr calcId="191029"/>
</workbook>
</file>

<file path=xl/calcChain.xml><?xml version="1.0" encoding="utf-8"?>
<calcChain xmlns="http://schemas.openxmlformats.org/spreadsheetml/2006/main">
  <c r="B26" i="2" l="1"/>
  <c r="B27" i="2"/>
  <c r="B25" i="2"/>
  <c r="B25" i="1"/>
  <c r="I21" i="5" l="1"/>
  <c r="I22" i="5"/>
  <c r="I23" i="5" s="1"/>
  <c r="W233" i="2" l="1"/>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D25" i="1" l="1"/>
  <c r="B26" i="1" l="1"/>
  <c r="B9" i="2" l="1"/>
  <c r="B8" i="2"/>
  <c r="B7" i="2"/>
  <c r="N19" i="1"/>
  <c r="I12" i="1"/>
  <c r="B29" i="1"/>
  <c r="B31" i="1" s="1"/>
  <c r="B32" i="1" s="1"/>
  <c r="B35" i="2" l="1"/>
  <c r="D35" i="2" s="1"/>
  <c r="B14" i="2"/>
  <c r="D14" i="2" s="1"/>
  <c r="B13" i="2"/>
  <c r="B11" i="2"/>
  <c r="B10" i="2"/>
  <c r="B60" i="2"/>
  <c r="D27" i="2"/>
  <c r="D26" i="2"/>
  <c r="D25" i="2"/>
  <c r="D24" i="2"/>
  <c r="D9" i="2"/>
  <c r="W5" i="2"/>
  <c r="D5" i="2"/>
  <c r="AP4" i="2" s="1"/>
  <c r="W4" i="2"/>
  <c r="D4" i="2"/>
  <c r="B28" i="2" l="1"/>
  <c r="AP5" i="2"/>
  <c r="AP236" i="2"/>
  <c r="AP240" i="2"/>
  <c r="AP241" i="2"/>
  <c r="AP242" i="2"/>
  <c r="AP243" i="2"/>
  <c r="AP247" i="2"/>
  <c r="AP251" i="2"/>
  <c r="AP257" i="2"/>
  <c r="AP263" i="2"/>
  <c r="AP264" i="2"/>
  <c r="AP271" i="2"/>
  <c r="AP272" i="2"/>
  <c r="AP284" i="2"/>
  <c r="AP286" i="2"/>
  <c r="AP287" i="2"/>
  <c r="AP288" i="2"/>
  <c r="AP289" i="2"/>
  <c r="AP294" i="2"/>
  <c r="AP296" i="2"/>
  <c r="AP298" i="2"/>
  <c r="AP300" i="2"/>
  <c r="AP301" i="2"/>
  <c r="AP303" i="2"/>
  <c r="AP310" i="2"/>
  <c r="AP313" i="2"/>
  <c r="AP315" i="2"/>
  <c r="AP318" i="2"/>
  <c r="AP322" i="2"/>
  <c r="AP335" i="2"/>
  <c r="AP336" i="2"/>
  <c r="AP342" i="2"/>
  <c r="AP345" i="2"/>
  <c r="AP351" i="2"/>
  <c r="AP355" i="2"/>
  <c r="AP356" i="2"/>
  <c r="AP361" i="2"/>
  <c r="AP362" i="2"/>
  <c r="AP370" i="2"/>
  <c r="AP373" i="2"/>
  <c r="AP375" i="2"/>
  <c r="AP376" i="2"/>
  <c r="AP389" i="2"/>
  <c r="AP394" i="2"/>
  <c r="AP396" i="2"/>
  <c r="AP399" i="2"/>
  <c r="AP405" i="2"/>
  <c r="AP410" i="2"/>
  <c r="AP421" i="2"/>
  <c r="AP422" i="2"/>
  <c r="AP423" i="2"/>
  <c r="AP424" i="2"/>
  <c r="AP426" i="2"/>
  <c r="AP427" i="2"/>
  <c r="AP430" i="2"/>
  <c r="AP431" i="2"/>
  <c r="AP432" i="2"/>
  <c r="AP436" i="2"/>
  <c r="AP440" i="2"/>
  <c r="AP445" i="2"/>
  <c r="AP447" i="2"/>
  <c r="AP450" i="2"/>
  <c r="AP456" i="2"/>
  <c r="AP457" i="2"/>
  <c r="AP458" i="2"/>
  <c r="AP459" i="2"/>
  <c r="AP461" i="2"/>
  <c r="AP462" i="2"/>
  <c r="AP464" i="2"/>
  <c r="AP465" i="2"/>
  <c r="AP466" i="2"/>
  <c r="AP467" i="2"/>
  <c r="AP469" i="2"/>
  <c r="AP471" i="2"/>
  <c r="AP473" i="2"/>
  <c r="AP474" i="2"/>
  <c r="AP476" i="2"/>
  <c r="AP479" i="2"/>
  <c r="AP489" i="2"/>
  <c r="AP490" i="2"/>
  <c r="AP492" i="2"/>
  <c r="AP495" i="2"/>
  <c r="AP505" i="2"/>
  <c r="AP506" i="2"/>
  <c r="AP508" i="2"/>
  <c r="AP511" i="2"/>
  <c r="AP233" i="2"/>
  <c r="AP235" i="2"/>
  <c r="AP239" i="2"/>
  <c r="AP249" i="2"/>
  <c r="AP250" i="2"/>
  <c r="AP255" i="2"/>
  <c r="AP259" i="2"/>
  <c r="AP265" i="2"/>
  <c r="AP267" i="2"/>
  <c r="AP268" i="2"/>
  <c r="AP269" i="2"/>
  <c r="AP270" i="2"/>
  <c r="AP274" i="2"/>
  <c r="AP277" i="2"/>
  <c r="AP282" i="2"/>
  <c r="AP302" i="2"/>
  <c r="AP304" i="2"/>
  <c r="AP306" i="2"/>
  <c r="AP308" i="2"/>
  <c r="AP316" i="2"/>
  <c r="AP319" i="2"/>
  <c r="AP327" i="2"/>
  <c r="AP328" i="2"/>
  <c r="AP330" i="2"/>
  <c r="AP333" i="2"/>
  <c r="AP339" i="2"/>
  <c r="AP340" i="2"/>
  <c r="AP346" i="2"/>
  <c r="AP349" i="2"/>
  <c r="AP353" i="2"/>
  <c r="AP357" i="2"/>
  <c r="AP368" i="2"/>
  <c r="AP374" i="2"/>
  <c r="AP377" i="2"/>
  <c r="AP383" i="2"/>
  <c r="AP386" i="2"/>
  <c r="AP390" i="2"/>
  <c r="AP392" i="2"/>
  <c r="AP395" i="2"/>
  <c r="AP401" i="2"/>
  <c r="AP408" i="2"/>
  <c r="AP411" i="2"/>
  <c r="AP417" i="2"/>
  <c r="AP420" i="2"/>
  <c r="AP428" i="2"/>
  <c r="AP437" i="2"/>
  <c r="AP441" i="2"/>
  <c r="AP443" i="2"/>
  <c r="AP446" i="2"/>
  <c r="AP452" i="2"/>
  <c r="AP453" i="2"/>
  <c r="AP455" i="2"/>
  <c r="AP470" i="2"/>
  <c r="AP475" i="2"/>
  <c r="AP485" i="2"/>
  <c r="AP486" i="2"/>
  <c r="AP488" i="2"/>
  <c r="AP491" i="2"/>
  <c r="AP501" i="2"/>
  <c r="AP502" i="2"/>
  <c r="AP504" i="2"/>
  <c r="AP507" i="2"/>
  <c r="AP234" i="2"/>
  <c r="AP237" i="2"/>
  <c r="AP244" i="2"/>
  <c r="AP248" i="2"/>
  <c r="AP256" i="2"/>
  <c r="AP260" i="2"/>
  <c r="AP262" i="2"/>
  <c r="AP275" i="2"/>
  <c r="AP276" i="2"/>
  <c r="AP279" i="2"/>
  <c r="AP280" i="2"/>
  <c r="AP285" i="2"/>
  <c r="AP291" i="2"/>
  <c r="AP309" i="2"/>
  <c r="AP311" i="2"/>
  <c r="AP314" i="2"/>
  <c r="AP317" i="2"/>
  <c r="AP320" i="2"/>
  <c r="AP323" i="2"/>
  <c r="AP324" i="2"/>
  <c r="AP325" i="2"/>
  <c r="AP334" i="2"/>
  <c r="AP337" i="2"/>
  <c r="AP343" i="2"/>
  <c r="AP344" i="2"/>
  <c r="AP350" i="2"/>
  <c r="AP354" i="2"/>
  <c r="AP360" i="2"/>
  <c r="AP363" i="2"/>
  <c r="AP364" i="2"/>
  <c r="AP366" i="2"/>
  <c r="AP367" i="2"/>
  <c r="AP371" i="2"/>
  <c r="AP372" i="2"/>
  <c r="AP379" i="2"/>
  <c r="AP380" i="2"/>
  <c r="AP381" i="2"/>
  <c r="AP382" i="2"/>
  <c r="AP388" i="2"/>
  <c r="AP391" i="2"/>
  <c r="AP397" i="2"/>
  <c r="AP402" i="2"/>
  <c r="AP404" i="2"/>
  <c r="AP413" i="2"/>
  <c r="AP414" i="2"/>
  <c r="AP415" i="2"/>
  <c r="AP416" i="2"/>
  <c r="AP425" i="2"/>
  <c r="AP435" i="2"/>
  <c r="AP439" i="2"/>
  <c r="AP442" i="2"/>
  <c r="AP448" i="2"/>
  <c r="AP451" i="2"/>
  <c r="AP460" i="2"/>
  <c r="AP463" i="2"/>
  <c r="AP468" i="2"/>
  <c r="AP472" i="2"/>
  <c r="AP481" i="2"/>
  <c r="AP482" i="2"/>
  <c r="AP484" i="2"/>
  <c r="AP487" i="2"/>
  <c r="AP497" i="2"/>
  <c r="AP498" i="2"/>
  <c r="AP500" i="2"/>
  <c r="AP503" i="2"/>
  <c r="AP238" i="2"/>
  <c r="AP245" i="2"/>
  <c r="AP246" i="2"/>
  <c r="AP252" i="2"/>
  <c r="AP253" i="2"/>
  <c r="AP254" i="2"/>
  <c r="AP258" i="2"/>
  <c r="AP261" i="2"/>
  <c r="AP266" i="2"/>
  <c r="AP273" i="2"/>
  <c r="AP278" i="2"/>
  <c r="AP281" i="2"/>
  <c r="AP283" i="2"/>
  <c r="AP290" i="2"/>
  <c r="AP292" i="2"/>
  <c r="AP293" i="2"/>
  <c r="AP295" i="2"/>
  <c r="AP297" i="2"/>
  <c r="AP299" i="2"/>
  <c r="AP305" i="2"/>
  <c r="AP307" i="2"/>
  <c r="AP312" i="2"/>
  <c r="AP321" i="2"/>
  <c r="AP326" i="2"/>
  <c r="AP329" i="2"/>
  <c r="AP331" i="2"/>
  <c r="AP332" i="2"/>
  <c r="AP338" i="2"/>
  <c r="AP341" i="2"/>
  <c r="AP347" i="2"/>
  <c r="AP348" i="2"/>
  <c r="AP352" i="2"/>
  <c r="AP358" i="2"/>
  <c r="AP359" i="2"/>
  <c r="AP365" i="2"/>
  <c r="AP369" i="2"/>
  <c r="AP378" i="2"/>
  <c r="AP384" i="2"/>
  <c r="AP385" i="2"/>
  <c r="AP387" i="2"/>
  <c r="AP393" i="2"/>
  <c r="AP398" i="2"/>
  <c r="AP400" i="2"/>
  <c r="AP403" i="2"/>
  <c r="AP406" i="2"/>
  <c r="AP407" i="2"/>
  <c r="AP409" i="2"/>
  <c r="AP412" i="2"/>
  <c r="AP418" i="2"/>
  <c r="AP419" i="2"/>
  <c r="AP429" i="2"/>
  <c r="AP433" i="2"/>
  <c r="AP434" i="2"/>
  <c r="AP438" i="2"/>
  <c r="AP444" i="2"/>
  <c r="AP449" i="2"/>
  <c r="AP454" i="2"/>
  <c r="AP477" i="2"/>
  <c r="AP478" i="2"/>
  <c r="AP480" i="2"/>
  <c r="AP483" i="2"/>
  <c r="AP493" i="2"/>
  <c r="AP494" i="2"/>
  <c r="AP496" i="2"/>
  <c r="AP499" i="2"/>
  <c r="AP509" i="2"/>
  <c r="AP510" i="2"/>
  <c r="AP512" i="2"/>
  <c r="AP515" i="2"/>
  <c r="AP519" i="2"/>
  <c r="AP521" i="2"/>
  <c r="AP538" i="2"/>
  <c r="AP544" i="2"/>
  <c r="AP545" i="2"/>
  <c r="AP547" i="2"/>
  <c r="AP556" i="2"/>
  <c r="AP558" i="2"/>
  <c r="AP561" i="2"/>
  <c r="AP567" i="2"/>
  <c r="AP572" i="2"/>
  <c r="AP574" i="2"/>
  <c r="AP577" i="2"/>
  <c r="AP583" i="2"/>
  <c r="AP588" i="2"/>
  <c r="AP594" i="2"/>
  <c r="AP597" i="2"/>
  <c r="AP600" i="2"/>
  <c r="AP601" i="2"/>
  <c r="AP602" i="2"/>
  <c r="AP604" i="2"/>
  <c r="AP611" i="2"/>
  <c r="AP614" i="2"/>
  <c r="AP621" i="2"/>
  <c r="AP623" i="2"/>
  <c r="AP624" i="2"/>
  <c r="AP625" i="2"/>
  <c r="AP628" i="2"/>
  <c r="AP639" i="2"/>
  <c r="AP640" i="2"/>
  <c r="AP642" i="2"/>
  <c r="AP645" i="2"/>
  <c r="AP655" i="2"/>
  <c r="AP656" i="2"/>
  <c r="AP658" i="2"/>
  <c r="AP661" i="2"/>
  <c r="AP671" i="2"/>
  <c r="AP672" i="2"/>
  <c r="AP674" i="2"/>
  <c r="AP679" i="2"/>
  <c r="AP680" i="2"/>
  <c r="AP682" i="2"/>
  <c r="AP687" i="2"/>
  <c r="AP688" i="2"/>
  <c r="AP689" i="2"/>
  <c r="AP695" i="2"/>
  <c r="AP696" i="2"/>
  <c r="AP705" i="2"/>
  <c r="AP709" i="2"/>
  <c r="AP722" i="2"/>
  <c r="AP723" i="2"/>
  <c r="AP725" i="2"/>
  <c r="AP728" i="2"/>
  <c r="AP738" i="2"/>
  <c r="AP739" i="2"/>
  <c r="AP741" i="2"/>
  <c r="AP744" i="2"/>
  <c r="AP754" i="2"/>
  <c r="AP755" i="2"/>
  <c r="AP757" i="2"/>
  <c r="AP760" i="2"/>
  <c r="AP770" i="2"/>
  <c r="AP771" i="2"/>
  <c r="AP773" i="2"/>
  <c r="AP778" i="2"/>
  <c r="AP779" i="2"/>
  <c r="AP781" i="2"/>
  <c r="AP786" i="2"/>
  <c r="AP787" i="2"/>
  <c r="AP788" i="2"/>
  <c r="AP795" i="2"/>
  <c r="AP801" i="2"/>
  <c r="AP804" i="2"/>
  <c r="AP809" i="2"/>
  <c r="AP813" i="2"/>
  <c r="AP814" i="2"/>
  <c r="AP815" i="2"/>
  <c r="AP816" i="2"/>
  <c r="AP821" i="2"/>
  <c r="AP822" i="2"/>
  <c r="AP517" i="2"/>
  <c r="AP518" i="2"/>
  <c r="AP522" i="2"/>
  <c r="AP528" i="2"/>
  <c r="AP531" i="2"/>
  <c r="AP536" i="2"/>
  <c r="AP540" i="2"/>
  <c r="AP541" i="2"/>
  <c r="AP542" i="2"/>
  <c r="AP543" i="2"/>
  <c r="AP554" i="2"/>
  <c r="AP557" i="2"/>
  <c r="AP563" i="2"/>
  <c r="AP568" i="2"/>
  <c r="AP570" i="2"/>
  <c r="AP573" i="2"/>
  <c r="AP579" i="2"/>
  <c r="AP584" i="2"/>
  <c r="AP586" i="2"/>
  <c r="AP589" i="2"/>
  <c r="AP591" i="2"/>
  <c r="AP592" i="2"/>
  <c r="AP593" i="2"/>
  <c r="AP599" i="2"/>
  <c r="AP605" i="2"/>
  <c r="AP607" i="2"/>
  <c r="AP608" i="2"/>
  <c r="AP609" i="2"/>
  <c r="AP610" i="2"/>
  <c r="AP619" i="2"/>
  <c r="AP626" i="2"/>
  <c r="AP635" i="2"/>
  <c r="AP636" i="2"/>
  <c r="AP638" i="2"/>
  <c r="AP641" i="2"/>
  <c r="AP651" i="2"/>
  <c r="AP652" i="2"/>
  <c r="AP654" i="2"/>
  <c r="AP657" i="2"/>
  <c r="AP667" i="2"/>
  <c r="AP668" i="2"/>
  <c r="AP670" i="2"/>
  <c r="AP673" i="2"/>
  <c r="AP681" i="2"/>
  <c r="AP686" i="2"/>
  <c r="AP698" i="2"/>
  <c r="AP699" i="2"/>
  <c r="AP700" i="2"/>
  <c r="AP701" i="2"/>
  <c r="AP703" i="2"/>
  <c r="AP718" i="2"/>
  <c r="AP719" i="2"/>
  <c r="AP721" i="2"/>
  <c r="AP724" i="2"/>
  <c r="AP734" i="2"/>
  <c r="AP735" i="2"/>
  <c r="AP737" i="2"/>
  <c r="AP740" i="2"/>
  <c r="AP750" i="2"/>
  <c r="AP751" i="2"/>
  <c r="AP753" i="2"/>
  <c r="AP756" i="2"/>
  <c r="AP766" i="2"/>
  <c r="AP767" i="2"/>
  <c r="AP769" i="2"/>
  <c r="AP772" i="2"/>
  <c r="AP780" i="2"/>
  <c r="AP785" i="2"/>
  <c r="AP793" i="2"/>
  <c r="AP797" i="2"/>
  <c r="AP798" i="2"/>
  <c r="AP799" i="2"/>
  <c r="AP800" i="2"/>
  <c r="AP812" i="2"/>
  <c r="AP818" i="2"/>
  <c r="AP819" i="2"/>
  <c r="AP820" i="2"/>
  <c r="AP6" i="2"/>
  <c r="AP8" i="2"/>
  <c r="AP520" i="2"/>
  <c r="AP524" i="2"/>
  <c r="AP525" i="2"/>
  <c r="AP526" i="2"/>
  <c r="AP527" i="2"/>
  <c r="AP539" i="2"/>
  <c r="AP548" i="2"/>
  <c r="AP552" i="2"/>
  <c r="AP553" i="2"/>
  <c r="AP559" i="2"/>
  <c r="AP564" i="2"/>
  <c r="AP566" i="2"/>
  <c r="AP569" i="2"/>
  <c r="AP575" i="2"/>
  <c r="AP580" i="2"/>
  <c r="AP582" i="2"/>
  <c r="AP585" i="2"/>
  <c r="AP595" i="2"/>
  <c r="AP603" i="2"/>
  <c r="AP612" i="2"/>
  <c r="AP613" i="2"/>
  <c r="AP622" i="2"/>
  <c r="AP631" i="2"/>
  <c r="AP632" i="2"/>
  <c r="AP633" i="2"/>
  <c r="AP637" i="2"/>
  <c r="AP647" i="2"/>
  <c r="AP648" i="2"/>
  <c r="AP650" i="2"/>
  <c r="AP653" i="2"/>
  <c r="AP663" i="2"/>
  <c r="AP664" i="2"/>
  <c r="AP666" i="2"/>
  <c r="AP669" i="2"/>
  <c r="AP678" i="2"/>
  <c r="AP685" i="2"/>
  <c r="AP694" i="2"/>
  <c r="AP697" i="2"/>
  <c r="AP704" i="2"/>
  <c r="AP710" i="2"/>
  <c r="AP714" i="2"/>
  <c r="AP715" i="2"/>
  <c r="AP717" i="2"/>
  <c r="AP720" i="2"/>
  <c r="AP730" i="2"/>
  <c r="AP731" i="2"/>
  <c r="AP733" i="2"/>
  <c r="AP736" i="2"/>
  <c r="AP746" i="2"/>
  <c r="AP747" i="2"/>
  <c r="AP749" i="2"/>
  <c r="AP752" i="2"/>
  <c r="AP762" i="2"/>
  <c r="AP763" i="2"/>
  <c r="AP765" i="2"/>
  <c r="AP768" i="2"/>
  <c r="AP777" i="2"/>
  <c r="AP784" i="2"/>
  <c r="AP790" i="2"/>
  <c r="AP791" i="2"/>
  <c r="AP792" i="2"/>
  <c r="AP796" i="2"/>
  <c r="AP802" i="2"/>
  <c r="AP803" i="2"/>
  <c r="AP805" i="2"/>
  <c r="AP806" i="2"/>
  <c r="AP807" i="2"/>
  <c r="AP808" i="2"/>
  <c r="AP810" i="2"/>
  <c r="AP7" i="2"/>
  <c r="AP10" i="2"/>
  <c r="AP513" i="2"/>
  <c r="AP514" i="2"/>
  <c r="AP516" i="2"/>
  <c r="AP523" i="2"/>
  <c r="AP529" i="2"/>
  <c r="AP530" i="2"/>
  <c r="AP532" i="2"/>
  <c r="AP533" i="2"/>
  <c r="AP534" i="2"/>
  <c r="AP535" i="2"/>
  <c r="AP537" i="2"/>
  <c r="AP546" i="2"/>
  <c r="AP549" i="2"/>
  <c r="AP550" i="2"/>
  <c r="AP551" i="2"/>
  <c r="AP555" i="2"/>
  <c r="AP560" i="2"/>
  <c r="AP562" i="2"/>
  <c r="AP565" i="2"/>
  <c r="AP571" i="2"/>
  <c r="AP576" i="2"/>
  <c r="AP578" i="2"/>
  <c r="AP581" i="2"/>
  <c r="AP587" i="2"/>
  <c r="AP590" i="2"/>
  <c r="AP596" i="2"/>
  <c r="AP598" i="2"/>
  <c r="AP606" i="2"/>
  <c r="AP615" i="2"/>
  <c r="AP616" i="2"/>
  <c r="AP617" i="2"/>
  <c r="AP618" i="2"/>
  <c r="AP620" i="2"/>
  <c r="AP627" i="2"/>
  <c r="AP629" i="2"/>
  <c r="AP630" i="2"/>
  <c r="AP634" i="2"/>
  <c r="AP643" i="2"/>
  <c r="AP644" i="2"/>
  <c r="AP646" i="2"/>
  <c r="AP649" i="2"/>
  <c r="AP659" i="2"/>
  <c r="AP660" i="2"/>
  <c r="AP662" i="2"/>
  <c r="AP665" i="2"/>
  <c r="AP675" i="2"/>
  <c r="AP676" i="2"/>
  <c r="AP677" i="2"/>
  <c r="AP683" i="2"/>
  <c r="AP684" i="2"/>
  <c r="AP690" i="2"/>
  <c r="AP691" i="2"/>
  <c r="AP692" i="2"/>
  <c r="AP693" i="2"/>
  <c r="AP702" i="2"/>
  <c r="AP706" i="2"/>
  <c r="AP707" i="2"/>
  <c r="AP708" i="2"/>
  <c r="AP711" i="2"/>
  <c r="AP712" i="2"/>
  <c r="AP713" i="2"/>
  <c r="AP716" i="2"/>
  <c r="AP726" i="2"/>
  <c r="AP727" i="2"/>
  <c r="AP729" i="2"/>
  <c r="AP732" i="2"/>
  <c r="AP742" i="2"/>
  <c r="AP743" i="2"/>
  <c r="AP745" i="2"/>
  <c r="AP748" i="2"/>
  <c r="AP758" i="2"/>
  <c r="AP759" i="2"/>
  <c r="AP761" i="2"/>
  <c r="AP764" i="2"/>
  <c r="AP774" i="2"/>
  <c r="AP775" i="2"/>
  <c r="AP776" i="2"/>
  <c r="AP782" i="2"/>
  <c r="AP783" i="2"/>
  <c r="AP789" i="2"/>
  <c r="AP794" i="2"/>
  <c r="AP811" i="2"/>
  <c r="AP817" i="2"/>
  <c r="AP9" i="2"/>
  <c r="AP11" i="2"/>
  <c r="AP13" i="2"/>
  <c r="AP17" i="2"/>
  <c r="AP18" i="2"/>
  <c r="AP24" i="2"/>
  <c r="AP25" i="2"/>
  <c r="AP26" i="2"/>
  <c r="AP33" i="2"/>
  <c r="AP35" i="2"/>
  <c r="AP38" i="2"/>
  <c r="AP43" i="2"/>
  <c r="AP44" i="2"/>
  <c r="AP46" i="2"/>
  <c r="AP49" i="2"/>
  <c r="AP54" i="2"/>
  <c r="AP61" i="2"/>
  <c r="AP66" i="2"/>
  <c r="AP67" i="2"/>
  <c r="AP69" i="2"/>
  <c r="AP70" i="2"/>
  <c r="AP71" i="2"/>
  <c r="AP74" i="2"/>
  <c r="AP75" i="2"/>
  <c r="AP76" i="2"/>
  <c r="AP80" i="2"/>
  <c r="AP90" i="2"/>
  <c r="AP91" i="2"/>
  <c r="AP93" i="2"/>
  <c r="AP96" i="2"/>
  <c r="AP98" i="2"/>
  <c r="AP99" i="2"/>
  <c r="AP100" i="2"/>
  <c r="AP116" i="2"/>
  <c r="AP117" i="2"/>
  <c r="AP118" i="2"/>
  <c r="AP121" i="2"/>
  <c r="AP126" i="2"/>
  <c r="AP134" i="2"/>
  <c r="AP142" i="2"/>
  <c r="AP151" i="2"/>
  <c r="AP153" i="2"/>
  <c r="AP156" i="2"/>
  <c r="AP159" i="2"/>
  <c r="AP161" i="2"/>
  <c r="AP163" i="2"/>
  <c r="AP165" i="2"/>
  <c r="AP167" i="2"/>
  <c r="AP169" i="2"/>
  <c r="AP171" i="2"/>
  <c r="AP173" i="2"/>
  <c r="AP175" i="2"/>
  <c r="AP177" i="2"/>
  <c r="AP179" i="2"/>
  <c r="AP181" i="2"/>
  <c r="AP183" i="2"/>
  <c r="AP198" i="2"/>
  <c r="AP204" i="2"/>
  <c r="AP206" i="2"/>
  <c r="AP209" i="2"/>
  <c r="AP212" i="2"/>
  <c r="AP214" i="2"/>
  <c r="AP215" i="2"/>
  <c r="AP221" i="2"/>
  <c r="AP225" i="2"/>
  <c r="AP20" i="2"/>
  <c r="AP28" i="2"/>
  <c r="AP29" i="2"/>
  <c r="AP31" i="2"/>
  <c r="AP34" i="2"/>
  <c r="AP40" i="2"/>
  <c r="AP42" i="2"/>
  <c r="AP45" i="2"/>
  <c r="AP55" i="2"/>
  <c r="AP56" i="2"/>
  <c r="AP57" i="2"/>
  <c r="AP62" i="2"/>
  <c r="AP64" i="2"/>
  <c r="AP72" i="2"/>
  <c r="AP86" i="2"/>
  <c r="AP87" i="2"/>
  <c r="AP89" i="2"/>
  <c r="AP92" i="2"/>
  <c r="AP105" i="2"/>
  <c r="AP112" i="2"/>
  <c r="AP113" i="2"/>
  <c r="AP115" i="2"/>
  <c r="AP124" i="2"/>
  <c r="AP127" i="2"/>
  <c r="AP129" i="2"/>
  <c r="AP132" i="2"/>
  <c r="AP135" i="2"/>
  <c r="AP137" i="2"/>
  <c r="AP140" i="2"/>
  <c r="AP143" i="2"/>
  <c r="AP145" i="2"/>
  <c r="AP152" i="2"/>
  <c r="AP154" i="2"/>
  <c r="AP155" i="2"/>
  <c r="AP160" i="2"/>
  <c r="AP186" i="2"/>
  <c r="AP188" i="2"/>
  <c r="AP190" i="2"/>
  <c r="AP191" i="2"/>
  <c r="AP196" i="2"/>
  <c r="AP202" i="2"/>
  <c r="AP207" i="2"/>
  <c r="AP216" i="2"/>
  <c r="AP218" i="2"/>
  <c r="AP219" i="2"/>
  <c r="AP222" i="2"/>
  <c r="AP223" i="2"/>
  <c r="AP226" i="2"/>
  <c r="AP227" i="2"/>
  <c r="AP12" i="2"/>
  <c r="AP16" i="2"/>
  <c r="AP21" i="2"/>
  <c r="AP23" i="2"/>
  <c r="AP27" i="2"/>
  <c r="AP30" i="2"/>
  <c r="AP36" i="2"/>
  <c r="AP41" i="2"/>
  <c r="AP51" i="2"/>
  <c r="AP52" i="2"/>
  <c r="AP53" i="2"/>
  <c r="AP58" i="2"/>
  <c r="AP60" i="2"/>
  <c r="AP63" i="2"/>
  <c r="AP68" i="2"/>
  <c r="AP82" i="2"/>
  <c r="AP83" i="2"/>
  <c r="AP85" i="2"/>
  <c r="AP88" i="2"/>
  <c r="AP94" i="2"/>
  <c r="AP95" i="2"/>
  <c r="AP101" i="2"/>
  <c r="AP102" i="2"/>
  <c r="AP103" i="2"/>
  <c r="AP106" i="2"/>
  <c r="AP107" i="2"/>
  <c r="AP108" i="2"/>
  <c r="AP109" i="2"/>
  <c r="AP111" i="2"/>
  <c r="AP114" i="2"/>
  <c r="AP122" i="2"/>
  <c r="AP130" i="2"/>
  <c r="AP138" i="2"/>
  <c r="AP146" i="2"/>
  <c r="AP149" i="2"/>
  <c r="AP150" i="2"/>
  <c r="AP157" i="2"/>
  <c r="AP158" i="2"/>
  <c r="AP185" i="2"/>
  <c r="AP187" i="2"/>
  <c r="AP189" i="2"/>
  <c r="AP194" i="2"/>
  <c r="AP195" i="2"/>
  <c r="AP197" i="2"/>
  <c r="AP199" i="2"/>
  <c r="AP200" i="2"/>
  <c r="AP205" i="2"/>
  <c r="AP208" i="2"/>
  <c r="AP210" i="2"/>
  <c r="AP213" i="2"/>
  <c r="AP220" i="2"/>
  <c r="AP224" i="2"/>
  <c r="AP228" i="2"/>
  <c r="AP229" i="2"/>
  <c r="AP231" i="2"/>
  <c r="AP232" i="2"/>
  <c r="AP14" i="2"/>
  <c r="AP15" i="2"/>
  <c r="AP19" i="2"/>
  <c r="AP22" i="2"/>
  <c r="AP32" i="2"/>
  <c r="AP37" i="2"/>
  <c r="AP39" i="2"/>
  <c r="AP47" i="2"/>
  <c r="AP48" i="2"/>
  <c r="AP50" i="2"/>
  <c r="AP59" i="2"/>
  <c r="AP65" i="2"/>
  <c r="AP73" i="2"/>
  <c r="AP77" i="2"/>
  <c r="AP78" i="2"/>
  <c r="AP79" i="2"/>
  <c r="AP81" i="2"/>
  <c r="AP84" i="2"/>
  <c r="AP97" i="2"/>
  <c r="AP104" i="2"/>
  <c r="AP110" i="2"/>
  <c r="AP119" i="2"/>
  <c r="AP120" i="2"/>
  <c r="AP123" i="2"/>
  <c r="AP125" i="2"/>
  <c r="AP128" i="2"/>
  <c r="AP131" i="2"/>
  <c r="AP133" i="2"/>
  <c r="AP136" i="2"/>
  <c r="AP139" i="2"/>
  <c r="AP141" i="2"/>
  <c r="AP144" i="2"/>
  <c r="AP147" i="2"/>
  <c r="AP148" i="2"/>
  <c r="AP162" i="2"/>
  <c r="AP164" i="2"/>
  <c r="AP166" i="2"/>
  <c r="AP168" i="2"/>
  <c r="AP170" i="2"/>
  <c r="AP172" i="2"/>
  <c r="AP174" i="2"/>
  <c r="AP176" i="2"/>
  <c r="AP178" i="2"/>
  <c r="AP180" i="2"/>
  <c r="AP182" i="2"/>
  <c r="AP184" i="2"/>
  <c r="AP192" i="2"/>
  <c r="AP193" i="2"/>
  <c r="AP201" i="2"/>
  <c r="AP203" i="2"/>
  <c r="AP211" i="2"/>
  <c r="AP217" i="2"/>
  <c r="AP230" i="2"/>
  <c r="AQ236" i="2"/>
  <c r="AQ249" i="2"/>
  <c r="AQ254" i="2"/>
  <c r="AQ255" i="2"/>
  <c r="AQ259" i="2"/>
  <c r="AQ264" i="2"/>
  <c r="AQ267" i="2"/>
  <c r="AQ269" i="2"/>
  <c r="AQ271" i="2"/>
  <c r="AQ277" i="2"/>
  <c r="AQ293" i="2"/>
  <c r="AQ295" i="2"/>
  <c r="AQ296" i="2"/>
  <c r="AQ306" i="2"/>
  <c r="AQ309" i="2"/>
  <c r="AQ311" i="2"/>
  <c r="AQ312" i="2"/>
  <c r="AQ317" i="2"/>
  <c r="AQ322" i="2"/>
  <c r="AQ324" i="2"/>
  <c r="AQ326" i="2"/>
  <c r="AQ328" i="2"/>
  <c r="AQ329" i="2"/>
  <c r="AQ330" i="2"/>
  <c r="AQ333" i="2"/>
  <c r="AQ337" i="2"/>
  <c r="AQ341" i="2"/>
  <c r="AQ345" i="2"/>
  <c r="AQ349" i="2"/>
  <c r="AQ359" i="2"/>
  <c r="AQ362" i="2"/>
  <c r="AQ368" i="2"/>
  <c r="AQ370" i="2"/>
  <c r="AQ379" i="2"/>
  <c r="AQ381" i="2"/>
  <c r="AQ383" i="2"/>
  <c r="AQ384" i="2"/>
  <c r="AQ388" i="2"/>
  <c r="AQ393" i="2"/>
  <c r="AQ399" i="2"/>
  <c r="AQ402" i="2"/>
  <c r="AQ404" i="2"/>
  <c r="AQ409" i="2"/>
  <c r="AQ427" i="2"/>
  <c r="AQ431" i="2"/>
  <c r="AQ434" i="2"/>
  <c r="AQ437" i="2"/>
  <c r="AQ438" i="2"/>
  <c r="AQ441" i="2"/>
  <c r="AQ443" i="2"/>
  <c r="AQ448" i="2"/>
  <c r="AQ462" i="2"/>
  <c r="AQ463" i="2"/>
  <c r="AQ468" i="2"/>
  <c r="AQ469" i="2"/>
  <c r="AQ471" i="2"/>
  <c r="AQ474" i="2"/>
  <c r="AQ476" i="2"/>
  <c r="AQ481" i="2"/>
  <c r="AQ483" i="2"/>
  <c r="AQ490" i="2"/>
  <c r="AQ492" i="2"/>
  <c r="AQ497" i="2"/>
  <c r="AQ499" i="2"/>
  <c r="AQ506" i="2"/>
  <c r="AQ508" i="2"/>
  <c r="AQ513" i="2"/>
  <c r="AQ515" i="2"/>
  <c r="AQ518" i="2"/>
  <c r="AQ519" i="2"/>
  <c r="AQ522" i="2"/>
  <c r="AQ523" i="2"/>
  <c r="AQ525" i="2"/>
  <c r="AQ527" i="2"/>
  <c r="AQ530" i="2"/>
  <c r="AQ531" i="2"/>
  <c r="AQ536" i="2"/>
  <c r="AQ537" i="2"/>
  <c r="AQ551" i="2"/>
  <c r="AQ554" i="2"/>
  <c r="AQ559" i="2"/>
  <c r="AQ234" i="2"/>
  <c r="AQ239" i="2"/>
  <c r="AQ241" i="2"/>
  <c r="AQ243" i="2"/>
  <c r="AQ245" i="2"/>
  <c r="AQ252" i="2"/>
  <c r="AQ261" i="2"/>
  <c r="AQ272" i="2"/>
  <c r="AQ275" i="2"/>
  <c r="AQ278" i="2"/>
  <c r="AQ279" i="2"/>
  <c r="AQ287" i="2"/>
  <c r="AQ289" i="2"/>
  <c r="AQ297" i="2"/>
  <c r="AQ299" i="2"/>
  <c r="AQ300" i="2"/>
  <c r="AQ302" i="2"/>
  <c r="AQ304" i="2"/>
  <c r="AQ305" i="2"/>
  <c r="AQ307" i="2"/>
  <c r="AQ314" i="2"/>
  <c r="AQ323" i="2"/>
  <c r="AQ327" i="2"/>
  <c r="AQ331" i="2"/>
  <c r="AQ335" i="2"/>
  <c r="AQ339" i="2"/>
  <c r="AQ343" i="2"/>
  <c r="AQ347" i="2"/>
  <c r="AQ351" i="2"/>
  <c r="AQ355" i="2"/>
  <c r="AQ360" i="2"/>
  <c r="AQ364" i="2"/>
  <c r="AQ365" i="2"/>
  <c r="AQ369" i="2"/>
  <c r="AQ372" i="2"/>
  <c r="AQ374" i="2"/>
  <c r="AQ389" i="2"/>
  <c r="AQ395" i="2"/>
  <c r="AQ398" i="2"/>
  <c r="AQ400" i="2"/>
  <c r="AQ405" i="2"/>
  <c r="AQ406" i="2"/>
  <c r="AQ411" i="2"/>
  <c r="AQ412" i="2"/>
  <c r="AQ414" i="2"/>
  <c r="AQ416" i="2"/>
  <c r="AQ419" i="2"/>
  <c r="AQ420" i="2"/>
  <c r="AQ422" i="2"/>
  <c r="AQ424" i="2"/>
  <c r="AQ432" i="2"/>
  <c r="AQ435" i="2"/>
  <c r="AQ439" i="2"/>
  <c r="AQ444" i="2"/>
  <c r="AQ450" i="2"/>
  <c r="AQ451" i="2"/>
  <c r="AQ453" i="2"/>
  <c r="AQ454" i="2"/>
  <c r="AQ455" i="2"/>
  <c r="AQ457" i="2"/>
  <c r="AQ459" i="2"/>
  <c r="AQ464" i="2"/>
  <c r="AQ466" i="2"/>
  <c r="AQ472" i="2"/>
  <c r="AQ477" i="2"/>
  <c r="AQ479" i="2"/>
  <c r="AQ486" i="2"/>
  <c r="AQ488" i="2"/>
  <c r="AQ493" i="2"/>
  <c r="AQ495" i="2"/>
  <c r="AQ502" i="2"/>
  <c r="AQ504" i="2"/>
  <c r="AQ509" i="2"/>
  <c r="AQ511" i="2"/>
  <c r="AQ520" i="2"/>
  <c r="AQ521" i="2"/>
  <c r="AQ532" i="2"/>
  <c r="AQ534" i="2"/>
  <c r="AQ540" i="2"/>
  <c r="AQ542" i="2"/>
  <c r="AQ544" i="2"/>
  <c r="AQ547" i="2"/>
  <c r="AQ549" i="2"/>
  <c r="AQ555" i="2"/>
  <c r="AQ561" i="2"/>
  <c r="AQ233" i="2"/>
  <c r="AQ235" i="2"/>
  <c r="AQ238" i="2"/>
  <c r="AQ244" i="2"/>
  <c r="AQ247" i="2"/>
  <c r="AQ250" i="2"/>
  <c r="AQ253" i="2"/>
  <c r="AQ256" i="2"/>
  <c r="AQ257" i="2"/>
  <c r="AQ260" i="2"/>
  <c r="AQ262" i="2"/>
  <c r="AQ268" i="2"/>
  <c r="AQ270" i="2"/>
  <c r="AQ273" i="2"/>
  <c r="AQ281" i="2"/>
  <c r="AQ284" i="2"/>
  <c r="AQ285" i="2"/>
  <c r="AQ292" i="2"/>
  <c r="AQ294" i="2"/>
  <c r="AQ308" i="2"/>
  <c r="AQ313" i="2"/>
  <c r="AQ315" i="2"/>
  <c r="AQ316" i="2"/>
  <c r="AQ321" i="2"/>
  <c r="AQ325" i="2"/>
  <c r="AQ334" i="2"/>
  <c r="AQ338" i="2"/>
  <c r="AQ342" i="2"/>
  <c r="AQ346" i="2"/>
  <c r="AQ350" i="2"/>
  <c r="AQ352" i="2"/>
  <c r="AQ354" i="2"/>
  <c r="AQ361" i="2"/>
  <c r="AQ366" i="2"/>
  <c r="AQ373" i="2"/>
  <c r="AQ375" i="2"/>
  <c r="AQ377" i="2"/>
  <c r="AQ378" i="2"/>
  <c r="AQ380" i="2"/>
  <c r="AQ382" i="2"/>
  <c r="AQ385" i="2"/>
  <c r="AQ386" i="2"/>
  <c r="AQ391" i="2"/>
  <c r="AQ394" i="2"/>
  <c r="AQ396" i="2"/>
  <c r="AQ401" i="2"/>
  <c r="AQ410" i="2"/>
  <c r="AQ425" i="2"/>
  <c r="AQ426" i="2"/>
  <c r="AQ428" i="2"/>
  <c r="AQ430" i="2"/>
  <c r="AQ436" i="2"/>
  <c r="AQ440" i="2"/>
  <c r="AQ446" i="2"/>
  <c r="AQ449" i="2"/>
  <c r="AQ460" i="2"/>
  <c r="AQ461" i="2"/>
  <c r="AQ473" i="2"/>
  <c r="AQ475" i="2"/>
  <c r="AQ482" i="2"/>
  <c r="AQ484" i="2"/>
  <c r="AQ489" i="2"/>
  <c r="AQ491" i="2"/>
  <c r="AQ498" i="2"/>
  <c r="AQ500" i="2"/>
  <c r="AQ505" i="2"/>
  <c r="AQ507" i="2"/>
  <c r="AQ514" i="2"/>
  <c r="AQ516" i="2"/>
  <c r="AQ517" i="2"/>
  <c r="AQ524" i="2"/>
  <c r="AQ526" i="2"/>
  <c r="AQ528" i="2"/>
  <c r="AQ529" i="2"/>
  <c r="AQ545" i="2"/>
  <c r="AQ548" i="2"/>
  <c r="AQ552" i="2"/>
  <c r="AQ557" i="2"/>
  <c r="AQ560" i="2"/>
  <c r="AQ562" i="2"/>
  <c r="AQ237" i="2"/>
  <c r="AQ240" i="2"/>
  <c r="AQ242" i="2"/>
  <c r="AQ246" i="2"/>
  <c r="AQ248" i="2"/>
  <c r="AQ251" i="2"/>
  <c r="AQ258" i="2"/>
  <c r="AQ263" i="2"/>
  <c r="AQ265" i="2"/>
  <c r="AQ266" i="2"/>
  <c r="AQ274" i="2"/>
  <c r="AQ276" i="2"/>
  <c r="AQ280" i="2"/>
  <c r="AQ282" i="2"/>
  <c r="AQ283" i="2"/>
  <c r="AQ286" i="2"/>
  <c r="AQ288" i="2"/>
  <c r="AQ290" i="2"/>
  <c r="AQ291" i="2"/>
  <c r="AQ298" i="2"/>
  <c r="AQ301" i="2"/>
  <c r="AQ303" i="2"/>
  <c r="AQ310" i="2"/>
  <c r="AQ318" i="2"/>
  <c r="AQ319" i="2"/>
  <c r="AQ320" i="2"/>
  <c r="AQ332" i="2"/>
  <c r="AQ336" i="2"/>
  <c r="AQ340" i="2"/>
  <c r="AQ344" i="2"/>
  <c r="AQ348" i="2"/>
  <c r="AQ353" i="2"/>
  <c r="AQ356" i="2"/>
  <c r="AQ357" i="2"/>
  <c r="AQ358" i="2"/>
  <c r="AQ363" i="2"/>
  <c r="AQ367" i="2"/>
  <c r="AQ371" i="2"/>
  <c r="AQ376" i="2"/>
  <c r="AQ387" i="2"/>
  <c r="AQ390" i="2"/>
  <c r="AQ392" i="2"/>
  <c r="AQ397" i="2"/>
  <c r="AQ403" i="2"/>
  <c r="AQ407" i="2"/>
  <c r="AQ408" i="2"/>
  <c r="AQ413" i="2"/>
  <c r="AQ415" i="2"/>
  <c r="AQ417" i="2"/>
  <c r="AQ418" i="2"/>
  <c r="AQ421" i="2"/>
  <c r="AQ423" i="2"/>
  <c r="AQ429" i="2"/>
  <c r="AQ433" i="2"/>
  <c r="AQ442" i="2"/>
  <c r="AQ445" i="2"/>
  <c r="AQ447" i="2"/>
  <c r="AQ452" i="2"/>
  <c r="AQ456" i="2"/>
  <c r="AQ458" i="2"/>
  <c r="AQ465" i="2"/>
  <c r="AQ467" i="2"/>
  <c r="AQ470" i="2"/>
  <c r="AQ478" i="2"/>
  <c r="AQ480" i="2"/>
  <c r="AQ485" i="2"/>
  <c r="AQ487" i="2"/>
  <c r="AQ494" i="2"/>
  <c r="AQ496" i="2"/>
  <c r="AQ501" i="2"/>
  <c r="AQ503" i="2"/>
  <c r="AQ510" i="2"/>
  <c r="AQ512" i="2"/>
  <c r="AQ533" i="2"/>
  <c r="AQ535" i="2"/>
  <c r="AQ538" i="2"/>
  <c r="AQ539" i="2"/>
  <c r="AQ541" i="2"/>
  <c r="AQ543" i="2"/>
  <c r="AQ546" i="2"/>
  <c r="AQ550" i="2"/>
  <c r="AQ553" i="2"/>
  <c r="AQ556" i="2"/>
  <c r="AQ558" i="2"/>
  <c r="AQ567" i="2"/>
  <c r="AQ573" i="2"/>
  <c r="AQ576" i="2"/>
  <c r="AQ578" i="2"/>
  <c r="AQ583" i="2"/>
  <c r="AQ589" i="2"/>
  <c r="AQ590" i="2"/>
  <c r="AQ593" i="2"/>
  <c r="AQ596" i="2"/>
  <c r="AQ598" i="2"/>
  <c r="AQ608" i="2"/>
  <c r="AQ610" i="2"/>
  <c r="AQ613" i="2"/>
  <c r="AQ614" i="2"/>
  <c r="AQ616" i="2"/>
  <c r="AQ618" i="2"/>
  <c r="AQ621" i="2"/>
  <c r="AQ622" i="2"/>
  <c r="AQ627" i="2"/>
  <c r="AQ629" i="2"/>
  <c r="AQ632" i="2"/>
  <c r="AQ634" i="2"/>
  <c r="AQ639" i="2"/>
  <c r="AQ641" i="2"/>
  <c r="AQ648" i="2"/>
  <c r="AQ650" i="2"/>
  <c r="AQ655" i="2"/>
  <c r="AQ657" i="2"/>
  <c r="AQ664" i="2"/>
  <c r="AQ666" i="2"/>
  <c r="AQ671" i="2"/>
  <c r="AQ673" i="2"/>
  <c r="AQ678" i="2"/>
  <c r="AQ679" i="2"/>
  <c r="AQ681" i="2"/>
  <c r="AQ687" i="2"/>
  <c r="AQ702" i="2"/>
  <c r="AQ703" i="2"/>
  <c r="AQ708" i="2"/>
  <c r="AQ712" i="2"/>
  <c r="AQ715" i="2"/>
  <c r="AQ717" i="2"/>
  <c r="AQ722" i="2"/>
  <c r="AQ724" i="2"/>
  <c r="AQ731" i="2"/>
  <c r="AQ733" i="2"/>
  <c r="AQ738" i="2"/>
  <c r="AQ740" i="2"/>
  <c r="AQ747" i="2"/>
  <c r="AQ749" i="2"/>
  <c r="AQ754" i="2"/>
  <c r="AQ756" i="2"/>
  <c r="AQ763" i="2"/>
  <c r="AQ765" i="2"/>
  <c r="AQ770" i="2"/>
  <c r="AQ772" i="2"/>
  <c r="AQ777" i="2"/>
  <c r="AQ778" i="2"/>
  <c r="AQ780" i="2"/>
  <c r="AQ786" i="2"/>
  <c r="AQ791" i="2"/>
  <c r="AQ797" i="2"/>
  <c r="AQ799" i="2"/>
  <c r="AQ801" i="2"/>
  <c r="AQ802" i="2"/>
  <c r="AQ821" i="2"/>
  <c r="AQ6" i="2"/>
  <c r="AQ9" i="2"/>
  <c r="AQ15" i="2"/>
  <c r="AQ19" i="2"/>
  <c r="AQ24" i="2"/>
  <c r="AQ34" i="2"/>
  <c r="AQ38" i="2"/>
  <c r="AQ41" i="2"/>
  <c r="AQ48" i="2"/>
  <c r="AQ50" i="2"/>
  <c r="AQ57" i="2"/>
  <c r="AQ58" i="2"/>
  <c r="AQ60" i="2"/>
  <c r="AQ65" i="2"/>
  <c r="AQ67" i="2"/>
  <c r="AQ68" i="2"/>
  <c r="AQ73" i="2"/>
  <c r="AQ77" i="2"/>
  <c r="AQ82" i="2"/>
  <c r="AQ563" i="2"/>
  <c r="AQ569" i="2"/>
  <c r="AQ572" i="2"/>
  <c r="AQ574" i="2"/>
  <c r="AQ579" i="2"/>
  <c r="AQ585" i="2"/>
  <c r="AQ588" i="2"/>
  <c r="AQ591" i="2"/>
  <c r="AQ594" i="2"/>
  <c r="AQ599" i="2"/>
  <c r="AQ600" i="2"/>
  <c r="AQ602" i="2"/>
  <c r="AQ605" i="2"/>
  <c r="AQ606" i="2"/>
  <c r="AQ619" i="2"/>
  <c r="AQ620" i="2"/>
  <c r="AQ623" i="2"/>
  <c r="AQ625" i="2"/>
  <c r="AQ630" i="2"/>
  <c r="AQ635" i="2"/>
  <c r="AQ637" i="2"/>
  <c r="AQ644" i="2"/>
  <c r="AQ646" i="2"/>
  <c r="AQ651" i="2"/>
  <c r="AQ653" i="2"/>
  <c r="AQ660" i="2"/>
  <c r="AQ662" i="2"/>
  <c r="AQ667" i="2"/>
  <c r="AQ669" i="2"/>
  <c r="AQ676" i="2"/>
  <c r="AQ684" i="2"/>
  <c r="AQ685" i="2"/>
  <c r="AQ690" i="2"/>
  <c r="AQ692" i="2"/>
  <c r="AQ694" i="2"/>
  <c r="AQ695" i="2"/>
  <c r="AQ698" i="2"/>
  <c r="AQ700" i="2"/>
  <c r="AQ706" i="2"/>
  <c r="AQ713" i="2"/>
  <c r="AQ718" i="2"/>
  <c r="AQ720" i="2"/>
  <c r="AQ727" i="2"/>
  <c r="AQ729" i="2"/>
  <c r="AQ734" i="2"/>
  <c r="AQ736" i="2"/>
  <c r="AQ743" i="2"/>
  <c r="AQ745" i="2"/>
  <c r="AQ750" i="2"/>
  <c r="AQ752" i="2"/>
  <c r="AQ759" i="2"/>
  <c r="AQ761" i="2"/>
  <c r="AQ766" i="2"/>
  <c r="AQ768" i="2"/>
  <c r="AQ775" i="2"/>
  <c r="AQ783" i="2"/>
  <c r="AQ784" i="2"/>
  <c r="AQ789" i="2"/>
  <c r="AQ792" i="2"/>
  <c r="AQ806" i="2"/>
  <c r="AQ808" i="2"/>
  <c r="AQ811" i="2"/>
  <c r="AQ812" i="2"/>
  <c r="AQ814" i="2"/>
  <c r="AQ816" i="2"/>
  <c r="AQ819" i="2"/>
  <c r="AQ822" i="2"/>
  <c r="AQ10" i="2"/>
  <c r="AQ12" i="2"/>
  <c r="AQ16" i="2"/>
  <c r="AQ20" i="2"/>
  <c r="AQ25" i="2"/>
  <c r="AQ28" i="2"/>
  <c r="AQ30" i="2"/>
  <c r="AQ33" i="2"/>
  <c r="AQ35" i="2"/>
  <c r="AQ37" i="2"/>
  <c r="AQ39" i="2"/>
  <c r="AQ44" i="2"/>
  <c r="AQ46" i="2"/>
  <c r="AQ51" i="2"/>
  <c r="AQ53" i="2"/>
  <c r="AQ55" i="2"/>
  <c r="AQ61" i="2"/>
  <c r="AQ69" i="2"/>
  <c r="AQ71" i="2"/>
  <c r="AQ75" i="2"/>
  <c r="AQ78" i="2"/>
  <c r="AQ80" i="2"/>
  <c r="AQ565" i="2"/>
  <c r="AQ568" i="2"/>
  <c r="AQ570" i="2"/>
  <c r="AQ575" i="2"/>
  <c r="AQ581" i="2"/>
  <c r="AQ584" i="2"/>
  <c r="AQ586" i="2"/>
  <c r="AQ592" i="2"/>
  <c r="AQ595" i="2"/>
  <c r="AQ603" i="2"/>
  <c r="AQ604" i="2"/>
  <c r="AQ607" i="2"/>
  <c r="AQ609" i="2"/>
  <c r="AQ611" i="2"/>
  <c r="AQ612" i="2"/>
  <c r="AQ615" i="2"/>
  <c r="AQ617" i="2"/>
  <c r="AQ633" i="2"/>
  <c r="AQ640" i="2"/>
  <c r="AQ642" i="2"/>
  <c r="AQ647" i="2"/>
  <c r="AQ649" i="2"/>
  <c r="AQ656" i="2"/>
  <c r="AQ658" i="2"/>
  <c r="AQ663" i="2"/>
  <c r="AQ665" i="2"/>
  <c r="AQ672" i="2"/>
  <c r="AQ674" i="2"/>
  <c r="AQ677" i="2"/>
  <c r="AQ680" i="2"/>
  <c r="AQ682" i="2"/>
  <c r="AQ688" i="2"/>
  <c r="AQ707" i="2"/>
  <c r="AQ709" i="2"/>
  <c r="AQ711" i="2"/>
  <c r="AQ716" i="2"/>
  <c r="AQ723" i="2"/>
  <c r="AQ725" i="2"/>
  <c r="AQ730" i="2"/>
  <c r="AQ732" i="2"/>
  <c r="AQ739" i="2"/>
  <c r="AQ741" i="2"/>
  <c r="AQ746" i="2"/>
  <c r="AQ748" i="2"/>
  <c r="AQ755" i="2"/>
  <c r="AQ757" i="2"/>
  <c r="AQ762" i="2"/>
  <c r="AQ764" i="2"/>
  <c r="AQ771" i="2"/>
  <c r="AQ773" i="2"/>
  <c r="AQ776" i="2"/>
  <c r="AQ779" i="2"/>
  <c r="AQ781" i="2"/>
  <c r="AQ787" i="2"/>
  <c r="AQ790" i="2"/>
  <c r="AQ795" i="2"/>
  <c r="AQ796" i="2"/>
  <c r="AQ798" i="2"/>
  <c r="AQ800" i="2"/>
  <c r="AQ803" i="2"/>
  <c r="AQ804" i="2"/>
  <c r="AQ809" i="2"/>
  <c r="AQ810" i="2"/>
  <c r="AQ820" i="2"/>
  <c r="AQ7" i="2"/>
  <c r="AQ13" i="2"/>
  <c r="AQ17" i="2"/>
  <c r="AQ22" i="2"/>
  <c r="AQ29" i="2"/>
  <c r="AQ31" i="2"/>
  <c r="AQ36" i="2"/>
  <c r="AQ40" i="2"/>
  <c r="AQ42" i="2"/>
  <c r="AQ47" i="2"/>
  <c r="AQ49" i="2"/>
  <c r="AQ54" i="2"/>
  <c r="AQ63" i="2"/>
  <c r="AQ66" i="2"/>
  <c r="AQ76" i="2"/>
  <c r="AQ564" i="2"/>
  <c r="AQ566" i="2"/>
  <c r="AQ571" i="2"/>
  <c r="AQ577" i="2"/>
  <c r="AQ580" i="2"/>
  <c r="AQ582" i="2"/>
  <c r="AQ587" i="2"/>
  <c r="AQ597" i="2"/>
  <c r="AQ601" i="2"/>
  <c r="AQ624" i="2"/>
  <c r="AQ626" i="2"/>
  <c r="AQ628" i="2"/>
  <c r="AQ631" i="2"/>
  <c r="AQ636" i="2"/>
  <c r="AQ638" i="2"/>
  <c r="AQ643" i="2"/>
  <c r="AQ645" i="2"/>
  <c r="AQ652" i="2"/>
  <c r="AQ654" i="2"/>
  <c r="AQ659" i="2"/>
  <c r="AQ661" i="2"/>
  <c r="AQ668" i="2"/>
  <c r="AQ670" i="2"/>
  <c r="AQ675" i="2"/>
  <c r="AQ683" i="2"/>
  <c r="AQ686" i="2"/>
  <c r="AQ689" i="2"/>
  <c r="AQ691" i="2"/>
  <c r="AQ693" i="2"/>
  <c r="AQ696" i="2"/>
  <c r="AQ697" i="2"/>
  <c r="AQ699" i="2"/>
  <c r="AQ701" i="2"/>
  <c r="AQ704" i="2"/>
  <c r="AQ705" i="2"/>
  <c r="AQ710" i="2"/>
  <c r="AQ714" i="2"/>
  <c r="AQ719" i="2"/>
  <c r="AQ721" i="2"/>
  <c r="AQ726" i="2"/>
  <c r="AQ728" i="2"/>
  <c r="AQ735" i="2"/>
  <c r="AQ737" i="2"/>
  <c r="AQ742" i="2"/>
  <c r="AQ744" i="2"/>
  <c r="AQ751" i="2"/>
  <c r="AQ753" i="2"/>
  <c r="AQ758" i="2"/>
  <c r="AQ760" i="2"/>
  <c r="AQ767" i="2"/>
  <c r="AQ769" i="2"/>
  <c r="AQ774" i="2"/>
  <c r="AQ782" i="2"/>
  <c r="AQ785" i="2"/>
  <c r="AQ788" i="2"/>
  <c r="AQ793" i="2"/>
  <c r="AQ794" i="2"/>
  <c r="AQ805" i="2"/>
  <c r="AQ807" i="2"/>
  <c r="AQ813" i="2"/>
  <c r="AQ815" i="2"/>
  <c r="AQ817" i="2"/>
  <c r="AQ818" i="2"/>
  <c r="AQ8" i="2"/>
  <c r="AQ11" i="2"/>
  <c r="AQ14" i="2"/>
  <c r="AQ18" i="2"/>
  <c r="AQ21" i="2"/>
  <c r="AQ23" i="2"/>
  <c r="AQ26" i="2"/>
  <c r="AQ27" i="2"/>
  <c r="AQ32" i="2"/>
  <c r="AQ43" i="2"/>
  <c r="AQ45" i="2"/>
  <c r="AQ52" i="2"/>
  <c r="AQ56" i="2"/>
  <c r="AQ59" i="2"/>
  <c r="AQ62" i="2"/>
  <c r="AQ64" i="2"/>
  <c r="AQ70" i="2"/>
  <c r="AQ72" i="2"/>
  <c r="AQ74" i="2"/>
  <c r="AQ79" i="2"/>
  <c r="AQ81" i="2"/>
  <c r="AQ87" i="2"/>
  <c r="AQ89" i="2"/>
  <c r="AQ99" i="2"/>
  <c r="AQ102" i="2"/>
  <c r="AQ104" i="2"/>
  <c r="AQ106" i="2"/>
  <c r="AQ113" i="2"/>
  <c r="AQ115" i="2"/>
  <c r="AQ118" i="2"/>
  <c r="AQ120" i="2"/>
  <c r="AQ127" i="2"/>
  <c r="AQ129" i="2"/>
  <c r="AQ135" i="2"/>
  <c r="AQ138" i="2"/>
  <c r="AQ146" i="2"/>
  <c r="AQ159" i="2"/>
  <c r="AQ171" i="2"/>
  <c r="AQ185" i="2"/>
  <c r="AQ195" i="2"/>
  <c r="AQ199" i="2"/>
  <c r="AQ218" i="2"/>
  <c r="AQ221" i="2"/>
  <c r="AQ226" i="2"/>
  <c r="AQ231" i="2"/>
  <c r="AQ83" i="2"/>
  <c r="AQ85" i="2"/>
  <c r="AQ90" i="2"/>
  <c r="AQ92" i="2"/>
  <c r="AQ95" i="2"/>
  <c r="AQ96" i="2"/>
  <c r="AQ105" i="2"/>
  <c r="AQ109" i="2"/>
  <c r="AQ111" i="2"/>
  <c r="AQ116" i="2"/>
  <c r="AQ124" i="2"/>
  <c r="AQ132" i="2"/>
  <c r="AQ140" i="2"/>
  <c r="AQ150" i="2"/>
  <c r="AQ151" i="2"/>
  <c r="AQ153" i="2"/>
  <c r="AQ156" i="2"/>
  <c r="AQ158" i="2"/>
  <c r="AQ165" i="2"/>
  <c r="AQ172" i="2"/>
  <c r="AQ174" i="2"/>
  <c r="AQ175" i="2"/>
  <c r="AQ181" i="2"/>
  <c r="AQ189" i="2"/>
  <c r="AQ194" i="2"/>
  <c r="AQ196" i="2"/>
  <c r="AQ200" i="2"/>
  <c r="AQ202" i="2"/>
  <c r="AQ203" i="2"/>
  <c r="AQ208" i="2"/>
  <c r="AQ210" i="2"/>
  <c r="AQ211" i="2"/>
  <c r="AQ220" i="2"/>
  <c r="AQ224" i="2"/>
  <c r="AQ228" i="2"/>
  <c r="AQ232" i="2"/>
  <c r="AQ131" i="2"/>
  <c r="AQ134" i="2"/>
  <c r="AQ139" i="2"/>
  <c r="AQ142" i="2"/>
  <c r="AQ149" i="2"/>
  <c r="AQ160" i="2"/>
  <c r="AQ163" i="2"/>
  <c r="AQ176" i="2"/>
  <c r="AQ179" i="2"/>
  <c r="AQ186" i="2"/>
  <c r="AQ191" i="2"/>
  <c r="AQ205" i="2"/>
  <c r="AQ215" i="2"/>
  <c r="AQ86" i="2"/>
  <c r="AQ88" i="2"/>
  <c r="AQ98" i="2"/>
  <c r="AQ100" i="2"/>
  <c r="AQ103" i="2"/>
  <c r="AQ107" i="2"/>
  <c r="AQ112" i="2"/>
  <c r="AQ114" i="2"/>
  <c r="AQ119" i="2"/>
  <c r="AQ122" i="2"/>
  <c r="AQ123" i="2"/>
  <c r="AQ125" i="2"/>
  <c r="AQ126" i="2"/>
  <c r="AQ133" i="2"/>
  <c r="AQ141" i="2"/>
  <c r="AQ157" i="2"/>
  <c r="AQ162" i="2"/>
  <c r="AQ169" i="2"/>
  <c r="AQ178" i="2"/>
  <c r="AQ187" i="2"/>
  <c r="AQ192" i="2"/>
  <c r="AQ213" i="2"/>
  <c r="AQ84" i="2"/>
  <c r="AQ91" i="2"/>
  <c r="AQ93" i="2"/>
  <c r="AQ94" i="2"/>
  <c r="AQ97" i="2"/>
  <c r="AQ101" i="2"/>
  <c r="AQ108" i="2"/>
  <c r="AQ110" i="2"/>
  <c r="AQ117" i="2"/>
  <c r="AQ121" i="2"/>
  <c r="AQ128" i="2"/>
  <c r="AQ136" i="2"/>
  <c r="AQ144" i="2"/>
  <c r="AQ147" i="2"/>
  <c r="AQ152" i="2"/>
  <c r="AQ154" i="2"/>
  <c r="AQ164" i="2"/>
  <c r="AQ166" i="2"/>
  <c r="AQ167" i="2"/>
  <c r="AQ173" i="2"/>
  <c r="AQ180" i="2"/>
  <c r="AQ182" i="2"/>
  <c r="AQ183" i="2"/>
  <c r="AQ188" i="2"/>
  <c r="AQ190" i="2"/>
  <c r="AQ193" i="2"/>
  <c r="AQ197" i="2"/>
  <c r="AQ204" i="2"/>
  <c r="AQ206" i="2"/>
  <c r="AQ207" i="2"/>
  <c r="AQ212" i="2"/>
  <c r="AQ214" i="2"/>
  <c r="AQ217" i="2"/>
  <c r="AQ219" i="2"/>
  <c r="AQ223" i="2"/>
  <c r="AQ227" i="2"/>
  <c r="AQ229" i="2"/>
  <c r="AQ230" i="2"/>
  <c r="AQ130" i="2"/>
  <c r="AQ137" i="2"/>
  <c r="AQ143" i="2"/>
  <c r="AQ145" i="2"/>
  <c r="AQ148" i="2"/>
  <c r="AQ155" i="2"/>
  <c r="AQ161" i="2"/>
  <c r="AQ168" i="2"/>
  <c r="AQ170" i="2"/>
  <c r="AQ177" i="2"/>
  <c r="AQ184" i="2"/>
  <c r="AQ198" i="2"/>
  <c r="AQ201" i="2"/>
  <c r="AQ209" i="2"/>
  <c r="AQ216" i="2"/>
  <c r="AQ222" i="2"/>
  <c r="AQ225" i="2"/>
  <c r="AQ4" i="2"/>
  <c r="AQ5" i="2"/>
  <c r="B52" i="2"/>
  <c r="B53" i="2" s="1"/>
  <c r="B17" i="2"/>
  <c r="B36" i="2"/>
  <c r="B12" i="2"/>
  <c r="B32" i="2"/>
  <c r="B30" i="2"/>
  <c r="B31" i="2"/>
  <c r="B29" i="2"/>
  <c r="E13" i="1"/>
  <c r="M17" i="1"/>
  <c r="M16" i="1"/>
  <c r="K25" i="1"/>
  <c r="AL238" i="2" l="1"/>
  <c r="AM239" i="2"/>
  <c r="AL240" i="2"/>
  <c r="AL245" i="2"/>
  <c r="AM246" i="2"/>
  <c r="AL253" i="2"/>
  <c r="AM254" i="2"/>
  <c r="AM260" i="2"/>
  <c r="AM261" i="2"/>
  <c r="AM263" i="2"/>
  <c r="AL265" i="2"/>
  <c r="AM266" i="2"/>
  <c r="AL267" i="2"/>
  <c r="AM274" i="2"/>
  <c r="AL284" i="2"/>
  <c r="AM285" i="2"/>
  <c r="AL286" i="2"/>
  <c r="AL297" i="2"/>
  <c r="AM299" i="2"/>
  <c r="AM300" i="2"/>
  <c r="AM302" i="2"/>
  <c r="AL303" i="2"/>
  <c r="AL304" i="2"/>
  <c r="AM308" i="2"/>
  <c r="AM313" i="2"/>
  <c r="AM315" i="2"/>
  <c r="AM316" i="2"/>
  <c r="AL321" i="2"/>
  <c r="AM323" i="2"/>
  <c r="AM324" i="2"/>
  <c r="AM326" i="2"/>
  <c r="AL327" i="2"/>
  <c r="AL328" i="2"/>
  <c r="AM329" i="2"/>
  <c r="AM331" i="2"/>
  <c r="AM332" i="2"/>
  <c r="AL333" i="2"/>
  <c r="AM339" i="2"/>
  <c r="AM340" i="2"/>
  <c r="AL341" i="2"/>
  <c r="AM347" i="2"/>
  <c r="AM348" i="2"/>
  <c r="AL349" i="2"/>
  <c r="AM355" i="2"/>
  <c r="AM242" i="2"/>
  <c r="AL246" i="2"/>
  <c r="AM248" i="2"/>
  <c r="AL254" i="2"/>
  <c r="AL255" i="2"/>
  <c r="AL261" i="2"/>
  <c r="AM262" i="2"/>
  <c r="AL263" i="2"/>
  <c r="AM269" i="2"/>
  <c r="AM273" i="2"/>
  <c r="AL274" i="2"/>
  <c r="AM280" i="2"/>
  <c r="AM288" i="2"/>
  <c r="AM292" i="2"/>
  <c r="AM293" i="2"/>
  <c r="AL299" i="2"/>
  <c r="AL300" i="2"/>
  <c r="AM305" i="2"/>
  <c r="AM307" i="2"/>
  <c r="AL308" i="2"/>
  <c r="AM314" i="2"/>
  <c r="AL315" i="2"/>
  <c r="AL316" i="2"/>
  <c r="AM322" i="2"/>
  <c r="AL323" i="2"/>
  <c r="AL324" i="2"/>
  <c r="AL329" i="2"/>
  <c r="AM330" i="2"/>
  <c r="AL331" i="2"/>
  <c r="AM334" i="2"/>
  <c r="AM337" i="2"/>
  <c r="AM342" i="2"/>
  <c r="AM345" i="2"/>
  <c r="AM350" i="2"/>
  <c r="AM353" i="2"/>
  <c r="AL234" i="2"/>
  <c r="AM237" i="2"/>
  <c r="AL250" i="2"/>
  <c r="AM257" i="2"/>
  <c r="AL259" i="2"/>
  <c r="AM265" i="2"/>
  <c r="AM267" i="2"/>
  <c r="AL269" i="2"/>
  <c r="AL271" i="2"/>
  <c r="AM276" i="2"/>
  <c r="AL278" i="2"/>
  <c r="AM283" i="2"/>
  <c r="AM297" i="2"/>
  <c r="AL307" i="2"/>
  <c r="AL312" i="2"/>
  <c r="AM319" i="2"/>
  <c r="AM327" i="2"/>
  <c r="AM336" i="2"/>
  <c r="AM352" i="2"/>
  <c r="AM357" i="2"/>
  <c r="AM360" i="2"/>
  <c r="AL361" i="2"/>
  <c r="AL366" i="2"/>
  <c r="AM369" i="2"/>
  <c r="AL374" i="2"/>
  <c r="AM375" i="2"/>
  <c r="AM381" i="2"/>
  <c r="AM390" i="2"/>
  <c r="AM391" i="2"/>
  <c r="AM393" i="2"/>
  <c r="AM398" i="2"/>
  <c r="AM399" i="2"/>
  <c r="AM401" i="2"/>
  <c r="AL411" i="2"/>
  <c r="AM412" i="2"/>
  <c r="AL413" i="2"/>
  <c r="AL419" i="2"/>
  <c r="AM420" i="2"/>
  <c r="AL421" i="2"/>
  <c r="AM234" i="2"/>
  <c r="AL236" i="2"/>
  <c r="AM250" i="2"/>
  <c r="AL252" i="2"/>
  <c r="AM256" i="2"/>
  <c r="AM259" i="2"/>
  <c r="AM271" i="2"/>
  <c r="AM275" i="2"/>
  <c r="AM278" i="2"/>
  <c r="AL280" i="2"/>
  <c r="AL282" i="2"/>
  <c r="AL296" i="2"/>
  <c r="AM306" i="2"/>
  <c r="AM309" i="2"/>
  <c r="AL311" i="2"/>
  <c r="AM312" i="2"/>
  <c r="AM318" i="2"/>
  <c r="AM333" i="2"/>
  <c r="AM335" i="2"/>
  <c r="AM338" i="2"/>
  <c r="AL345" i="2"/>
  <c r="AM349" i="2"/>
  <c r="AM351" i="2"/>
  <c r="AM354" i="2"/>
  <c r="AM361" i="2"/>
  <c r="AM363" i="2"/>
  <c r="AM364" i="2"/>
  <c r="AL365" i="2"/>
  <c r="AM366" i="2"/>
  <c r="AM371" i="2"/>
  <c r="AM372" i="2"/>
  <c r="AL373" i="2"/>
  <c r="AL377" i="2"/>
  <c r="AM378" i="2"/>
  <c r="AL379" i="2"/>
  <c r="AL385" i="2"/>
  <c r="AM386" i="2"/>
  <c r="AL387" i="2"/>
  <c r="AM388" i="2"/>
  <c r="AL389" i="2"/>
  <c r="AL395" i="2"/>
  <c r="AM396" i="2"/>
  <c r="AL397" i="2"/>
  <c r="AL403" i="2"/>
  <c r="AM404" i="2"/>
  <c r="AL405" i="2"/>
  <c r="AM410" i="2"/>
  <c r="AM411" i="2"/>
  <c r="AM413" i="2"/>
  <c r="AL417" i="2"/>
  <c r="AM418" i="2"/>
  <c r="AM419" i="2"/>
  <c r="AM421" i="2"/>
  <c r="AM235" i="2"/>
  <c r="AM240" i="2"/>
  <c r="AM249" i="2"/>
  <c r="AL257" i="2"/>
  <c r="AM282" i="2"/>
  <c r="AL290" i="2"/>
  <c r="AM303" i="2"/>
  <c r="AM310" i="2"/>
  <c r="AL320" i="2"/>
  <c r="AL358" i="2"/>
  <c r="AM368" i="2"/>
  <c r="AM383" i="2"/>
  <c r="AM385" i="2"/>
  <c r="AM387" i="2"/>
  <c r="AM389" i="2"/>
  <c r="AL391" i="2"/>
  <c r="AM394" i="2"/>
  <c r="AL401" i="2"/>
  <c r="AM403" i="2"/>
  <c r="AM405" i="2"/>
  <c r="AM407" i="2"/>
  <c r="AL409" i="2"/>
  <c r="AM425" i="2"/>
  <c r="AL431" i="2"/>
  <c r="AM433" i="2"/>
  <c r="AM437" i="2"/>
  <c r="AL438" i="2"/>
  <c r="AM439" i="2"/>
  <c r="AL440" i="2"/>
  <c r="AL446" i="2"/>
  <c r="AM447" i="2"/>
  <c r="AL448" i="2"/>
  <c r="AM458" i="2"/>
  <c r="AM466" i="2"/>
  <c r="AM473" i="2"/>
  <c r="AM474" i="2"/>
  <c r="AM479" i="2"/>
  <c r="AL480" i="2"/>
  <c r="AM481" i="2"/>
  <c r="AM482" i="2"/>
  <c r="AM487" i="2"/>
  <c r="AL488" i="2"/>
  <c r="AM489" i="2"/>
  <c r="AM490" i="2"/>
  <c r="AM495" i="2"/>
  <c r="AL496" i="2"/>
  <c r="AM497" i="2"/>
  <c r="AM498" i="2"/>
  <c r="AM503" i="2"/>
  <c r="AL504" i="2"/>
  <c r="AM505" i="2"/>
  <c r="AM506" i="2"/>
  <c r="AM511" i="2"/>
  <c r="AL512" i="2"/>
  <c r="AM513" i="2"/>
  <c r="AM514" i="2"/>
  <c r="AM520" i="2"/>
  <c r="AL526" i="2"/>
  <c r="AM528" i="2"/>
  <c r="AL534" i="2"/>
  <c r="AM536" i="2"/>
  <c r="AL542" i="2"/>
  <c r="AM544" i="2"/>
  <c r="AL549" i="2"/>
  <c r="AM550" i="2"/>
  <c r="AL554" i="2"/>
  <c r="AM556" i="2"/>
  <c r="AM557" i="2"/>
  <c r="AM559" i="2"/>
  <c r="AM564" i="2"/>
  <c r="AM565" i="2"/>
  <c r="AM567" i="2"/>
  <c r="AM572" i="2"/>
  <c r="AM573" i="2"/>
  <c r="AM575" i="2"/>
  <c r="AM580" i="2"/>
  <c r="AM581" i="2"/>
  <c r="AM583" i="2"/>
  <c r="AM588" i="2"/>
  <c r="AM589" i="2"/>
  <c r="AM591" i="2"/>
  <c r="AM596" i="2"/>
  <c r="AM597" i="2"/>
  <c r="AM599" i="2"/>
  <c r="AL601" i="2"/>
  <c r="AM603" i="2"/>
  <c r="AL609" i="2"/>
  <c r="AM611" i="2"/>
  <c r="AM233" i="2"/>
  <c r="AM238" i="2"/>
  <c r="AM252" i="2"/>
  <c r="AM277" i="2"/>
  <c r="AL288" i="2"/>
  <c r="AM290" i="2"/>
  <c r="AL292" i="2"/>
  <c r="AM296" i="2"/>
  <c r="AM320" i="2"/>
  <c r="AM328" i="2"/>
  <c r="AM341" i="2"/>
  <c r="AM343" i="2"/>
  <c r="AL353" i="2"/>
  <c r="AM370" i="2"/>
  <c r="AM376" i="2"/>
  <c r="AM400" i="2"/>
  <c r="AM409" i="2"/>
  <c r="AL415" i="2"/>
  <c r="AL430" i="2"/>
  <c r="AM431" i="2"/>
  <c r="AM435" i="2"/>
  <c r="AL436" i="2"/>
  <c r="AM438" i="2"/>
  <c r="AM440" i="2"/>
  <c r="AM445" i="2"/>
  <c r="AM446" i="2"/>
  <c r="AM448" i="2"/>
  <c r="AL454" i="2"/>
  <c r="AM455" i="2"/>
  <c r="AL456" i="2"/>
  <c r="AL462" i="2"/>
  <c r="AM463" i="2"/>
  <c r="AL464" i="2"/>
  <c r="AL470" i="2"/>
  <c r="AL478" i="2"/>
  <c r="AM480" i="2"/>
  <c r="AL486" i="2"/>
  <c r="AM488" i="2"/>
  <c r="AL494" i="2"/>
  <c r="AM496" i="2"/>
  <c r="AL502" i="2"/>
  <c r="AM504" i="2"/>
  <c r="AL510" i="2"/>
  <c r="AM512" i="2"/>
  <c r="AL518" i="2"/>
  <c r="AM526" i="2"/>
  <c r="AM534" i="2"/>
  <c r="AM542" i="2"/>
  <c r="AL546" i="2"/>
  <c r="AM547" i="2"/>
  <c r="AL548" i="2"/>
  <c r="AL553" i="2"/>
  <c r="AM554" i="2"/>
  <c r="AL555" i="2"/>
  <c r="AL561" i="2"/>
  <c r="AM562" i="2"/>
  <c r="AL563" i="2"/>
  <c r="AL569" i="2"/>
  <c r="AM570" i="2"/>
  <c r="AL571" i="2"/>
  <c r="AL577" i="2"/>
  <c r="AM578" i="2"/>
  <c r="AL579" i="2"/>
  <c r="AL585" i="2"/>
  <c r="AM586" i="2"/>
  <c r="AL587" i="2"/>
  <c r="AL593" i="2"/>
  <c r="AM594" i="2"/>
  <c r="AL595" i="2"/>
  <c r="AM601" i="2"/>
  <c r="AM609" i="2"/>
  <c r="AM236" i="2"/>
  <c r="AM286" i="2"/>
  <c r="AL293" i="2"/>
  <c r="AM295" i="2"/>
  <c r="AL319" i="2"/>
  <c r="AM392" i="2"/>
  <c r="AM397" i="2"/>
  <c r="AM402" i="2"/>
  <c r="AM423" i="2"/>
  <c r="AL425" i="2"/>
  <c r="AM428" i="2"/>
  <c r="AM432" i="2"/>
  <c r="AM441" i="2"/>
  <c r="AM444" i="2"/>
  <c r="AL450" i="2"/>
  <c r="AM468" i="2"/>
  <c r="AM470" i="2"/>
  <c r="AL472" i="2"/>
  <c r="AL473" i="2"/>
  <c r="AM476" i="2"/>
  <c r="AM478" i="2"/>
  <c r="AM485" i="2"/>
  <c r="AM492" i="2"/>
  <c r="AM494" i="2"/>
  <c r="AM501" i="2"/>
  <c r="AM508" i="2"/>
  <c r="AM510" i="2"/>
  <c r="AM517" i="2"/>
  <c r="AM522" i="2"/>
  <c r="AL524" i="2"/>
  <c r="AM529" i="2"/>
  <c r="AM532" i="2"/>
  <c r="AL536" i="2"/>
  <c r="AM539" i="2"/>
  <c r="AM552" i="2"/>
  <c r="AL559" i="2"/>
  <c r="AM561" i="2"/>
  <c r="AM563" i="2"/>
  <c r="AL565" i="2"/>
  <c r="AM568" i="2"/>
  <c r="AL575" i="2"/>
  <c r="AM577" i="2"/>
  <c r="AM579" i="2"/>
  <c r="AL581" i="2"/>
  <c r="AM584" i="2"/>
  <c r="AL591" i="2"/>
  <c r="AM593" i="2"/>
  <c r="AM595" i="2"/>
  <c r="AL597" i="2"/>
  <c r="AM605" i="2"/>
  <c r="AL607" i="2"/>
  <c r="AM612" i="2"/>
  <c r="AM615" i="2"/>
  <c r="AL617" i="2"/>
  <c r="AM619" i="2"/>
  <c r="AL625" i="2"/>
  <c r="AM626" i="2"/>
  <c r="AL627" i="2"/>
  <c r="AL632" i="2"/>
  <c r="AM633" i="2"/>
  <c r="AM635" i="2"/>
  <c r="AM636" i="2"/>
  <c r="AM641" i="2"/>
  <c r="AL642" i="2"/>
  <c r="AM643" i="2"/>
  <c r="AM644" i="2"/>
  <c r="AM649" i="2"/>
  <c r="AL650" i="2"/>
  <c r="AM651" i="2"/>
  <c r="AM652" i="2"/>
  <c r="AM657" i="2"/>
  <c r="AL658" i="2"/>
  <c r="AM659" i="2"/>
  <c r="AM660" i="2"/>
  <c r="AM665" i="2"/>
  <c r="AL666" i="2"/>
  <c r="AM667" i="2"/>
  <c r="AM668" i="2"/>
  <c r="AM673" i="2"/>
  <c r="AL674" i="2"/>
  <c r="AM675" i="2"/>
  <c r="AM676" i="2"/>
  <c r="AM681" i="2"/>
  <c r="AL682" i="2"/>
  <c r="AM683" i="2"/>
  <c r="AM684" i="2"/>
  <c r="AL688" i="2"/>
  <c r="AL692" i="2"/>
  <c r="AM694" i="2"/>
  <c r="AL700" i="2"/>
  <c r="AM702" i="2"/>
  <c r="AL708" i="2"/>
  <c r="AM709" i="2"/>
  <c r="AL710" i="2"/>
  <c r="AL715" i="2"/>
  <c r="AM720" i="2"/>
  <c r="AL721" i="2"/>
  <c r="AM722" i="2"/>
  <c r="AM723" i="2"/>
  <c r="AM728" i="2"/>
  <c r="AL729" i="2"/>
  <c r="AM730" i="2"/>
  <c r="AM731" i="2"/>
  <c r="AM736" i="2"/>
  <c r="AL737" i="2"/>
  <c r="AM738" i="2"/>
  <c r="AM739" i="2"/>
  <c r="AM744" i="2"/>
  <c r="AL745" i="2"/>
  <c r="AM746" i="2"/>
  <c r="AM747" i="2"/>
  <c r="AM752" i="2"/>
  <c r="AL753" i="2"/>
  <c r="AM754" i="2"/>
  <c r="AM755" i="2"/>
  <c r="AM760" i="2"/>
  <c r="AL761" i="2"/>
  <c r="AM762" i="2"/>
  <c r="AM763" i="2"/>
  <c r="AM768" i="2"/>
  <c r="AL769" i="2"/>
  <c r="AM770" i="2"/>
  <c r="AM771" i="2"/>
  <c r="AM776" i="2"/>
  <c r="AL777" i="2"/>
  <c r="AM778" i="2"/>
  <c r="AM779" i="2"/>
  <c r="AM785" i="2"/>
  <c r="AL248" i="2"/>
  <c r="AM251" i="2"/>
  <c r="AM258" i="2"/>
  <c r="AM284" i="2"/>
  <c r="AL305" i="2"/>
  <c r="AM311" i="2"/>
  <c r="AM317" i="2"/>
  <c r="AL357" i="2"/>
  <c r="AL369" i="2"/>
  <c r="AL383" i="2"/>
  <c r="AM395" i="2"/>
  <c r="AM408" i="2"/>
  <c r="AL427" i="2"/>
  <c r="AM436" i="2"/>
  <c r="AM443" i="2"/>
  <c r="AM450" i="2"/>
  <c r="AL452" i="2"/>
  <c r="AM461" i="2"/>
  <c r="AM472" i="2"/>
  <c r="AM475" i="2"/>
  <c r="AL482" i="2"/>
  <c r="AL484" i="2"/>
  <c r="AM491" i="2"/>
  <c r="AL498" i="2"/>
  <c r="AL500" i="2"/>
  <c r="AM507" i="2"/>
  <c r="AL514" i="2"/>
  <c r="AL516" i="2"/>
  <c r="AM521" i="2"/>
  <c r="AM524" i="2"/>
  <c r="AL528" i="2"/>
  <c r="AM531" i="2"/>
  <c r="AL538" i="2"/>
  <c r="AL545" i="2"/>
  <c r="AM551" i="2"/>
  <c r="AM558" i="2"/>
  <c r="AM574" i="2"/>
  <c r="AM590" i="2"/>
  <c r="AM604" i="2"/>
  <c r="AM607" i="2"/>
  <c r="AL611" i="2"/>
  <c r="AM614" i="2"/>
  <c r="AM617" i="2"/>
  <c r="AM625" i="2"/>
  <c r="AM627" i="2"/>
  <c r="AM630" i="2"/>
  <c r="AL631" i="2"/>
  <c r="AL640" i="2"/>
  <c r="AM642" i="2"/>
  <c r="AL648" i="2"/>
  <c r="AM650" i="2"/>
  <c r="AL656" i="2"/>
  <c r="AM658" i="2"/>
  <c r="AL664" i="2"/>
  <c r="AM666" i="2"/>
  <c r="AL672" i="2"/>
  <c r="AM674" i="2"/>
  <c r="AL680" i="2"/>
  <c r="AM682" i="2"/>
  <c r="AL686" i="2"/>
  <c r="AM687" i="2"/>
  <c r="AM688" i="2"/>
  <c r="AM692" i="2"/>
  <c r="AM700" i="2"/>
  <c r="AL707" i="2"/>
  <c r="AM708" i="2"/>
  <c r="AM710" i="2"/>
  <c r="AM713" i="2"/>
  <c r="AL714" i="2"/>
  <c r="AL719" i="2"/>
  <c r="AM721" i="2"/>
  <c r="AL727" i="2"/>
  <c r="AM729" i="2"/>
  <c r="AL735" i="2"/>
  <c r="AM737" i="2"/>
  <c r="AL743" i="2"/>
  <c r="AM745" i="2"/>
  <c r="AL751" i="2"/>
  <c r="AM753" i="2"/>
  <c r="AL759" i="2"/>
  <c r="AM761" i="2"/>
  <c r="AL767" i="2"/>
  <c r="AM769" i="2"/>
  <c r="AL775" i="2"/>
  <c r="AM777" i="2"/>
  <c r="AL783" i="2"/>
  <c r="AM373" i="2"/>
  <c r="AL375" i="2"/>
  <c r="AM417" i="2"/>
  <c r="AL423" i="2"/>
  <c r="AM427" i="2"/>
  <c r="AM429" i="2"/>
  <c r="AM442" i="2"/>
  <c r="AM452" i="2"/>
  <c r="AL460" i="2"/>
  <c r="AM462" i="2"/>
  <c r="AM464" i="2"/>
  <c r="AL466" i="2"/>
  <c r="AM471" i="2"/>
  <c r="AM483" i="2"/>
  <c r="AL490" i="2"/>
  <c r="AM500" i="2"/>
  <c r="AM515" i="2"/>
  <c r="AL520" i="2"/>
  <c r="AM530" i="2"/>
  <c r="AM537" i="2"/>
  <c r="AM546" i="2"/>
  <c r="AM548" i="2"/>
  <c r="AL550" i="2"/>
  <c r="AM555" i="2"/>
  <c r="AM560" i="2"/>
  <c r="AL567" i="2"/>
  <c r="AM582" i="2"/>
  <c r="AM587" i="2"/>
  <c r="AM592" i="2"/>
  <c r="AL599" i="2"/>
  <c r="AM620" i="2"/>
  <c r="AM623" i="2"/>
  <c r="AL629" i="2"/>
  <c r="AM634" i="2"/>
  <c r="AM637" i="2"/>
  <c r="AL644" i="2"/>
  <c r="AL646" i="2"/>
  <c r="AM653" i="2"/>
  <c r="AL660" i="2"/>
  <c r="AL662" i="2"/>
  <c r="AM669" i="2"/>
  <c r="AL676" i="2"/>
  <c r="AL678" i="2"/>
  <c r="AL690" i="2"/>
  <c r="AM695" i="2"/>
  <c r="AM698" i="2"/>
  <c r="AL702" i="2"/>
  <c r="AM705" i="2"/>
  <c r="AM712" i="2"/>
  <c r="AM714" i="2"/>
  <c r="AM718" i="2"/>
  <c r="AM725" i="2"/>
  <c r="AM727" i="2"/>
  <c r="AM734" i="2"/>
  <c r="AM741" i="2"/>
  <c r="AM743" i="2"/>
  <c r="AM750" i="2"/>
  <c r="AM757" i="2"/>
  <c r="AM759" i="2"/>
  <c r="AM766" i="2"/>
  <c r="AM773" i="2"/>
  <c r="AM775" i="2"/>
  <c r="AM782" i="2"/>
  <c r="AL787" i="2"/>
  <c r="AM792" i="2"/>
  <c r="AL793" i="2"/>
  <c r="AM794" i="2"/>
  <c r="AM795" i="2"/>
  <c r="AM797" i="2"/>
  <c r="AL801" i="2"/>
  <c r="AM802" i="2"/>
  <c r="AM803" i="2"/>
  <c r="AM805" i="2"/>
  <c r="AL809" i="2"/>
  <c r="AM810" i="2"/>
  <c r="AM811" i="2"/>
  <c r="AM813" i="2"/>
  <c r="AL817" i="2"/>
  <c r="AM818" i="2"/>
  <c r="AM819" i="2"/>
  <c r="AM7" i="2"/>
  <c r="AL8" i="2"/>
  <c r="AL10" i="2"/>
  <c r="AM13" i="2"/>
  <c r="AL18" i="2"/>
  <c r="AM19" i="2"/>
  <c r="AL20" i="2"/>
  <c r="AL26" i="2"/>
  <c r="AM27" i="2"/>
  <c r="AL28" i="2"/>
  <c r="AL34" i="2"/>
  <c r="AM35" i="2"/>
  <c r="AL36" i="2"/>
  <c r="AM37" i="2"/>
  <c r="AM38" i="2"/>
  <c r="AM39" i="2"/>
  <c r="AL40" i="2"/>
  <c r="AM42" i="2"/>
  <c r="AL48" i="2"/>
  <c r="AM50" i="2"/>
  <c r="AL55" i="2"/>
  <c r="AM56" i="2"/>
  <c r="AL63" i="2"/>
  <c r="AM64" i="2"/>
  <c r="AL65" i="2"/>
  <c r="AL71" i="2"/>
  <c r="AM72" i="2"/>
  <c r="AL73" i="2"/>
  <c r="AL78" i="2"/>
  <c r="AM79" i="2"/>
  <c r="AM84" i="2"/>
  <c r="AL85" i="2"/>
  <c r="AM86" i="2"/>
  <c r="AM87" i="2"/>
  <c r="AM92" i="2"/>
  <c r="AL93" i="2"/>
  <c r="AM94" i="2"/>
  <c r="AM95" i="2"/>
  <c r="AM97" i="2"/>
  <c r="AL101" i="2"/>
  <c r="AL107" i="2"/>
  <c r="AL113" i="2"/>
  <c r="AM115" i="2"/>
  <c r="AL119" i="2"/>
  <c r="AM123" i="2"/>
  <c r="AM125" i="2"/>
  <c r="AM126" i="2"/>
  <c r="AM131" i="2"/>
  <c r="AM133" i="2"/>
  <c r="AM134" i="2"/>
  <c r="AM139" i="2"/>
  <c r="AM141" i="2"/>
  <c r="AM142" i="2"/>
  <c r="AM151" i="2"/>
  <c r="AM153" i="2"/>
  <c r="AM160" i="2"/>
  <c r="AL161" i="2"/>
  <c r="AL164" i="2"/>
  <c r="AM166" i="2"/>
  <c r="AM167" i="2"/>
  <c r="AL172" i="2"/>
  <c r="AM174" i="2"/>
  <c r="AM175" i="2"/>
  <c r="AL180" i="2"/>
  <c r="AM182" i="2"/>
  <c r="AM183" i="2"/>
  <c r="AL186" i="2"/>
  <c r="AL187" i="2"/>
  <c r="AM188" i="2"/>
  <c r="AM190" i="2"/>
  <c r="AM191" i="2"/>
  <c r="AL194" i="2"/>
  <c r="AL195" i="2"/>
  <c r="AM196" i="2"/>
  <c r="AL200" i="2"/>
  <c r="AM204" i="2"/>
  <c r="AM206" i="2"/>
  <c r="AM207" i="2"/>
  <c r="AM212" i="2"/>
  <c r="AM214" i="2"/>
  <c r="AM215" i="2"/>
  <c r="AM220" i="2"/>
  <c r="AM222" i="2"/>
  <c r="AM223" i="2"/>
  <c r="AM228" i="2"/>
  <c r="AM229" i="2"/>
  <c r="AL230" i="2"/>
  <c r="AM231" i="2"/>
  <c r="AM15" i="2"/>
  <c r="AM16" i="2"/>
  <c r="AL17" i="2"/>
  <c r="AM20" i="2"/>
  <c r="AM25" i="2"/>
  <c r="AM26" i="2"/>
  <c r="AM28" i="2"/>
  <c r="AM33" i="2"/>
  <c r="AM34" i="2"/>
  <c r="AM36" i="2"/>
  <c r="AM40" i="2"/>
  <c r="AM45" i="2"/>
  <c r="AL46" i="2"/>
  <c r="AM47" i="2"/>
  <c r="AM48" i="2"/>
  <c r="AL54" i="2"/>
  <c r="AM62" i="2"/>
  <c r="AM63" i="2"/>
  <c r="AM65" i="2"/>
  <c r="AM71" i="2"/>
  <c r="AM73" i="2"/>
  <c r="AM76" i="2"/>
  <c r="AL77" i="2"/>
  <c r="AL83" i="2"/>
  <c r="AM85" i="2"/>
  <c r="AL91" i="2"/>
  <c r="AM93" i="2"/>
  <c r="AL99" i="2"/>
  <c r="AM101" i="2"/>
  <c r="AL106" i="2"/>
  <c r="AM107" i="2"/>
  <c r="AM110" i="2"/>
  <c r="AL111" i="2"/>
  <c r="AM112" i="2"/>
  <c r="AM113" i="2"/>
  <c r="AL244" i="2"/>
  <c r="AM365" i="2"/>
  <c r="AL381" i="2"/>
  <c r="AM384" i="2"/>
  <c r="AL399" i="2"/>
  <c r="AM415" i="2"/>
  <c r="AL458" i="2"/>
  <c r="AM460" i="2"/>
  <c r="AM469" i="2"/>
  <c r="AL476" i="2"/>
  <c r="AM486" i="2"/>
  <c r="AM493" i="2"/>
  <c r="AL508" i="2"/>
  <c r="AM518" i="2"/>
  <c r="AM523" i="2"/>
  <c r="AL540" i="2"/>
  <c r="AL544" i="2"/>
  <c r="AL573" i="2"/>
  <c r="AM585" i="2"/>
  <c r="AL605" i="2"/>
  <c r="AL613" i="2"/>
  <c r="AL615" i="2"/>
  <c r="AL619" i="2"/>
  <c r="AM622" i="2"/>
  <c r="AM629" i="2"/>
  <c r="AM631" i="2"/>
  <c r="AL633" i="2"/>
  <c r="AM639" i="2"/>
  <c r="AM646" i="2"/>
  <c r="AM648" i="2"/>
  <c r="AM655" i="2"/>
  <c r="AM662" i="2"/>
  <c r="AM664" i="2"/>
  <c r="AM671" i="2"/>
  <c r="AM678" i="2"/>
  <c r="AM680" i="2"/>
  <c r="AM690" i="2"/>
  <c r="AL694" i="2"/>
  <c r="AM697" i="2"/>
  <c r="AL704" i="2"/>
  <c r="AL711" i="2"/>
  <c r="AL717" i="2"/>
  <c r="AM724" i="2"/>
  <c r="AL731" i="2"/>
  <c r="AL733" i="2"/>
  <c r="AM740" i="2"/>
  <c r="AL747" i="2"/>
  <c r="AL749" i="2"/>
  <c r="AM756" i="2"/>
  <c r="AL763" i="2"/>
  <c r="AL765" i="2"/>
  <c r="AM772" i="2"/>
  <c r="AL779" i="2"/>
  <c r="AL781" i="2"/>
  <c r="AM786" i="2"/>
  <c r="AM787" i="2"/>
  <c r="AL791" i="2"/>
  <c r="AM793" i="2"/>
  <c r="AL799" i="2"/>
  <c r="AM801" i="2"/>
  <c r="AL807" i="2"/>
  <c r="AM809" i="2"/>
  <c r="AL815" i="2"/>
  <c r="AM817" i="2"/>
  <c r="AL822" i="2"/>
  <c r="AL6" i="2"/>
  <c r="AM8" i="2"/>
  <c r="AL9" i="2"/>
  <c r="AM10" i="2"/>
  <c r="AL276" i="2"/>
  <c r="AL295" i="2"/>
  <c r="AM356" i="2"/>
  <c r="AM377" i="2"/>
  <c r="AL442" i="2"/>
  <c r="AM456" i="2"/>
  <c r="AM484" i="2"/>
  <c r="AL557" i="2"/>
  <c r="AM566" i="2"/>
  <c r="AM569" i="2"/>
  <c r="AL603" i="2"/>
  <c r="AM606" i="2"/>
  <c r="AL621" i="2"/>
  <c r="AL623" i="2"/>
  <c r="AL628" i="2"/>
  <c r="AL636" i="2"/>
  <c r="AM638" i="2"/>
  <c r="AM645" i="2"/>
  <c r="AL668" i="2"/>
  <c r="AM670" i="2"/>
  <c r="AM677" i="2"/>
  <c r="AL706" i="2"/>
  <c r="AL725" i="2"/>
  <c r="AM735" i="2"/>
  <c r="AM742" i="2"/>
  <c r="AL757" i="2"/>
  <c r="AM767" i="2"/>
  <c r="AM774" i="2"/>
  <c r="AM789" i="2"/>
  <c r="AM791" i="2"/>
  <c r="AM796" i="2"/>
  <c r="AL803" i="2"/>
  <c r="AM820" i="2"/>
  <c r="AM12" i="2"/>
  <c r="AM17" i="2"/>
  <c r="AL19" i="2"/>
  <c r="AM22" i="2"/>
  <c r="AL24" i="2"/>
  <c r="AM31" i="2"/>
  <c r="AL38" i="2"/>
  <c r="AM41" i="2"/>
  <c r="AL44" i="2"/>
  <c r="AM51" i="2"/>
  <c r="AM58" i="2"/>
  <c r="AM61" i="2"/>
  <c r="AL67" i="2"/>
  <c r="AL74" i="2"/>
  <c r="AM81" i="2"/>
  <c r="AM83" i="2"/>
  <c r="AM90" i="2"/>
  <c r="AM104" i="2"/>
  <c r="AM114" i="2"/>
  <c r="AL121" i="2"/>
  <c r="AM124" i="2"/>
  <c r="AL125" i="2"/>
  <c r="AL137" i="2"/>
  <c r="AM138" i="2"/>
  <c r="AM140" i="2"/>
  <c r="AL141" i="2"/>
  <c r="AL149" i="2"/>
  <c r="AM150" i="2"/>
  <c r="AM152" i="2"/>
  <c r="AL153" i="2"/>
  <c r="AM156" i="2"/>
  <c r="AM157" i="2"/>
  <c r="AM164" i="2"/>
  <c r="AM168" i="2"/>
  <c r="AL171" i="2"/>
  <c r="AL175" i="2"/>
  <c r="AL178" i="2"/>
  <c r="AM179" i="2"/>
  <c r="AM181" i="2"/>
  <c r="AL182" i="2"/>
  <c r="AL188" i="2"/>
  <c r="AM192" i="2"/>
  <c r="AM195" i="2"/>
  <c r="AM198" i="2"/>
  <c r="AL203" i="2"/>
  <c r="AL207" i="2"/>
  <c r="AM209" i="2"/>
  <c r="AM210" i="2"/>
  <c r="AM216" i="2"/>
  <c r="AL219" i="2"/>
  <c r="AL223" i="2"/>
  <c r="AM225" i="2"/>
  <c r="AM226" i="2"/>
  <c r="AL773" i="2"/>
  <c r="AM807" i="2"/>
  <c r="AM812" i="2"/>
  <c r="AL819" i="2"/>
  <c r="AM30" i="2"/>
  <c r="AM43" i="2"/>
  <c r="AL52" i="2"/>
  <c r="AL59" i="2"/>
  <c r="AM82" i="2"/>
  <c r="AM91" i="2"/>
  <c r="AM103" i="2"/>
  <c r="AL109" i="2"/>
  <c r="AL133" i="2"/>
  <c r="AL158" i="2"/>
  <c r="AL162" i="2"/>
  <c r="AM165" i="2"/>
  <c r="AM170" i="2"/>
  <c r="AM184" i="2"/>
  <c r="AM187" i="2"/>
  <c r="AL191" i="2"/>
  <c r="AM201" i="2"/>
  <c r="AL215" i="2"/>
  <c r="AM218" i="2"/>
  <c r="AM499" i="2"/>
  <c r="AM571" i="2"/>
  <c r="AL670" i="2"/>
  <c r="AM679" i="2"/>
  <c r="AL739" i="2"/>
  <c r="AL771" i="2"/>
  <c r="AL797" i="2"/>
  <c r="AL13" i="2"/>
  <c r="AM32" i="2"/>
  <c r="AM52" i="2"/>
  <c r="AL56" i="2"/>
  <c r="AM59" i="2"/>
  <c r="AL81" i="2"/>
  <c r="AM88" i="2"/>
  <c r="AM109" i="2"/>
  <c r="AM119" i="2"/>
  <c r="AM128" i="2"/>
  <c r="AM129" i="2"/>
  <c r="AM135" i="2"/>
  <c r="AL138" i="2"/>
  <c r="AM145" i="2"/>
  <c r="AL154" i="2"/>
  <c r="AM158" i="2"/>
  <c r="AM162" i="2"/>
  <c r="AM176" i="2"/>
  <c r="AM244" i="2"/>
  <c r="AM346" i="2"/>
  <c r="AL407" i="2"/>
  <c r="AL433" i="2"/>
  <c r="AM451" i="2"/>
  <c r="AM454" i="2"/>
  <c r="AL506" i="2"/>
  <c r="AM509" i="2"/>
  <c r="AL522" i="2"/>
  <c r="AL552" i="2"/>
  <c r="AM576" i="2"/>
  <c r="AM613" i="2"/>
  <c r="AM621" i="2"/>
  <c r="AL654" i="2"/>
  <c r="AM656" i="2"/>
  <c r="AM663" i="2"/>
  <c r="AM686" i="2"/>
  <c r="AM704" i="2"/>
  <c r="AM706" i="2"/>
  <c r="AM716" i="2"/>
  <c r="AL723" i="2"/>
  <c r="AM733" i="2"/>
  <c r="AM748" i="2"/>
  <c r="AL755" i="2"/>
  <c r="AM765" i="2"/>
  <c r="AM780" i="2"/>
  <c r="AL785" i="2"/>
  <c r="AL795" i="2"/>
  <c r="AL813" i="2"/>
  <c r="AM815" i="2"/>
  <c r="AM11" i="2"/>
  <c r="AL14" i="2"/>
  <c r="AM21" i="2"/>
  <c r="AM24" i="2"/>
  <c r="AL30" i="2"/>
  <c r="AM44" i="2"/>
  <c r="AM46" i="2"/>
  <c r="AL50" i="2"/>
  <c r="AM57" i="2"/>
  <c r="AM60" i="2"/>
  <c r="AM67" i="2"/>
  <c r="AL69" i="2"/>
  <c r="AM80" i="2"/>
  <c r="AL87" i="2"/>
  <c r="AL89" i="2"/>
  <c r="AL97" i="2"/>
  <c r="AM99" i="2"/>
  <c r="AL103" i="2"/>
  <c r="AL117" i="2"/>
  <c r="AM121" i="2"/>
  <c r="AM122" i="2"/>
  <c r="AL123" i="2"/>
  <c r="AM127" i="2"/>
  <c r="AL130" i="2"/>
  <c r="AL134" i="2"/>
  <c r="AM136" i="2"/>
  <c r="AM137" i="2"/>
  <c r="AM143" i="2"/>
  <c r="AL146" i="2"/>
  <c r="AM149" i="2"/>
  <c r="AL155" i="2"/>
  <c r="AL159" i="2"/>
  <c r="AL163" i="2"/>
  <c r="AL167" i="2"/>
  <c r="AL170" i="2"/>
  <c r="AM171" i="2"/>
  <c r="AM173" i="2"/>
  <c r="AL174" i="2"/>
  <c r="AM177" i="2"/>
  <c r="AM178" i="2"/>
  <c r="AL184" i="2"/>
  <c r="AM194" i="2"/>
  <c r="AL202" i="2"/>
  <c r="AM203" i="2"/>
  <c r="AM205" i="2"/>
  <c r="AL206" i="2"/>
  <c r="AL218" i="2"/>
  <c r="AM219" i="2"/>
  <c r="AM221" i="2"/>
  <c r="AL222" i="2"/>
  <c r="AL231" i="2"/>
  <c r="AL242" i="2"/>
  <c r="AL337" i="2"/>
  <c r="AM344" i="2"/>
  <c r="AL393" i="2"/>
  <c r="AM426" i="2"/>
  <c r="AL429" i="2"/>
  <c r="AM449" i="2"/>
  <c r="AL492" i="2"/>
  <c r="AM516" i="2"/>
  <c r="AL532" i="2"/>
  <c r="AM540" i="2"/>
  <c r="AL589" i="2"/>
  <c r="AM598" i="2"/>
  <c r="AL635" i="2"/>
  <c r="AL652" i="2"/>
  <c r="AM654" i="2"/>
  <c r="AM661" i="2"/>
  <c r="AL684" i="2"/>
  <c r="AL696" i="2"/>
  <c r="AL698" i="2"/>
  <c r="AM719" i="2"/>
  <c r="AM726" i="2"/>
  <c r="AL741" i="2"/>
  <c r="AM751" i="2"/>
  <c r="AM758" i="2"/>
  <c r="AM783" i="2"/>
  <c r="AM790" i="2"/>
  <c r="AL805" i="2"/>
  <c r="AL821" i="2"/>
  <c r="AM9" i="2"/>
  <c r="AM14" i="2"/>
  <c r="AM23" i="2"/>
  <c r="AL32" i="2"/>
  <c r="AM49" i="2"/>
  <c r="AM66" i="2"/>
  <c r="AM69" i="2"/>
  <c r="AL75" i="2"/>
  <c r="AM89" i="2"/>
  <c r="AM96" i="2"/>
  <c r="AL105" i="2"/>
  <c r="AM116" i="2"/>
  <c r="AM117" i="2"/>
  <c r="AL129" i="2"/>
  <c r="AM130" i="2"/>
  <c r="AM132" i="2"/>
  <c r="AL145" i="2"/>
  <c r="AM146" i="2"/>
  <c r="AM163" i="2"/>
  <c r="AL166" i="2"/>
  <c r="AM169" i="2"/>
  <c r="AL176" i="2"/>
  <c r="AM180" i="2"/>
  <c r="AL196" i="2"/>
  <c r="AM202" i="2"/>
  <c r="AM208" i="2"/>
  <c r="AL211" i="2"/>
  <c r="AM217" i="2"/>
  <c r="AM224" i="2"/>
  <c r="AL227" i="2"/>
  <c r="AM379" i="2"/>
  <c r="AL444" i="2"/>
  <c r="AL468" i="2"/>
  <c r="AL474" i="2"/>
  <c r="AM477" i="2"/>
  <c r="AM502" i="2"/>
  <c r="AL530" i="2"/>
  <c r="AM538" i="2"/>
  <c r="AL583" i="2"/>
  <c r="AL638" i="2"/>
  <c r="AM640" i="2"/>
  <c r="AM647" i="2"/>
  <c r="AM672" i="2"/>
  <c r="AM696" i="2"/>
  <c r="AM703" i="2"/>
  <c r="AL712" i="2"/>
  <c r="AM717" i="2"/>
  <c r="AM732" i="2"/>
  <c r="AM749" i="2"/>
  <c r="AM764" i="2"/>
  <c r="AM781" i="2"/>
  <c r="AL789" i="2"/>
  <c r="AM799" i="2"/>
  <c r="AM804" i="2"/>
  <c r="AL811" i="2"/>
  <c r="AM821" i="2"/>
  <c r="AM6" i="2"/>
  <c r="AL22" i="2"/>
  <c r="AL29" i="2"/>
  <c r="AL42" i="2"/>
  <c r="AM54" i="2"/>
  <c r="AL58" i="2"/>
  <c r="AL61" i="2"/>
  <c r="AM68" i="2"/>
  <c r="AM75" i="2"/>
  <c r="AM77" i="2"/>
  <c r="AL79" i="2"/>
  <c r="AL95" i="2"/>
  <c r="AL102" i="2"/>
  <c r="AM105" i="2"/>
  <c r="AM111" i="2"/>
  <c r="AL115" i="2"/>
  <c r="AL126" i="2"/>
  <c r="AL142" i="2"/>
  <c r="AM144" i="2"/>
  <c r="AL150" i="2"/>
  <c r="AL157" i="2"/>
  <c r="AM161" i="2"/>
  <c r="AL168" i="2"/>
  <c r="AM172" i="2"/>
  <c r="AL179" i="2"/>
  <c r="AL183" i="2"/>
  <c r="AL198" i="2"/>
  <c r="AL210" i="2"/>
  <c r="AM227" i="2"/>
  <c r="AM232" i="2"/>
  <c r="AM189" i="2"/>
  <c r="AL190" i="2"/>
  <c r="AM213" i="2"/>
  <c r="AM230" i="2"/>
  <c r="AL199" i="2"/>
  <c r="AM211" i="2"/>
  <c r="AL226" i="2"/>
  <c r="AM186" i="2"/>
  <c r="AL214" i="2"/>
  <c r="AL147" i="2"/>
  <c r="AM193" i="2"/>
  <c r="AM808" i="2"/>
  <c r="AM806" i="2"/>
  <c r="AM98" i="2"/>
  <c r="AM610" i="2"/>
  <c r="AM699" i="2"/>
  <c r="AM465" i="2"/>
  <c r="AM359" i="2"/>
  <c r="AM541" i="2"/>
  <c r="AM380" i="2"/>
  <c r="AM382" i="2"/>
  <c r="AM424" i="2"/>
  <c r="AM294" i="2"/>
  <c r="AM243" i="2"/>
  <c r="AL818" i="2"/>
  <c r="AL802" i="2"/>
  <c r="AL784" i="2"/>
  <c r="AL812" i="2"/>
  <c r="AL796" i="2"/>
  <c r="AL808" i="2"/>
  <c r="AL786" i="2"/>
  <c r="AL681" i="2"/>
  <c r="AL691" i="2"/>
  <c r="AL772" i="2"/>
  <c r="AL756" i="2"/>
  <c r="AL740" i="2"/>
  <c r="AL724" i="2"/>
  <c r="AL705" i="2"/>
  <c r="AL709" i="2"/>
  <c r="AL699" i="2"/>
  <c r="AL675" i="2"/>
  <c r="AL667" i="2"/>
  <c r="AL659" i="2"/>
  <c r="AL651" i="2"/>
  <c r="AL643" i="2"/>
  <c r="AL661" i="2"/>
  <c r="AL645" i="2"/>
  <c r="AL626" i="2"/>
  <c r="AL594" i="2"/>
  <c r="AL586" i="2"/>
  <c r="AL570" i="2"/>
  <c r="AM553" i="2"/>
  <c r="AM545" i="2"/>
  <c r="AL580" i="2"/>
  <c r="AL572" i="2"/>
  <c r="AL564" i="2"/>
  <c r="AL556" i="2"/>
  <c r="AM549" i="2"/>
  <c r="AL539" i="2"/>
  <c r="AL523" i="2"/>
  <c r="AL535" i="2"/>
  <c r="AL515" i="2"/>
  <c r="AL499" i="2"/>
  <c r="AL483" i="2"/>
  <c r="AL471" i="2"/>
  <c r="AL461" i="2"/>
  <c r="AL453" i="2"/>
  <c r="AL469" i="2"/>
  <c r="AL465" i="2"/>
  <c r="AL441" i="2"/>
  <c r="AM434" i="2"/>
  <c r="AL410" i="2"/>
  <c r="AL428" i="2"/>
  <c r="AL432" i="2"/>
  <c r="AL392" i="2"/>
  <c r="AL386" i="2"/>
  <c r="AL376" i="2"/>
  <c r="AL371" i="2"/>
  <c r="AL355" i="2"/>
  <c r="AM362" i="2"/>
  <c r="AL347" i="2"/>
  <c r="AL339" i="2"/>
  <c r="AL330" i="2"/>
  <c r="AL322" i="2"/>
  <c r="AL360" i="2"/>
  <c r="AL348" i="2"/>
  <c r="AL332" i="2"/>
  <c r="AL334" i="2"/>
  <c r="AL314" i="2"/>
  <c r="AM301" i="2"/>
  <c r="AL301" i="2"/>
  <c r="AL317" i="2"/>
  <c r="AL285" i="2"/>
  <c r="AL277" i="2"/>
  <c r="AL268" i="2"/>
  <c r="AL266" i="2"/>
  <c r="AM253" i="2"/>
  <c r="AL256" i="2"/>
  <c r="AL249" i="2"/>
  <c r="AL235" i="2"/>
  <c r="AL212" i="2"/>
  <c r="AL201" i="2"/>
  <c r="AL232" i="2"/>
  <c r="AL221" i="2"/>
  <c r="AL205" i="2"/>
  <c r="AM199" i="2"/>
  <c r="AL192" i="2"/>
  <c r="AL169" i="2"/>
  <c r="AM147" i="2"/>
  <c r="AL152" i="2"/>
  <c r="AL131" i="2"/>
  <c r="AL136" i="2"/>
  <c r="AL96" i="2"/>
  <c r="AL110" i="2"/>
  <c r="AM108" i="2"/>
  <c r="AL90" i="2"/>
  <c r="AL82" i="2"/>
  <c r="AL88" i="2"/>
  <c r="AL60" i="2"/>
  <c r="AL45" i="2"/>
  <c r="AL39" i="2"/>
  <c r="AL25" i="2"/>
  <c r="AM29" i="2"/>
  <c r="AL15" i="2"/>
  <c r="AL7" i="2"/>
  <c r="AM543" i="2"/>
  <c r="AL820" i="2"/>
  <c r="AL685" i="2"/>
  <c r="AL748" i="2"/>
  <c r="AL683" i="2"/>
  <c r="AL663" i="2"/>
  <c r="AL639" i="2"/>
  <c r="AL614" i="2"/>
  <c r="AL624" i="2"/>
  <c r="AL604" i="2"/>
  <c r="AL618" i="2"/>
  <c r="AL598" i="2"/>
  <c r="AL578" i="2"/>
  <c r="AL531" i="2"/>
  <c r="AL525" i="2"/>
  <c r="AL584" i="2"/>
  <c r="AL560" i="2"/>
  <c r="AL547" i="2"/>
  <c r="AL491" i="2"/>
  <c r="AL475" i="2"/>
  <c r="AL457" i="2"/>
  <c r="AL445" i="2"/>
  <c r="AL412" i="2"/>
  <c r="AL418" i="2"/>
  <c r="AL406" i="2"/>
  <c r="AL400" i="2"/>
  <c r="AL380" i="2"/>
  <c r="AL335" i="2"/>
  <c r="AL368" i="2"/>
  <c r="AL340" i="2"/>
  <c r="AM321" i="2"/>
  <c r="AL298" i="2"/>
  <c r="AL309" i="2"/>
  <c r="AL262" i="2"/>
  <c r="AL247" i="2"/>
  <c r="AL204" i="2"/>
  <c r="AL228" i="2"/>
  <c r="AM155" i="2"/>
  <c r="AL139" i="2"/>
  <c r="AL104" i="2"/>
  <c r="AM78" i="2"/>
  <c r="AL80" i="2"/>
  <c r="AL31" i="2"/>
  <c r="AM18" i="2"/>
  <c r="AM457" i="2"/>
  <c r="AM270" i="2"/>
  <c r="AL816" i="2"/>
  <c r="AL794" i="2"/>
  <c r="AM784" i="2"/>
  <c r="AL774" i="2"/>
  <c r="AL750" i="2"/>
  <c r="AL734" i="2"/>
  <c r="AL720" i="2"/>
  <c r="AL679" i="2"/>
  <c r="AL612" i="2"/>
  <c r="AL616" i="2"/>
  <c r="AL529" i="2"/>
  <c r="AM519" i="2"/>
  <c r="AL495" i="2"/>
  <c r="AL479" i="2"/>
  <c r="AL449" i="2"/>
  <c r="AL513" i="2"/>
  <c r="AL497" i="2"/>
  <c r="AL422" i="2"/>
  <c r="AL404" i="2"/>
  <c r="AL384" i="2"/>
  <c r="AL394" i="2"/>
  <c r="AM358" i="2"/>
  <c r="AL351" i="2"/>
  <c r="AL364" i="2"/>
  <c r="AL310" i="2"/>
  <c r="AL291" i="2"/>
  <c r="AM279" i="2"/>
  <c r="AL287" i="2"/>
  <c r="AL270" i="2"/>
  <c r="AL264" i="2"/>
  <c r="AL251" i="2"/>
  <c r="AL243" i="2"/>
  <c r="AL233" i="2"/>
  <c r="AL189" i="2"/>
  <c r="AL148" i="2"/>
  <c r="AL181" i="2"/>
  <c r="AM159" i="2"/>
  <c r="AM118" i="2"/>
  <c r="AL118" i="2"/>
  <c r="AL132" i="2"/>
  <c r="AL116" i="2"/>
  <c r="AM102" i="2"/>
  <c r="AL62" i="2"/>
  <c r="AL43" i="2"/>
  <c r="AL33" i="2"/>
  <c r="AL35" i="2"/>
  <c r="AL12" i="2"/>
  <c r="AM100" i="2"/>
  <c r="AL151" i="2"/>
  <c r="AM120" i="2"/>
  <c r="AM798" i="2"/>
  <c r="AM70" i="2"/>
  <c r="AM527" i="2"/>
  <c r="AM691" i="2"/>
  <c r="AM414" i="2"/>
  <c r="AM241" i="2"/>
  <c r="AM533" i="2"/>
  <c r="AM367" i="2"/>
  <c r="AL370" i="2"/>
  <c r="AM416" i="2"/>
  <c r="AM289" i="2"/>
  <c r="AM822" i="2"/>
  <c r="AL804" i="2"/>
  <c r="AM788" i="2"/>
  <c r="AL788" i="2"/>
  <c r="AL792" i="2"/>
  <c r="AL776" i="2"/>
  <c r="AL782" i="2"/>
  <c r="AL770" i="2"/>
  <c r="AL762" i="2"/>
  <c r="AL754" i="2"/>
  <c r="AL746" i="2"/>
  <c r="AL738" i="2"/>
  <c r="AL730" i="2"/>
  <c r="AL722" i="2"/>
  <c r="AM715" i="2"/>
  <c r="AM707" i="2"/>
  <c r="AL695" i="2"/>
  <c r="AL693" i="2"/>
  <c r="AL760" i="2"/>
  <c r="AL744" i="2"/>
  <c r="AL728" i="2"/>
  <c r="AM711" i="2"/>
  <c r="AL689" i="2"/>
  <c r="AL701" i="2"/>
  <c r="AM685" i="2"/>
  <c r="AL687" i="2"/>
  <c r="AM632" i="2"/>
  <c r="AL630" i="2"/>
  <c r="AL610" i="2"/>
  <c r="AL600" i="2"/>
  <c r="AL665" i="2"/>
  <c r="AL649" i="2"/>
  <c r="AL622" i="2"/>
  <c r="AL606" i="2"/>
  <c r="AL588" i="2"/>
  <c r="AL634" i="2"/>
  <c r="AL592" i="2"/>
  <c r="AL574" i="2"/>
  <c r="AL558" i="2"/>
  <c r="AL543" i="2"/>
  <c r="AL527" i="2"/>
  <c r="AL519" i="2"/>
  <c r="AL537" i="2"/>
  <c r="AL521" i="2"/>
  <c r="AL533" i="2"/>
  <c r="AL503" i="2"/>
  <c r="AL487" i="2"/>
  <c r="AL463" i="2"/>
  <c r="AL517" i="2"/>
  <c r="AL509" i="2"/>
  <c r="AL501" i="2"/>
  <c r="AL493" i="2"/>
  <c r="AL485" i="2"/>
  <c r="AL477" i="2"/>
  <c r="AL455" i="2"/>
  <c r="AL467" i="2"/>
  <c r="AL434" i="2"/>
  <c r="AM406" i="2"/>
  <c r="AL439" i="2"/>
  <c r="AL420" i="2"/>
  <c r="AL408" i="2"/>
  <c r="AL396" i="2"/>
  <c r="AM374" i="2"/>
  <c r="AL398" i="2"/>
  <c r="AL390" i="2"/>
  <c r="AL350" i="2"/>
  <c r="AL372" i="2"/>
  <c r="AL356" i="2"/>
  <c r="AL336" i="2"/>
  <c r="AL346" i="2"/>
  <c r="AL318" i="2"/>
  <c r="AL306" i="2"/>
  <c r="AL302" i="2"/>
  <c r="AL313" i="2"/>
  <c r="AL283" i="2"/>
  <c r="AL281" i="2"/>
  <c r="AM264" i="2"/>
  <c r="AM272" i="2"/>
  <c r="AL258" i="2"/>
  <c r="AM245" i="2"/>
  <c r="AL237" i="2"/>
  <c r="AL239" i="2"/>
  <c r="AL197" i="2"/>
  <c r="AL185" i="2"/>
  <c r="AL208" i="2"/>
  <c r="AL225" i="2"/>
  <c r="AL209" i="2"/>
  <c r="AM197" i="2"/>
  <c r="AM185" i="2"/>
  <c r="AL173" i="2"/>
  <c r="AL156" i="2"/>
  <c r="AM154" i="2"/>
  <c r="AL160" i="2"/>
  <c r="AM148" i="2"/>
  <c r="AL120" i="2"/>
  <c r="AL127" i="2"/>
  <c r="AL140" i="2"/>
  <c r="AL124" i="2"/>
  <c r="AL112" i="2"/>
  <c r="AL114" i="2"/>
  <c r="AL72" i="2"/>
  <c r="AL70" i="2"/>
  <c r="AL92" i="2"/>
  <c r="AL66" i="2"/>
  <c r="AL64" i="2"/>
  <c r="AL47" i="2"/>
  <c r="AL49" i="2"/>
  <c r="AL27" i="2"/>
  <c r="AL16" i="2"/>
  <c r="AM816" i="2"/>
  <c r="AM800" i="2"/>
  <c r="AM693" i="2"/>
  <c r="AM53" i="2"/>
  <c r="AM422" i="2"/>
  <c r="AM624" i="2"/>
  <c r="AM467" i="2"/>
  <c r="AM616" i="2"/>
  <c r="AM525" i="2"/>
  <c r="AL362" i="2"/>
  <c r="AM298" i="2"/>
  <c r="AL325" i="2"/>
  <c r="AM281" i="2"/>
  <c r="AL814" i="2"/>
  <c r="AL798" i="2"/>
  <c r="AL778" i="2"/>
  <c r="AL697" i="2"/>
  <c r="AM689" i="2"/>
  <c r="AL764" i="2"/>
  <c r="AL732" i="2"/>
  <c r="AL716" i="2"/>
  <c r="AL671" i="2"/>
  <c r="AL655" i="2"/>
  <c r="AL647" i="2"/>
  <c r="AL596" i="2"/>
  <c r="AL608" i="2"/>
  <c r="AL669" i="2"/>
  <c r="AL653" i="2"/>
  <c r="AL637" i="2"/>
  <c r="AL620" i="2"/>
  <c r="AL602" i="2"/>
  <c r="AL590" i="2"/>
  <c r="AL562" i="2"/>
  <c r="AL551" i="2"/>
  <c r="AL541" i="2"/>
  <c r="AL576" i="2"/>
  <c r="AL568" i="2"/>
  <c r="AL507" i="2"/>
  <c r="AL437" i="2"/>
  <c r="AM430" i="2"/>
  <c r="AL424" i="2"/>
  <c r="AL443" i="2"/>
  <c r="AL416" i="2"/>
  <c r="AL363" i="2"/>
  <c r="AL343" i="2"/>
  <c r="AM325" i="2"/>
  <c r="AL352" i="2"/>
  <c r="AL342" i="2"/>
  <c r="AL289" i="2"/>
  <c r="AL272" i="2"/>
  <c r="AL260" i="2"/>
  <c r="AM247" i="2"/>
  <c r="AL241" i="2"/>
  <c r="AM200" i="2"/>
  <c r="AL193" i="2"/>
  <c r="AL220" i="2"/>
  <c r="AL229" i="2"/>
  <c r="AL213" i="2"/>
  <c r="AL177" i="2"/>
  <c r="AL143" i="2"/>
  <c r="AL122" i="2"/>
  <c r="AL128" i="2"/>
  <c r="AL98" i="2"/>
  <c r="AL94" i="2"/>
  <c r="AL86" i="2"/>
  <c r="AM74" i="2"/>
  <c r="AM55" i="2"/>
  <c r="AL68" i="2"/>
  <c r="AL37" i="2"/>
  <c r="AL21" i="2"/>
  <c r="AL11" i="2"/>
  <c r="AM602" i="2"/>
  <c r="AM814" i="2"/>
  <c r="AM618" i="2"/>
  <c r="AM701" i="2"/>
  <c r="AM287" i="2"/>
  <c r="AM535" i="2"/>
  <c r="AM459" i="2"/>
  <c r="AM608" i="2"/>
  <c r="AM453" i="2"/>
  <c r="AM268" i="2"/>
  <c r="AL354" i="2"/>
  <c r="AL780" i="2"/>
  <c r="AL800" i="2"/>
  <c r="AL810" i="2"/>
  <c r="AL806" i="2"/>
  <c r="AL790" i="2"/>
  <c r="AL766" i="2"/>
  <c r="AL758" i="2"/>
  <c r="AL742" i="2"/>
  <c r="AL726" i="2"/>
  <c r="AL718" i="2"/>
  <c r="AL713" i="2"/>
  <c r="AL768" i="2"/>
  <c r="AL752" i="2"/>
  <c r="AL736" i="2"/>
  <c r="AL703" i="2"/>
  <c r="AL677" i="2"/>
  <c r="AL673" i="2"/>
  <c r="AL657" i="2"/>
  <c r="AL641" i="2"/>
  <c r="AM628" i="2"/>
  <c r="AM600" i="2"/>
  <c r="AL582" i="2"/>
  <c r="AL566" i="2"/>
  <c r="AL511" i="2"/>
  <c r="AL459" i="2"/>
  <c r="AL505" i="2"/>
  <c r="AL489" i="2"/>
  <c r="AL481" i="2"/>
  <c r="AL451" i="2"/>
  <c r="AL426" i="2"/>
  <c r="AL447" i="2"/>
  <c r="AL435" i="2"/>
  <c r="AL414" i="2"/>
  <c r="AL388" i="2"/>
  <c r="AL382" i="2"/>
  <c r="AL402" i="2"/>
  <c r="AL378" i="2"/>
  <c r="AL359" i="2"/>
  <c r="AL367" i="2"/>
  <c r="AL344" i="2"/>
  <c r="AL338" i="2"/>
  <c r="AL326" i="2"/>
  <c r="AM291" i="2"/>
  <c r="AM304" i="2"/>
  <c r="AL294" i="2"/>
  <c r="AL279" i="2"/>
  <c r="AL273" i="2"/>
  <c r="AL275" i="2"/>
  <c r="AM255" i="2"/>
  <c r="AL216" i="2"/>
  <c r="AL224" i="2"/>
  <c r="AL217" i="2"/>
  <c r="AL165" i="2"/>
  <c r="AL135" i="2"/>
  <c r="AL144" i="2"/>
  <c r="AL108" i="2"/>
  <c r="AM106" i="2"/>
  <c r="AL100" i="2"/>
  <c r="AL76" i="2"/>
  <c r="AL84" i="2"/>
  <c r="AL57" i="2"/>
  <c r="AL53" i="2"/>
  <c r="AL51" i="2"/>
  <c r="AL41" i="2"/>
  <c r="AL23" i="2"/>
  <c r="AJ234" i="2"/>
  <c r="AK235" i="2"/>
  <c r="AK236" i="2"/>
  <c r="AK237" i="2"/>
  <c r="AK244" i="2"/>
  <c r="AJ248" i="2"/>
  <c r="AJ250" i="2"/>
  <c r="AK251" i="2"/>
  <c r="AK252" i="2"/>
  <c r="AK257" i="2"/>
  <c r="AK258" i="2"/>
  <c r="AK259" i="2"/>
  <c r="AK271" i="2"/>
  <c r="AJ272" i="2"/>
  <c r="AJ276" i="2"/>
  <c r="AK277" i="2"/>
  <c r="AK278" i="2"/>
  <c r="AK282" i="2"/>
  <c r="AK283" i="2"/>
  <c r="AK290" i="2"/>
  <c r="AK295" i="2"/>
  <c r="AK296" i="2"/>
  <c r="AJ307" i="2"/>
  <c r="AJ310" i="2"/>
  <c r="AK311" i="2"/>
  <c r="AK312" i="2"/>
  <c r="AJ318" i="2"/>
  <c r="AK319" i="2"/>
  <c r="AK320" i="2"/>
  <c r="AJ336" i="2"/>
  <c r="AJ337" i="2"/>
  <c r="AJ344" i="2"/>
  <c r="AJ345" i="2"/>
  <c r="AJ352" i="2"/>
  <c r="AJ353" i="2"/>
  <c r="AJ236" i="2"/>
  <c r="AJ238" i="2"/>
  <c r="AK239" i="2"/>
  <c r="AK240" i="2"/>
  <c r="AK241" i="2"/>
  <c r="AJ244" i="2"/>
  <c r="AJ252" i="2"/>
  <c r="AJ257" i="2"/>
  <c r="AJ259" i="2"/>
  <c r="AJ265" i="2"/>
  <c r="AK266" i="2"/>
  <c r="AK267" i="2"/>
  <c r="AK268" i="2"/>
  <c r="AJ271" i="2"/>
  <c r="AJ278" i="2"/>
  <c r="AJ282" i="2"/>
  <c r="AJ284" i="2"/>
  <c r="AK285" i="2"/>
  <c r="AK286" i="2"/>
  <c r="AK287" i="2"/>
  <c r="AJ290" i="2"/>
  <c r="AJ295" i="2"/>
  <c r="AJ298" i="2"/>
  <c r="AK302" i="2"/>
  <c r="AK303" i="2"/>
  <c r="AK304" i="2"/>
  <c r="AJ311" i="2"/>
  <c r="AJ319" i="2"/>
  <c r="AJ326" i="2"/>
  <c r="AK327" i="2"/>
  <c r="AK328" i="2"/>
  <c r="AK332" i="2"/>
  <c r="AK333" i="2"/>
  <c r="AJ339" i="2"/>
  <c r="AK340" i="2"/>
  <c r="AK341" i="2"/>
  <c r="AJ347" i="2"/>
  <c r="AK348" i="2"/>
  <c r="AK349" i="2"/>
  <c r="AK243" i="2"/>
  <c r="AK247" i="2"/>
  <c r="AJ261" i="2"/>
  <c r="AJ263" i="2"/>
  <c r="AK273" i="2"/>
  <c r="AJ280" i="2"/>
  <c r="AK289" i="2"/>
  <c r="AJ294" i="2"/>
  <c r="AK299" i="2"/>
  <c r="AJ306" i="2"/>
  <c r="AJ314" i="2"/>
  <c r="AJ323" i="2"/>
  <c r="AK331" i="2"/>
  <c r="AJ333" i="2"/>
  <c r="AJ335" i="2"/>
  <c r="AJ340" i="2"/>
  <c r="AK345" i="2"/>
  <c r="AJ349" i="2"/>
  <c r="AJ351" i="2"/>
  <c r="AJ359" i="2"/>
  <c r="AJ363" i="2"/>
  <c r="AK364" i="2"/>
  <c r="AK365" i="2"/>
  <c r="AJ371" i="2"/>
  <c r="AK372" i="2"/>
  <c r="AK373" i="2"/>
  <c r="AJ377" i="2"/>
  <c r="AK378" i="2"/>
  <c r="AK379" i="2"/>
  <c r="AK380" i="2"/>
  <c r="AJ383" i="2"/>
  <c r="AJ385" i="2"/>
  <c r="AK386" i="2"/>
  <c r="AK387" i="2"/>
  <c r="AK388" i="2"/>
  <c r="AK389" i="2"/>
  <c r="AJ395" i="2"/>
  <c r="AK396" i="2"/>
  <c r="AK397" i="2"/>
  <c r="AJ403" i="2"/>
  <c r="AK404" i="2"/>
  <c r="AK405" i="2"/>
  <c r="AJ409" i="2"/>
  <c r="AK417" i="2"/>
  <c r="AK418" i="2"/>
  <c r="AK425" i="2"/>
  <c r="AK233" i="2"/>
  <c r="AJ240" i="2"/>
  <c r="AJ242" i="2"/>
  <c r="AK249" i="2"/>
  <c r="AJ254" i="2"/>
  <c r="AK263" i="2"/>
  <c r="AJ286" i="2"/>
  <c r="AJ288" i="2"/>
  <c r="AJ293" i="2"/>
  <c r="AK316" i="2"/>
  <c r="AK323" i="2"/>
  <c r="AJ330" i="2"/>
  <c r="AK344" i="2"/>
  <c r="AJ356" i="2"/>
  <c r="AJ357" i="2"/>
  <c r="AJ368" i="2"/>
  <c r="AJ369" i="2"/>
  <c r="AK383" i="2"/>
  <c r="AK384" i="2"/>
  <c r="AJ393" i="2"/>
  <c r="AJ401" i="2"/>
  <c r="AJ407" i="2"/>
  <c r="AK408" i="2"/>
  <c r="AK409" i="2"/>
  <c r="AJ415" i="2"/>
  <c r="AK416" i="2"/>
  <c r="AJ423" i="2"/>
  <c r="AK424" i="2"/>
  <c r="AJ269" i="2"/>
  <c r="AK274" i="2"/>
  <c r="AJ292" i="2"/>
  <c r="AJ308" i="2"/>
  <c r="AK315" i="2"/>
  <c r="AJ322" i="2"/>
  <c r="AK336" i="2"/>
  <c r="AJ341" i="2"/>
  <c r="AJ343" i="2"/>
  <c r="AK353" i="2"/>
  <c r="AJ355" i="2"/>
  <c r="AK360" i="2"/>
  <c r="AJ372" i="2"/>
  <c r="AK400" i="2"/>
  <c r="AJ411" i="2"/>
  <c r="AJ413" i="2"/>
  <c r="AK422" i="2"/>
  <c r="AJ429" i="2"/>
  <c r="AK435" i="2"/>
  <c r="AK436" i="2"/>
  <c r="AJ444" i="2"/>
  <c r="AJ452" i="2"/>
  <c r="AK454" i="2"/>
  <c r="AK455" i="2"/>
  <c r="AK456" i="2"/>
  <c r="AK457" i="2"/>
  <c r="AJ460" i="2"/>
  <c r="AJ462" i="2"/>
  <c r="AK463" i="2"/>
  <c r="AK464" i="2"/>
  <c r="AK465" i="2"/>
  <c r="AJ468" i="2"/>
  <c r="AJ470" i="2"/>
  <c r="AJ471" i="2"/>
  <c r="AJ472" i="2"/>
  <c r="AJ476" i="2"/>
  <c r="AJ478" i="2"/>
  <c r="AJ484" i="2"/>
  <c r="AJ486" i="2"/>
  <c r="AJ492" i="2"/>
  <c r="AJ494" i="2"/>
  <c r="AJ500" i="2"/>
  <c r="AJ502" i="2"/>
  <c r="AJ508" i="2"/>
  <c r="AJ510" i="2"/>
  <c r="AJ516" i="2"/>
  <c r="AJ518" i="2"/>
  <c r="AJ524" i="2"/>
  <c r="AJ532" i="2"/>
  <c r="AJ540" i="2"/>
  <c r="AJ546" i="2"/>
  <c r="AJ547" i="2"/>
  <c r="AK548" i="2"/>
  <c r="AJ552" i="2"/>
  <c r="AK555" i="2"/>
  <c r="AJ561" i="2"/>
  <c r="AK562" i="2"/>
  <c r="AK563" i="2"/>
  <c r="AJ569" i="2"/>
  <c r="AK570" i="2"/>
  <c r="AK571" i="2"/>
  <c r="AJ577" i="2"/>
  <c r="AK578" i="2"/>
  <c r="AK579" i="2"/>
  <c r="AJ585" i="2"/>
  <c r="AK586" i="2"/>
  <c r="AK587" i="2"/>
  <c r="AJ593" i="2"/>
  <c r="AK594" i="2"/>
  <c r="AK595" i="2"/>
  <c r="AJ607" i="2"/>
  <c r="AJ615" i="2"/>
  <c r="AK248" i="2"/>
  <c r="AJ255" i="2"/>
  <c r="AJ267" i="2"/>
  <c r="AJ299" i="2"/>
  <c r="AK308" i="2"/>
  <c r="AJ331" i="2"/>
  <c r="AJ348" i="2"/>
  <c r="AK357" i="2"/>
  <c r="AJ365" i="2"/>
  <c r="AJ367" i="2"/>
  <c r="AK382" i="2"/>
  <c r="AK393" i="2"/>
  <c r="AJ397" i="2"/>
  <c r="AJ399" i="2"/>
  <c r="AK413" i="2"/>
  <c r="AJ417" i="2"/>
  <c r="AJ419" i="2"/>
  <c r="AJ421" i="2"/>
  <c r="AJ427" i="2"/>
  <c r="AJ428" i="2"/>
  <c r="AK429" i="2"/>
  <c r="AJ433" i="2"/>
  <c r="AJ442" i="2"/>
  <c r="AK443" i="2"/>
  <c r="AK444" i="2"/>
  <c r="AJ450" i="2"/>
  <c r="AK451" i="2"/>
  <c r="AK452" i="2"/>
  <c r="AK453" i="2"/>
  <c r="AK460" i="2"/>
  <c r="AK461" i="2"/>
  <c r="AK468" i="2"/>
  <c r="AK469" i="2"/>
  <c r="AK471" i="2"/>
  <c r="AK472" i="2"/>
  <c r="AJ473" i="2"/>
  <c r="AK476" i="2"/>
  <c r="AK477" i="2"/>
  <c r="AK484" i="2"/>
  <c r="AK485" i="2"/>
  <c r="AK492" i="2"/>
  <c r="AK493" i="2"/>
  <c r="AK500" i="2"/>
  <c r="AK501" i="2"/>
  <c r="AK508" i="2"/>
  <c r="AK509" i="2"/>
  <c r="AK516" i="2"/>
  <c r="AK517" i="2"/>
  <c r="AJ520" i="2"/>
  <c r="AJ522" i="2"/>
  <c r="AK523" i="2"/>
  <c r="AK524" i="2"/>
  <c r="AK525" i="2"/>
  <c r="AJ528" i="2"/>
  <c r="AJ530" i="2"/>
  <c r="AK531" i="2"/>
  <c r="AK532" i="2"/>
  <c r="AK533" i="2"/>
  <c r="AJ536" i="2"/>
  <c r="AJ538" i="2"/>
  <c r="AK539" i="2"/>
  <c r="AK540" i="2"/>
  <c r="AK541" i="2"/>
  <c r="AJ544" i="2"/>
  <c r="AK552" i="2"/>
  <c r="AJ559" i="2"/>
  <c r="AJ567" i="2"/>
  <c r="AJ575" i="2"/>
  <c r="AJ583" i="2"/>
  <c r="AJ591" i="2"/>
  <c r="AJ599" i="2"/>
  <c r="AJ603" i="2"/>
  <c r="AJ605" i="2"/>
  <c r="AK606" i="2"/>
  <c r="AK607" i="2"/>
  <c r="AK608" i="2"/>
  <c r="AJ611" i="2"/>
  <c r="AJ613" i="2"/>
  <c r="AK614" i="2"/>
  <c r="AK615" i="2"/>
  <c r="AK616" i="2"/>
  <c r="AJ274" i="2"/>
  <c r="AK307" i="2"/>
  <c r="AJ332" i="2"/>
  <c r="AK361" i="2"/>
  <c r="AJ364" i="2"/>
  <c r="AK369" i="2"/>
  <c r="AJ405" i="2"/>
  <c r="AK421" i="2"/>
  <c r="AJ436" i="2"/>
  <c r="AJ438" i="2"/>
  <c r="AK448" i="2"/>
  <c r="AK459" i="2"/>
  <c r="AK480" i="2"/>
  <c r="AJ482" i="2"/>
  <c r="AK489" i="2"/>
  <c r="AK496" i="2"/>
  <c r="AJ498" i="2"/>
  <c r="AK505" i="2"/>
  <c r="AK512" i="2"/>
  <c r="AJ514" i="2"/>
  <c r="AK521" i="2"/>
  <c r="AJ526" i="2"/>
  <c r="AK528" i="2"/>
  <c r="AK543" i="2"/>
  <c r="AK558" i="2"/>
  <c r="AK574" i="2"/>
  <c r="AK590" i="2"/>
  <c r="AK604" i="2"/>
  <c r="AJ609" i="2"/>
  <c r="AK611" i="2"/>
  <c r="AJ623" i="2"/>
  <c r="AK631" i="2"/>
  <c r="AJ638" i="2"/>
  <c r="AJ640" i="2"/>
  <c r="AJ646" i="2"/>
  <c r="AJ648" i="2"/>
  <c r="AJ654" i="2"/>
  <c r="AJ656" i="2"/>
  <c r="AJ662" i="2"/>
  <c r="AJ664" i="2"/>
  <c r="AJ670" i="2"/>
  <c r="AJ672" i="2"/>
  <c r="AJ678" i="2"/>
  <c r="AJ680" i="2"/>
  <c r="AK686" i="2"/>
  <c r="AK687" i="2"/>
  <c r="AJ690" i="2"/>
  <c r="AJ698" i="2"/>
  <c r="AJ706" i="2"/>
  <c r="AK714" i="2"/>
  <c r="AJ717" i="2"/>
  <c r="AJ719" i="2"/>
  <c r="AJ725" i="2"/>
  <c r="AJ727" i="2"/>
  <c r="AJ733" i="2"/>
  <c r="AJ735" i="2"/>
  <c r="AJ741" i="2"/>
  <c r="AJ743" i="2"/>
  <c r="AJ749" i="2"/>
  <c r="AJ751" i="2"/>
  <c r="AJ757" i="2"/>
  <c r="AJ759" i="2"/>
  <c r="AJ765" i="2"/>
  <c r="AJ767" i="2"/>
  <c r="AJ773" i="2"/>
  <c r="AJ775" i="2"/>
  <c r="AJ781" i="2"/>
  <c r="AJ783" i="2"/>
  <c r="AK281" i="2"/>
  <c r="AK352" i="2"/>
  <c r="AJ360" i="2"/>
  <c r="AJ379" i="2"/>
  <c r="AJ381" i="2"/>
  <c r="AJ391" i="2"/>
  <c r="AK414" i="2"/>
  <c r="AJ434" i="2"/>
  <c r="AK438" i="2"/>
  <c r="AJ440" i="2"/>
  <c r="AK447" i="2"/>
  <c r="AJ454" i="2"/>
  <c r="AJ456" i="2"/>
  <c r="AJ458" i="2"/>
  <c r="AK467" i="2"/>
  <c r="AJ488" i="2"/>
  <c r="AJ504" i="2"/>
  <c r="AK520" i="2"/>
  <c r="AK535" i="2"/>
  <c r="AJ555" i="2"/>
  <c r="AJ557" i="2"/>
  <c r="AK567" i="2"/>
  <c r="AJ571" i="2"/>
  <c r="AJ573" i="2"/>
  <c r="AK583" i="2"/>
  <c r="AJ587" i="2"/>
  <c r="AJ589" i="2"/>
  <c r="AK599" i="2"/>
  <c r="AJ601" i="2"/>
  <c r="AK603" i="2"/>
  <c r="AJ619" i="2"/>
  <c r="AJ621" i="2"/>
  <c r="AK622" i="2"/>
  <c r="AK623" i="2"/>
  <c r="AK624" i="2"/>
  <c r="AJ629" i="2"/>
  <c r="AJ635" i="2"/>
  <c r="AK638" i="2"/>
  <c r="AK639" i="2"/>
  <c r="AK646" i="2"/>
  <c r="AK647" i="2"/>
  <c r="AK654" i="2"/>
  <c r="AK655" i="2"/>
  <c r="AK662" i="2"/>
  <c r="AK663" i="2"/>
  <c r="AK670" i="2"/>
  <c r="AK671" i="2"/>
  <c r="AK678" i="2"/>
  <c r="AK679" i="2"/>
  <c r="AK690" i="2"/>
  <c r="AK691" i="2"/>
  <c r="AJ694" i="2"/>
  <c r="AJ696" i="2"/>
  <c r="AK697" i="2"/>
  <c r="AK698" i="2"/>
  <c r="AK699" i="2"/>
  <c r="AJ702" i="2"/>
  <c r="AJ704" i="2"/>
  <c r="AK705" i="2"/>
  <c r="AK706" i="2"/>
  <c r="AJ712" i="2"/>
  <c r="AK717" i="2"/>
  <c r="AK718" i="2"/>
  <c r="AK725" i="2"/>
  <c r="AK726" i="2"/>
  <c r="AK733" i="2"/>
  <c r="AK734" i="2"/>
  <c r="AK741" i="2"/>
  <c r="AK742" i="2"/>
  <c r="AK749" i="2"/>
  <c r="AK750" i="2"/>
  <c r="AK757" i="2"/>
  <c r="AK758" i="2"/>
  <c r="AK765" i="2"/>
  <c r="AK766" i="2"/>
  <c r="AK773" i="2"/>
  <c r="AK774" i="2"/>
  <c r="AK781" i="2"/>
  <c r="AK782" i="2"/>
  <c r="AJ785" i="2"/>
  <c r="AK300" i="2"/>
  <c r="AJ303" i="2"/>
  <c r="AJ361" i="2"/>
  <c r="AJ389" i="2"/>
  <c r="AK392" i="2"/>
  <c r="AK401" i="2"/>
  <c r="AK420" i="2"/>
  <c r="AK440" i="2"/>
  <c r="AK488" i="2"/>
  <c r="AK544" i="2"/>
  <c r="AJ563" i="2"/>
  <c r="AK575" i="2"/>
  <c r="AJ595" i="2"/>
  <c r="AK602" i="2"/>
  <c r="AK610" i="2"/>
  <c r="AJ617" i="2"/>
  <c r="AK619" i="2"/>
  <c r="AK627" i="2"/>
  <c r="AJ631" i="2"/>
  <c r="AJ633" i="2"/>
  <c r="AJ650" i="2"/>
  <c r="AJ666" i="2"/>
  <c r="AJ682" i="2"/>
  <c r="AJ692" i="2"/>
  <c r="AK694" i="2"/>
  <c r="AJ709" i="2"/>
  <c r="AK722" i="2"/>
  <c r="AK729" i="2"/>
  <c r="AJ731" i="2"/>
  <c r="AK738" i="2"/>
  <c r="AK745" i="2"/>
  <c r="AJ747" i="2"/>
  <c r="AK754" i="2"/>
  <c r="AK761" i="2"/>
  <c r="AJ763" i="2"/>
  <c r="AK770" i="2"/>
  <c r="AK777" i="2"/>
  <c r="AJ779" i="2"/>
  <c r="AK786" i="2"/>
  <c r="AJ789" i="2"/>
  <c r="AJ791" i="2"/>
  <c r="AJ799" i="2"/>
  <c r="AK800" i="2"/>
  <c r="AJ807" i="2"/>
  <c r="AK808" i="2"/>
  <c r="AJ815" i="2"/>
  <c r="AK816" i="2"/>
  <c r="AJ821" i="2"/>
  <c r="AK6" i="2"/>
  <c r="AK9" i="2"/>
  <c r="AK16" i="2"/>
  <c r="AK17" i="2"/>
  <c r="AJ24" i="2"/>
  <c r="AJ32" i="2"/>
  <c r="AK46" i="2"/>
  <c r="AK47" i="2"/>
  <c r="AK54" i="2"/>
  <c r="AJ58" i="2"/>
  <c r="AJ61" i="2"/>
  <c r="AJ69" i="2"/>
  <c r="AK77" i="2"/>
  <c r="AJ81" i="2"/>
  <c r="AJ83" i="2"/>
  <c r="AJ89" i="2"/>
  <c r="AJ91" i="2"/>
  <c r="AJ99" i="2"/>
  <c r="AK100" i="2"/>
  <c r="AJ105" i="2"/>
  <c r="AK111" i="2"/>
  <c r="AK112" i="2"/>
  <c r="AJ128" i="2"/>
  <c r="AK129" i="2"/>
  <c r="AK130" i="2"/>
  <c r="AJ136" i="2"/>
  <c r="AK137" i="2"/>
  <c r="AK138" i="2"/>
  <c r="AJ144" i="2"/>
  <c r="AK145" i="2"/>
  <c r="AK146" i="2"/>
  <c r="AK149" i="2"/>
  <c r="AK150" i="2"/>
  <c r="AK156" i="2"/>
  <c r="AK157" i="2"/>
  <c r="AK158" i="2"/>
  <c r="AJ159" i="2"/>
  <c r="AK162" i="2"/>
  <c r="AK163" i="2"/>
  <c r="AK170" i="2"/>
  <c r="AK171" i="2"/>
  <c r="AK178" i="2"/>
  <c r="AK179" i="2"/>
  <c r="AJ193" i="2"/>
  <c r="AJ198" i="2"/>
  <c r="AJ202" i="2"/>
  <c r="AJ209" i="2"/>
  <c r="AK210" i="2"/>
  <c r="AK211" i="2"/>
  <c r="AJ217" i="2"/>
  <c r="AK218" i="2"/>
  <c r="AK219" i="2"/>
  <c r="AJ225" i="2"/>
  <c r="AK226" i="2"/>
  <c r="AK227" i="2"/>
  <c r="AJ13" i="2"/>
  <c r="AJ22" i="2"/>
  <c r="AK23" i="2"/>
  <c r="AK24" i="2"/>
  <c r="AJ30" i="2"/>
  <c r="AK31" i="2"/>
  <c r="AK32" i="2"/>
  <c r="AJ42" i="2"/>
  <c r="AJ44" i="2"/>
  <c r="AJ50" i="2"/>
  <c r="AJ52" i="2"/>
  <c r="AK53" i="2"/>
  <c r="AK58" i="2"/>
  <c r="AJ59" i="2"/>
  <c r="AK60" i="2"/>
  <c r="AK61" i="2"/>
  <c r="AJ67" i="2"/>
  <c r="AK68" i="2"/>
  <c r="AK69" i="2"/>
  <c r="AK70" i="2"/>
  <c r="AJ75" i="2"/>
  <c r="AK81" i="2"/>
  <c r="AK82" i="2"/>
  <c r="AK89" i="2"/>
  <c r="AK90" i="2"/>
  <c r="AJ97" i="2"/>
  <c r="AJ103" i="2"/>
  <c r="AJ104" i="2"/>
  <c r="AK105" i="2"/>
  <c r="AJ109" i="2"/>
  <c r="AJ115" i="2"/>
  <c r="AJ246" i="2"/>
  <c r="AJ315" i="2"/>
  <c r="AK356" i="2"/>
  <c r="AK368" i="2"/>
  <c r="AJ387" i="2"/>
  <c r="AK412" i="2"/>
  <c r="AK426" i="2"/>
  <c r="AJ448" i="2"/>
  <c r="AJ474" i="2"/>
  <c r="AK481" i="2"/>
  <c r="AJ496" i="2"/>
  <c r="AJ506" i="2"/>
  <c r="AK513" i="2"/>
  <c r="AK529" i="2"/>
  <c r="AK536" i="2"/>
  <c r="AJ542" i="2"/>
  <c r="AK566" i="2"/>
  <c r="AJ581" i="2"/>
  <c r="AK598" i="2"/>
  <c r="AJ626" i="2"/>
  <c r="AJ636" i="2"/>
  <c r="AK643" i="2"/>
  <c r="AK650" i="2"/>
  <c r="AJ652" i="2"/>
  <c r="AK659" i="2"/>
  <c r="AK666" i="2"/>
  <c r="AJ668" i="2"/>
  <c r="AK675" i="2"/>
  <c r="AK682" i="2"/>
  <c r="AJ684" i="2"/>
  <c r="AJ686" i="2"/>
  <c r="AJ688" i="2"/>
  <c r="AK701" i="2"/>
  <c r="AJ721" i="2"/>
  <c r="AJ737" i="2"/>
  <c r="AJ753" i="2"/>
  <c r="AJ769" i="2"/>
  <c r="AK785" i="2"/>
  <c r="AK789" i="2"/>
  <c r="AK790" i="2"/>
  <c r="AJ797" i="2"/>
  <c r="AJ805" i="2"/>
  <c r="AJ813" i="2"/>
  <c r="AK821" i="2"/>
  <c r="AJ12" i="2"/>
  <c r="AK262" i="2"/>
  <c r="AJ425" i="2"/>
  <c r="AK433" i="2"/>
  <c r="AK439" i="2"/>
  <c r="AJ466" i="2"/>
  <c r="AK497" i="2"/>
  <c r="AJ554" i="2"/>
  <c r="AJ597" i="2"/>
  <c r="AK651" i="2"/>
  <c r="AJ658" i="2"/>
  <c r="AJ660" i="2"/>
  <c r="AK683" i="2"/>
  <c r="AK695" i="2"/>
  <c r="AK702" i="2"/>
  <c r="AJ708" i="2"/>
  <c r="AK710" i="2"/>
  <c r="AJ723" i="2"/>
  <c r="AK730" i="2"/>
  <c r="AJ745" i="2"/>
  <c r="AJ755" i="2"/>
  <c r="AK762" i="2"/>
  <c r="AJ777" i="2"/>
  <c r="AJ787" i="2"/>
  <c r="AK793" i="2"/>
  <c r="AJ795" i="2"/>
  <c r="AK806" i="2"/>
  <c r="AK810" i="2"/>
  <c r="AK813" i="2"/>
  <c r="AJ817" i="2"/>
  <c r="AJ26" i="2"/>
  <c r="AJ28" i="2"/>
  <c r="AK35" i="2"/>
  <c r="AJ46" i="2"/>
  <c r="AJ48" i="2"/>
  <c r="AK50" i="2"/>
  <c r="AK65" i="2"/>
  <c r="AK85" i="2"/>
  <c r="AJ87" i="2"/>
  <c r="AK94" i="2"/>
  <c r="AK97" i="2"/>
  <c r="AJ101" i="2"/>
  <c r="AK108" i="2"/>
  <c r="AJ117" i="2"/>
  <c r="AK122" i="2"/>
  <c r="AK123" i="2"/>
  <c r="AJ133" i="2"/>
  <c r="AK134" i="2"/>
  <c r="AJ166" i="2"/>
  <c r="AK167" i="2"/>
  <c r="AJ170" i="2"/>
  <c r="AK174" i="2"/>
  <c r="AK194" i="2"/>
  <c r="AJ197" i="2"/>
  <c r="AK202" i="2"/>
  <c r="AJ205" i="2"/>
  <c r="AK206" i="2"/>
  <c r="AJ218" i="2"/>
  <c r="AJ221" i="2"/>
  <c r="AK222" i="2"/>
  <c r="AK797" i="2"/>
  <c r="AK804" i="2"/>
  <c r="AJ6" i="2"/>
  <c r="AK13" i="2"/>
  <c r="AJ20" i="2"/>
  <c r="AJ34" i="2"/>
  <c r="AJ39" i="2"/>
  <c r="AK73" i="2"/>
  <c r="AJ77" i="2"/>
  <c r="AJ95" i="2"/>
  <c r="AK126" i="2"/>
  <c r="AK142" i="2"/>
  <c r="AJ182" i="2"/>
  <c r="AK198" i="2"/>
  <c r="AJ210" i="2"/>
  <c r="AJ213" i="2"/>
  <c r="AJ226" i="2"/>
  <c r="AK230" i="2"/>
  <c r="AJ548" i="2"/>
  <c r="AK612" i="2"/>
  <c r="AK642" i="2"/>
  <c r="AJ710" i="2"/>
  <c r="AK737" i="2"/>
  <c r="AJ793" i="2"/>
  <c r="AK801" i="2"/>
  <c r="AK814" i="2"/>
  <c r="AK20" i="2"/>
  <c r="AJ38" i="2"/>
  <c r="AJ65" i="2"/>
  <c r="AJ72" i="2"/>
  <c r="AJ122" i="2"/>
  <c r="AK125" i="2"/>
  <c r="AK141" i="2"/>
  <c r="AJ149" i="2"/>
  <c r="AK152" i="2"/>
  <c r="AJ174" i="2"/>
  <c r="AK182" i="2"/>
  <c r="AK270" i="2"/>
  <c r="AK337" i="2"/>
  <c r="AJ375" i="2"/>
  <c r="AJ431" i="2"/>
  <c r="AJ464" i="2"/>
  <c r="AK473" i="2"/>
  <c r="AJ512" i="2"/>
  <c r="AJ534" i="2"/>
  <c r="AK537" i="2"/>
  <c r="AJ579" i="2"/>
  <c r="AK582" i="2"/>
  <c r="AK591" i="2"/>
  <c r="AK635" i="2"/>
  <c r="AK658" i="2"/>
  <c r="AK693" i="2"/>
  <c r="AJ700" i="2"/>
  <c r="AK721" i="2"/>
  <c r="AK753" i="2"/>
  <c r="AK798" i="2"/>
  <c r="AK802" i="2"/>
  <c r="AK805" i="2"/>
  <c r="AJ809" i="2"/>
  <c r="AK812" i="2"/>
  <c r="AK817" i="2"/>
  <c r="AJ819" i="2"/>
  <c r="AJ9" i="2"/>
  <c r="AJ16" i="2"/>
  <c r="AK28" i="2"/>
  <c r="AK37" i="2"/>
  <c r="AJ40" i="2"/>
  <c r="AK43" i="2"/>
  <c r="AK64" i="2"/>
  <c r="AJ71" i="2"/>
  <c r="AJ73" i="2"/>
  <c r="AJ93" i="2"/>
  <c r="AK96" i="2"/>
  <c r="AK101" i="2"/>
  <c r="AK116" i="2"/>
  <c r="AJ119" i="2"/>
  <c r="AK120" i="2"/>
  <c r="AJ129" i="2"/>
  <c r="AJ132" i="2"/>
  <c r="AK133" i="2"/>
  <c r="AJ145" i="2"/>
  <c r="AJ148" i="2"/>
  <c r="AJ161" i="2"/>
  <c r="AJ162" i="2"/>
  <c r="AK166" i="2"/>
  <c r="AJ186" i="2"/>
  <c r="AK187" i="2"/>
  <c r="AJ190" i="2"/>
  <c r="AK191" i="2"/>
  <c r="AJ214" i="2"/>
  <c r="AK215" i="2"/>
  <c r="AJ230" i="2"/>
  <c r="AK324" i="2"/>
  <c r="AJ327" i="2"/>
  <c r="AJ373" i="2"/>
  <c r="AJ446" i="2"/>
  <c r="AK504" i="2"/>
  <c r="AJ550" i="2"/>
  <c r="AJ565" i="2"/>
  <c r="AK620" i="2"/>
  <c r="AJ627" i="2"/>
  <c r="AJ642" i="2"/>
  <c r="AJ644" i="2"/>
  <c r="AK667" i="2"/>
  <c r="AJ674" i="2"/>
  <c r="AJ676" i="2"/>
  <c r="AK703" i="2"/>
  <c r="AJ714" i="2"/>
  <c r="AJ729" i="2"/>
  <c r="AJ739" i="2"/>
  <c r="AK746" i="2"/>
  <c r="AJ761" i="2"/>
  <c r="AJ771" i="2"/>
  <c r="AK778" i="2"/>
  <c r="AK794" i="2"/>
  <c r="AJ801" i="2"/>
  <c r="AK809" i="2"/>
  <c r="AJ811" i="2"/>
  <c r="AJ8" i="2"/>
  <c r="AK27" i="2"/>
  <c r="AJ36" i="2"/>
  <c r="AK40" i="2"/>
  <c r="AK42" i="2"/>
  <c r="AJ54" i="2"/>
  <c r="AJ56" i="2"/>
  <c r="AJ79" i="2"/>
  <c r="AK86" i="2"/>
  <c r="AK93" i="2"/>
  <c r="AJ107" i="2"/>
  <c r="AJ111" i="2"/>
  <c r="AJ113" i="2"/>
  <c r="AK115" i="2"/>
  <c r="AK119" i="2"/>
  <c r="AJ125" i="2"/>
  <c r="AJ141" i="2"/>
  <c r="AJ153" i="2"/>
  <c r="AK154" i="2"/>
  <c r="AJ157" i="2"/>
  <c r="AK161" i="2"/>
  <c r="AK183" i="2"/>
  <c r="AK186" i="2"/>
  <c r="AJ189" i="2"/>
  <c r="AK190" i="2"/>
  <c r="AK199" i="2"/>
  <c r="AK214" i="2"/>
  <c r="AJ229" i="2"/>
  <c r="AJ480" i="2"/>
  <c r="AJ490" i="2"/>
  <c r="AK527" i="2"/>
  <c r="AK559" i="2"/>
  <c r="AK618" i="2"/>
  <c r="AJ625" i="2"/>
  <c r="AJ634" i="2"/>
  <c r="AK674" i="2"/>
  <c r="AK769" i="2"/>
  <c r="AK796" i="2"/>
  <c r="AJ803" i="2"/>
  <c r="AK818" i="2"/>
  <c r="AK8" i="2"/>
  <c r="AK12" i="2"/>
  <c r="AJ17" i="2"/>
  <c r="AJ19" i="2"/>
  <c r="AK36" i="2"/>
  <c r="AK39" i="2"/>
  <c r="AK51" i="2"/>
  <c r="AJ63" i="2"/>
  <c r="AJ85" i="2"/>
  <c r="AK98" i="2"/>
  <c r="AJ121" i="2"/>
  <c r="AJ123" i="2"/>
  <c r="AJ124" i="2"/>
  <c r="AJ137" i="2"/>
  <c r="AJ140" i="2"/>
  <c r="AK153" i="2"/>
  <c r="AJ156" i="2"/>
  <c r="AK160" i="2"/>
  <c r="AK175" i="2"/>
  <c r="AJ178" i="2"/>
  <c r="AK195" i="2"/>
  <c r="AK207" i="2"/>
  <c r="AJ222" i="2"/>
  <c r="AJ194" i="2"/>
  <c r="AJ206" i="2"/>
  <c r="AK223" i="2"/>
  <c r="AK229" i="2"/>
  <c r="AJ780" i="2"/>
  <c r="AJ816" i="2"/>
  <c r="AJ800" i="2"/>
  <c r="AK788" i="2"/>
  <c r="AK792" i="2"/>
  <c r="AK776" i="2"/>
  <c r="AJ772" i="2"/>
  <c r="AJ764" i="2"/>
  <c r="AJ756" i="2"/>
  <c r="AJ748" i="2"/>
  <c r="AJ740" i="2"/>
  <c r="AJ732" i="2"/>
  <c r="AJ724" i="2"/>
  <c r="AJ716" i="2"/>
  <c r="AK709" i="2"/>
  <c r="AJ695" i="2"/>
  <c r="AJ707" i="2"/>
  <c r="AK815" i="2"/>
  <c r="AK799" i="2"/>
  <c r="AK787" i="2"/>
  <c r="AK779" i="2"/>
  <c r="AK767" i="2"/>
  <c r="AJ762" i="2"/>
  <c r="AK751" i="2"/>
  <c r="AJ746" i="2"/>
  <c r="AK735" i="2"/>
  <c r="AJ730" i="2"/>
  <c r="AK719" i="2"/>
  <c r="AK713" i="2"/>
  <c r="AK689" i="2"/>
  <c r="AK768" i="2"/>
  <c r="AK752" i="2"/>
  <c r="AK736" i="2"/>
  <c r="AK720" i="2"/>
  <c r="AJ677" i="2"/>
  <c r="AK634" i="2"/>
  <c r="AK626" i="2"/>
  <c r="AJ612" i="2"/>
  <c r="AJ632" i="2"/>
  <c r="AJ610" i="2"/>
  <c r="AK600" i="2"/>
  <c r="AK700" i="2"/>
  <c r="AJ687" i="2"/>
  <c r="AJ679" i="2"/>
  <c r="AK672" i="2"/>
  <c r="AJ667" i="2"/>
  <c r="AK656" i="2"/>
  <c r="AJ651" i="2"/>
  <c r="AK640" i="2"/>
  <c r="AK633" i="2"/>
  <c r="AJ622" i="2"/>
  <c r="AJ606" i="2"/>
  <c r="AK588" i="2"/>
  <c r="AK669" i="2"/>
  <c r="AK653" i="2"/>
  <c r="AK637" i="2"/>
  <c r="AJ616" i="2"/>
  <c r="AK592" i="2"/>
  <c r="AK621" i="2"/>
  <c r="AK605" i="2"/>
  <c r="AK581" i="2"/>
  <c r="AJ576" i="2"/>
  <c r="AK565" i="2"/>
  <c r="AJ560" i="2"/>
  <c r="AJ529" i="2"/>
  <c r="AJ543" i="2"/>
  <c r="AJ527" i="2"/>
  <c r="AJ519" i="2"/>
  <c r="AJ590" i="2"/>
  <c r="AK584" i="2"/>
  <c r="AK568" i="2"/>
  <c r="AJ551" i="2"/>
  <c r="AK542" i="2"/>
  <c r="AK526" i="2"/>
  <c r="AK510" i="2"/>
  <c r="AJ505" i="2"/>
  <c r="AK494" i="2"/>
  <c r="AJ489" i="2"/>
  <c r="AK478" i="2"/>
  <c r="AK515" i="2"/>
  <c r="AK499" i="2"/>
  <c r="AK483" i="2"/>
  <c r="AJ459" i="2"/>
  <c r="AJ511" i="2"/>
  <c r="AJ503" i="2"/>
  <c r="AJ495" i="2"/>
  <c r="AJ487" i="2"/>
  <c r="AJ479" i="2"/>
  <c r="AJ451" i="2"/>
  <c r="AJ426" i="2"/>
  <c r="AK437" i="2"/>
  <c r="AJ422" i="2"/>
  <c r="AK462" i="2"/>
  <c r="AK446" i="2"/>
  <c r="AJ441" i="2"/>
  <c r="AK434" i="2"/>
  <c r="AJ420" i="2"/>
  <c r="AJ414" i="2"/>
  <c r="AK427" i="2"/>
  <c r="AK411" i="2"/>
  <c r="AK403" i="2"/>
  <c r="AJ398" i="2"/>
  <c r="AJ374" i="2"/>
  <c r="AJ382" i="2"/>
  <c r="AJ400" i="2"/>
  <c r="AJ392" i="2"/>
  <c r="AJ378" i="2"/>
  <c r="AK394" i="2"/>
  <c r="AJ362" i="2"/>
  <c r="AK385" i="2"/>
  <c r="AK366" i="2"/>
  <c r="AJ370" i="2"/>
  <c r="AK343" i="2"/>
  <c r="AJ338" i="2"/>
  <c r="AK325" i="2"/>
  <c r="AJ321" i="2"/>
  <c r="AJ320" i="2"/>
  <c r="AK309" i="2"/>
  <c r="AK318" i="2"/>
  <c r="AK310" i="2"/>
  <c r="AJ304" i="2"/>
  <c r="AK301" i="2"/>
  <c r="AJ296" i="2"/>
  <c r="AJ281" i="2"/>
  <c r="AJ279" i="2"/>
  <c r="AJ287" i="2"/>
  <c r="AK272" i="2"/>
  <c r="AJ273" i="2"/>
  <c r="AJ264" i="2"/>
  <c r="AJ260" i="2"/>
  <c r="AJ266" i="2"/>
  <c r="AK260" i="2"/>
  <c r="AK246" i="2"/>
  <c r="AJ243" i="2"/>
  <c r="AJ239" i="2"/>
  <c r="AK242" i="2"/>
  <c r="AJ228" i="2"/>
  <c r="AJ220" i="2"/>
  <c r="AJ212" i="2"/>
  <c r="AJ204" i="2"/>
  <c r="AK197" i="2"/>
  <c r="AK200" i="2"/>
  <c r="AK185" i="2"/>
  <c r="AK232" i="2"/>
  <c r="AJ227" i="2"/>
  <c r="AK216" i="2"/>
  <c r="AJ211" i="2"/>
  <c r="AK148" i="2"/>
  <c r="AJ187" i="2"/>
  <c r="AK180" i="2"/>
  <c r="AJ175" i="2"/>
  <c r="AK164" i="2"/>
  <c r="AJ158" i="2"/>
  <c r="AJ188" i="2"/>
  <c r="AK177" i="2"/>
  <c r="AK169" i="2"/>
  <c r="AK159" i="2"/>
  <c r="AJ181" i="2"/>
  <c r="AJ165" i="2"/>
  <c r="AK144" i="2"/>
  <c r="AJ135" i="2"/>
  <c r="AJ127" i="2"/>
  <c r="AJ120" i="2"/>
  <c r="AJ118" i="2"/>
  <c r="AJ142" i="2"/>
  <c r="AK131" i="2"/>
  <c r="AJ126" i="2"/>
  <c r="AJ114" i="2"/>
  <c r="AK107" i="2"/>
  <c r="AJ116" i="2"/>
  <c r="AK103" i="2"/>
  <c r="AJ100" i="2"/>
  <c r="AK88" i="2"/>
  <c r="AJ74" i="2"/>
  <c r="AK74" i="2"/>
  <c r="AJ70" i="2"/>
  <c r="AJ94" i="2"/>
  <c r="AK83" i="2"/>
  <c r="AK78" i="2"/>
  <c r="AJ68" i="2"/>
  <c r="AJ60" i="2"/>
  <c r="AK62" i="2"/>
  <c r="AJ53" i="2"/>
  <c r="AJ66" i="2"/>
  <c r="AK49" i="2"/>
  <c r="AJ49" i="2"/>
  <c r="AJ41" i="2"/>
  <c r="AJ51" i="2"/>
  <c r="AJ31" i="2"/>
  <c r="AK34" i="2"/>
  <c r="AK22" i="2"/>
  <c r="AJ27" i="2"/>
  <c r="AK18" i="2"/>
  <c r="AK11" i="2"/>
  <c r="AJ7" i="2"/>
  <c r="AK819" i="2"/>
  <c r="AK822" i="2"/>
  <c r="AJ788" i="2"/>
  <c r="AJ792" i="2"/>
  <c r="AJ768" i="2"/>
  <c r="AJ752" i="2"/>
  <c r="AJ736" i="2"/>
  <c r="AK712" i="2"/>
  <c r="AJ715" i="2"/>
  <c r="AK791" i="2"/>
  <c r="AK775" i="2"/>
  <c r="AK759" i="2"/>
  <c r="AJ738" i="2"/>
  <c r="AJ722" i="2"/>
  <c r="AK708" i="2"/>
  <c r="AJ689" i="2"/>
  <c r="AK728" i="2"/>
  <c r="AJ701" i="2"/>
  <c r="AK692" i="2"/>
  <c r="AJ675" i="2"/>
  <c r="AK664" i="2"/>
  <c r="AK648" i="2"/>
  <c r="AK630" i="2"/>
  <c r="AK661" i="2"/>
  <c r="AJ592" i="2"/>
  <c r="AJ568" i="2"/>
  <c r="AK557" i="2"/>
  <c r="AK545" i="2"/>
  <c r="AK576" i="2"/>
  <c r="AK518" i="2"/>
  <c r="AK502" i="2"/>
  <c r="AK507" i="2"/>
  <c r="AJ507" i="2"/>
  <c r="AJ483" i="2"/>
  <c r="AJ455" i="2"/>
  <c r="AJ432" i="2"/>
  <c r="AK470" i="2"/>
  <c r="AJ437" i="2"/>
  <c r="AJ390" i="2"/>
  <c r="AJ396" i="2"/>
  <c r="AK402" i="2"/>
  <c r="AJ350" i="2"/>
  <c r="AK377" i="2"/>
  <c r="AK354" i="2"/>
  <c r="AK326" i="2"/>
  <c r="AK317" i="2"/>
  <c r="AK297" i="2"/>
  <c r="AK292" i="2"/>
  <c r="AK279" i="2"/>
  <c r="AJ275" i="2"/>
  <c r="AJ277" i="2"/>
  <c r="AK254" i="2"/>
  <c r="AJ245" i="2"/>
  <c r="AJ235" i="2"/>
  <c r="AJ224" i="2"/>
  <c r="AJ208" i="2"/>
  <c r="AJ192" i="2"/>
  <c r="AJ219" i="2"/>
  <c r="AK208" i="2"/>
  <c r="AK155" i="2"/>
  <c r="AJ183" i="2"/>
  <c r="AJ167" i="2"/>
  <c r="AJ155" i="2"/>
  <c r="AK181" i="2"/>
  <c r="AK151" i="2"/>
  <c r="AJ131" i="2"/>
  <c r="AK139" i="2"/>
  <c r="AK121" i="2"/>
  <c r="AK104" i="2"/>
  <c r="AJ108" i="2"/>
  <c r="AK80" i="2"/>
  <c r="AK99" i="2"/>
  <c r="AJ64" i="2"/>
  <c r="AJ55" i="2"/>
  <c r="AK56" i="2"/>
  <c r="AJ45" i="2"/>
  <c r="AK48" i="2"/>
  <c r="AJ35" i="2"/>
  <c r="AJ15" i="2"/>
  <c r="AK7" i="2"/>
  <c r="AJ301" i="2"/>
  <c r="AJ802" i="2"/>
  <c r="AK820" i="2"/>
  <c r="AK711" i="2"/>
  <c r="AK681" i="2"/>
  <c r="AJ691" i="2"/>
  <c r="AK803" i="2"/>
  <c r="AJ774" i="2"/>
  <c r="AK763" i="2"/>
  <c r="AK747" i="2"/>
  <c r="AK731" i="2"/>
  <c r="AK707" i="2"/>
  <c r="AK772" i="2"/>
  <c r="AK740" i="2"/>
  <c r="AJ699" i="2"/>
  <c r="AJ653" i="2"/>
  <c r="AJ637" i="2"/>
  <c r="AJ608" i="2"/>
  <c r="AK680" i="2"/>
  <c r="AK668" i="2"/>
  <c r="AK652" i="2"/>
  <c r="AK636" i="2"/>
  <c r="AJ604" i="2"/>
  <c r="AK657" i="2"/>
  <c r="AK609" i="2"/>
  <c r="AK589" i="2"/>
  <c r="AJ572" i="2"/>
  <c r="AK561" i="2"/>
  <c r="AJ525" i="2"/>
  <c r="AJ582" i="2"/>
  <c r="AJ558" i="2"/>
  <c r="AJ539" i="2"/>
  <c r="AJ535" i="2"/>
  <c r="AK530" i="2"/>
  <c r="AK506" i="2"/>
  <c r="AK490" i="2"/>
  <c r="AK487" i="2"/>
  <c r="AJ469" i="2"/>
  <c r="AJ465" i="2"/>
  <c r="AJ435" i="2"/>
  <c r="AK410" i="2"/>
  <c r="AK442" i="2"/>
  <c r="AK428" i="2"/>
  <c r="AJ406" i="2"/>
  <c r="AJ394" i="2"/>
  <c r="AJ376" i="2"/>
  <c r="AK371" i="2"/>
  <c r="AK350" i="2"/>
  <c r="AK339" i="2"/>
  <c r="AJ325" i="2"/>
  <c r="AJ324" i="2"/>
  <c r="AJ313" i="2"/>
  <c r="AK305" i="2"/>
  <c r="AK261" i="2"/>
  <c r="AJ253" i="2"/>
  <c r="AK245" i="2"/>
  <c r="AJ232" i="2"/>
  <c r="AK213" i="2"/>
  <c r="AJ199" i="2"/>
  <c r="AJ223" i="2"/>
  <c r="AK212" i="2"/>
  <c r="AK201" i="2"/>
  <c r="AJ143" i="2"/>
  <c r="AJ172" i="2"/>
  <c r="AJ151" i="2"/>
  <c r="AJ154" i="2"/>
  <c r="AK136" i="2"/>
  <c r="AJ112" i="2"/>
  <c r="AK110" i="2"/>
  <c r="AK92" i="2"/>
  <c r="AJ92" i="2"/>
  <c r="AK75" i="2"/>
  <c r="AK95" i="2"/>
  <c r="AK79" i="2"/>
  <c r="AK67" i="2"/>
  <c r="AK55" i="2"/>
  <c r="AJ47" i="2"/>
  <c r="AJ18" i="2"/>
  <c r="AK15" i="2"/>
  <c r="AJ822" i="2"/>
  <c r="AJ814" i="2"/>
  <c r="AJ798" i="2"/>
  <c r="AJ784" i="2"/>
  <c r="AJ812" i="2"/>
  <c r="AJ796" i="2"/>
  <c r="AJ808" i="2"/>
  <c r="AJ681" i="2"/>
  <c r="AK685" i="2"/>
  <c r="AK811" i="2"/>
  <c r="AK795" i="2"/>
  <c r="AJ786" i="2"/>
  <c r="AJ778" i="2"/>
  <c r="AK771" i="2"/>
  <c r="AJ766" i="2"/>
  <c r="AK755" i="2"/>
  <c r="AJ750" i="2"/>
  <c r="AK739" i="2"/>
  <c r="AJ734" i="2"/>
  <c r="AK723" i="2"/>
  <c r="AJ718" i="2"/>
  <c r="AJ705" i="2"/>
  <c r="AK764" i="2"/>
  <c r="AK748" i="2"/>
  <c r="AK732" i="2"/>
  <c r="AK716" i="2"/>
  <c r="AJ673" i="2"/>
  <c r="AJ665" i="2"/>
  <c r="AJ657" i="2"/>
  <c r="AJ649" i="2"/>
  <c r="AJ641" i="2"/>
  <c r="AJ614" i="2"/>
  <c r="AK596" i="2"/>
  <c r="AK696" i="2"/>
  <c r="AK684" i="2"/>
  <c r="AK676" i="2"/>
  <c r="AJ671" i="2"/>
  <c r="AK660" i="2"/>
  <c r="AJ655" i="2"/>
  <c r="AK644" i="2"/>
  <c r="AJ639" i="2"/>
  <c r="AK632" i="2"/>
  <c r="AK665" i="2"/>
  <c r="AK649" i="2"/>
  <c r="AJ618" i="2"/>
  <c r="AJ602" i="2"/>
  <c r="AK617" i="2"/>
  <c r="AK601" i="2"/>
  <c r="AK593" i="2"/>
  <c r="AK585" i="2"/>
  <c r="AJ580" i="2"/>
  <c r="AK569" i="2"/>
  <c r="AJ564" i="2"/>
  <c r="AK550" i="2"/>
  <c r="AJ531" i="2"/>
  <c r="AJ553" i="2"/>
  <c r="AJ586" i="2"/>
  <c r="AJ578" i="2"/>
  <c r="AJ570" i="2"/>
  <c r="AJ562" i="2"/>
  <c r="AK554" i="2"/>
  <c r="AK546" i="2"/>
  <c r="AK580" i="2"/>
  <c r="AK564" i="2"/>
  <c r="AJ549" i="2"/>
  <c r="AK538" i="2"/>
  <c r="AK522" i="2"/>
  <c r="AK514" i="2"/>
  <c r="AJ509" i="2"/>
  <c r="AK498" i="2"/>
  <c r="AJ493" i="2"/>
  <c r="AK482" i="2"/>
  <c r="AJ477" i="2"/>
  <c r="AJ449" i="2"/>
  <c r="AK511" i="2"/>
  <c r="AK495" i="2"/>
  <c r="AK479" i="2"/>
  <c r="AJ457" i="2"/>
  <c r="AJ447" i="2"/>
  <c r="AJ439" i="2"/>
  <c r="AK432" i="2"/>
  <c r="AJ412" i="2"/>
  <c r="AJ410" i="2"/>
  <c r="AJ424" i="2"/>
  <c r="AK458" i="2"/>
  <c r="AJ445" i="2"/>
  <c r="AK431" i="2"/>
  <c r="AJ416" i="2"/>
  <c r="AK406" i="2"/>
  <c r="AK423" i="2"/>
  <c r="AJ402" i="2"/>
  <c r="AK391" i="2"/>
  <c r="AJ386" i="2"/>
  <c r="AJ380" i="2"/>
  <c r="AJ408" i="2"/>
  <c r="AK376" i="2"/>
  <c r="AK390" i="2"/>
  <c r="AJ358" i="2"/>
  <c r="AK362" i="2"/>
  <c r="AK381" i="2"/>
  <c r="AK363" i="2"/>
  <c r="AK370" i="2"/>
  <c r="AJ354" i="2"/>
  <c r="AK346" i="2"/>
  <c r="AK338" i="2"/>
  <c r="AJ329" i="2"/>
  <c r="AK347" i="2"/>
  <c r="AJ342" i="2"/>
  <c r="AK330" i="2"/>
  <c r="AK329" i="2"/>
  <c r="AK321" i="2"/>
  <c r="AK313" i="2"/>
  <c r="AJ297" i="2"/>
  <c r="AJ317" i="2"/>
  <c r="AJ309" i="2"/>
  <c r="AK298" i="2"/>
  <c r="AJ291" i="2"/>
  <c r="AK293" i="2"/>
  <c r="AJ289" i="2"/>
  <c r="AK288" i="2"/>
  <c r="AK276" i="2"/>
  <c r="AJ268" i="2"/>
  <c r="AK275" i="2"/>
  <c r="AK265" i="2"/>
  <c r="AJ247" i="2"/>
  <c r="AJ262" i="2"/>
  <c r="AK255" i="2"/>
  <c r="AK256" i="2"/>
  <c r="AJ249" i="2"/>
  <c r="AJ241" i="2"/>
  <c r="AK234" i="2"/>
  <c r="AK225" i="2"/>
  <c r="AK217" i="2"/>
  <c r="AK209" i="2"/>
  <c r="AJ201" i="2"/>
  <c r="AK193" i="2"/>
  <c r="AJ200" i="2"/>
  <c r="AK231" i="2"/>
  <c r="AJ231" i="2"/>
  <c r="AK220" i="2"/>
  <c r="AJ215" i="2"/>
  <c r="AK204" i="2"/>
  <c r="AJ195" i="2"/>
  <c r="AK184" i="2"/>
  <c r="AJ179" i="2"/>
  <c r="AK168" i="2"/>
  <c r="AJ163" i="2"/>
  <c r="AK143" i="2"/>
  <c r="AJ184" i="2"/>
  <c r="AJ176" i="2"/>
  <c r="AJ168" i="2"/>
  <c r="AJ177" i="2"/>
  <c r="AK140" i="2"/>
  <c r="AK132" i="2"/>
  <c r="AK124" i="2"/>
  <c r="AJ150" i="2"/>
  <c r="AK135" i="2"/>
  <c r="AJ130" i="2"/>
  <c r="AK106" i="2"/>
  <c r="AJ96" i="2"/>
  <c r="AK109" i="2"/>
  <c r="AK102" i="2"/>
  <c r="AJ106" i="2"/>
  <c r="AJ98" i="2"/>
  <c r="AK84" i="2"/>
  <c r="AJ88" i="2"/>
  <c r="AJ80" i="2"/>
  <c r="AK72" i="2"/>
  <c r="AK87" i="2"/>
  <c r="AJ82" i="2"/>
  <c r="AK76" i="2"/>
  <c r="AK57" i="2"/>
  <c r="AJ57" i="2"/>
  <c r="AK71" i="2"/>
  <c r="AK59" i="2"/>
  <c r="AK45" i="2"/>
  <c r="AJ37" i="2"/>
  <c r="AK44" i="2"/>
  <c r="AJ29" i="2"/>
  <c r="AK29" i="2"/>
  <c r="AJ25" i="2"/>
  <c r="AJ33" i="2"/>
  <c r="AJ21" i="2"/>
  <c r="AJ23" i="2"/>
  <c r="AK21" i="2"/>
  <c r="AK14" i="2"/>
  <c r="AJ10" i="2"/>
  <c r="AJ804" i="2"/>
  <c r="AK780" i="2"/>
  <c r="AJ810" i="2"/>
  <c r="AJ794" i="2"/>
  <c r="AJ806" i="2"/>
  <c r="AJ776" i="2"/>
  <c r="AJ760" i="2"/>
  <c r="AJ744" i="2"/>
  <c r="AJ728" i="2"/>
  <c r="AJ720" i="2"/>
  <c r="AJ693" i="2"/>
  <c r="AK807" i="2"/>
  <c r="AK783" i="2"/>
  <c r="AJ770" i="2"/>
  <c r="AJ754" i="2"/>
  <c r="AK743" i="2"/>
  <c r="AK727" i="2"/>
  <c r="AJ703" i="2"/>
  <c r="AK760" i="2"/>
  <c r="AK744" i="2"/>
  <c r="AJ713" i="2"/>
  <c r="AK677" i="2"/>
  <c r="AK629" i="2"/>
  <c r="AJ600" i="2"/>
  <c r="AJ683" i="2"/>
  <c r="AJ659" i="2"/>
  <c r="AJ643" i="2"/>
  <c r="AJ588" i="2"/>
  <c r="AK645" i="2"/>
  <c r="AJ630" i="2"/>
  <c r="AK613" i="2"/>
  <c r="AJ584" i="2"/>
  <c r="AK573" i="2"/>
  <c r="AK549" i="2"/>
  <c r="AJ598" i="2"/>
  <c r="AK553" i="2"/>
  <c r="AJ537" i="2"/>
  <c r="AJ521" i="2"/>
  <c r="AK560" i="2"/>
  <c r="AJ533" i="2"/>
  <c r="AK534" i="2"/>
  <c r="AJ513" i="2"/>
  <c r="AJ497" i="2"/>
  <c r="AK486" i="2"/>
  <c r="AJ481" i="2"/>
  <c r="AJ463" i="2"/>
  <c r="AK449" i="2"/>
  <c r="AK491" i="2"/>
  <c r="AK475" i="2"/>
  <c r="AJ515" i="2"/>
  <c r="AJ499" i="2"/>
  <c r="AJ491" i="2"/>
  <c r="AJ475" i="2"/>
  <c r="AJ467" i="2"/>
  <c r="AK445" i="2"/>
  <c r="AK450" i="2"/>
  <c r="AK430" i="2"/>
  <c r="AK419" i="2"/>
  <c r="AK407" i="2"/>
  <c r="AK395" i="2"/>
  <c r="AJ384" i="2"/>
  <c r="AK374" i="2"/>
  <c r="AJ404" i="2"/>
  <c r="AJ388" i="2"/>
  <c r="AK375" i="2"/>
  <c r="AK358" i="2"/>
  <c r="AK359" i="2"/>
  <c r="AK367" i="2"/>
  <c r="AJ346" i="2"/>
  <c r="AK335" i="2"/>
  <c r="AJ328" i="2"/>
  <c r="AJ312" i="2"/>
  <c r="AJ305" i="2"/>
  <c r="AK314" i="2"/>
  <c r="AK306" i="2"/>
  <c r="AK294" i="2"/>
  <c r="AK291" i="2"/>
  <c r="AJ283" i="2"/>
  <c r="AK284" i="2"/>
  <c r="AJ270" i="2"/>
  <c r="AK264" i="2"/>
  <c r="AJ256" i="2"/>
  <c r="AJ251" i="2"/>
  <c r="AK238" i="2"/>
  <c r="AJ233" i="2"/>
  <c r="AJ216" i="2"/>
  <c r="AK189" i="2"/>
  <c r="AK224" i="2"/>
  <c r="AK203" i="2"/>
  <c r="AJ196" i="2"/>
  <c r="AJ191" i="2"/>
  <c r="AK172" i="2"/>
  <c r="AJ160" i="2"/>
  <c r="AK173" i="2"/>
  <c r="AK165" i="2"/>
  <c r="AJ173" i="2"/>
  <c r="AK147" i="2"/>
  <c r="AJ139" i="2"/>
  <c r="AK118" i="2"/>
  <c r="AJ146" i="2"/>
  <c r="AJ134" i="2"/>
  <c r="AJ110" i="2"/>
  <c r="AJ102" i="2"/>
  <c r="AK113" i="2"/>
  <c r="AK114" i="2"/>
  <c r="AJ78" i="2"/>
  <c r="AK91" i="2"/>
  <c r="AJ86" i="2"/>
  <c r="AK63" i="2"/>
  <c r="AK41" i="2"/>
  <c r="AJ43" i="2"/>
  <c r="AK33" i="2"/>
  <c r="AK38" i="2"/>
  <c r="AK26" i="2"/>
  <c r="AJ14" i="2"/>
  <c r="AJ818" i="2"/>
  <c r="AK784" i="2"/>
  <c r="AJ820" i="2"/>
  <c r="AJ697" i="2"/>
  <c r="AJ685" i="2"/>
  <c r="AJ790" i="2"/>
  <c r="AJ782" i="2"/>
  <c r="AJ758" i="2"/>
  <c r="AJ742" i="2"/>
  <c r="AJ726" i="2"/>
  <c r="AK715" i="2"/>
  <c r="AK756" i="2"/>
  <c r="AK724" i="2"/>
  <c r="AJ711" i="2"/>
  <c r="AJ669" i="2"/>
  <c r="AJ661" i="2"/>
  <c r="AJ645" i="2"/>
  <c r="AK628" i="2"/>
  <c r="AJ596" i="2"/>
  <c r="AJ624" i="2"/>
  <c r="AK704" i="2"/>
  <c r="AK688" i="2"/>
  <c r="AJ663" i="2"/>
  <c r="AJ647" i="2"/>
  <c r="AJ620" i="2"/>
  <c r="AK673" i="2"/>
  <c r="AK641" i="2"/>
  <c r="AJ628" i="2"/>
  <c r="AK625" i="2"/>
  <c r="AK597" i="2"/>
  <c r="AK577" i="2"/>
  <c r="AJ556" i="2"/>
  <c r="AK547" i="2"/>
  <c r="AJ545" i="2"/>
  <c r="AJ541" i="2"/>
  <c r="AJ594" i="2"/>
  <c r="AJ574" i="2"/>
  <c r="AJ566" i="2"/>
  <c r="AK551" i="2"/>
  <c r="AJ523" i="2"/>
  <c r="AK572" i="2"/>
  <c r="AK556" i="2"/>
  <c r="AK519" i="2"/>
  <c r="AJ517" i="2"/>
  <c r="AJ501" i="2"/>
  <c r="AJ485" i="2"/>
  <c r="AK474" i="2"/>
  <c r="AJ461" i="2"/>
  <c r="AK503" i="2"/>
  <c r="AJ453" i="2"/>
  <c r="AJ443" i="2"/>
  <c r="AK441" i="2"/>
  <c r="AJ430" i="2"/>
  <c r="AK466" i="2"/>
  <c r="AJ418" i="2"/>
  <c r="AK415" i="2"/>
  <c r="AK399" i="2"/>
  <c r="AK398" i="2"/>
  <c r="AK355" i="2"/>
  <c r="AJ366" i="2"/>
  <c r="AK342" i="2"/>
  <c r="AK334" i="2"/>
  <c r="AK322" i="2"/>
  <c r="AK351" i="2"/>
  <c r="AJ334" i="2"/>
  <c r="AJ316" i="2"/>
  <c r="AJ302" i="2"/>
  <c r="AJ300" i="2"/>
  <c r="AJ285" i="2"/>
  <c r="AK280" i="2"/>
  <c r="AK269" i="2"/>
  <c r="AJ258" i="2"/>
  <c r="AK253" i="2"/>
  <c r="AK250" i="2"/>
  <c r="AJ237" i="2"/>
  <c r="AK221" i="2"/>
  <c r="AK205" i="2"/>
  <c r="AK192" i="2"/>
  <c r="AJ185" i="2"/>
  <c r="AJ203" i="2"/>
  <c r="AK228" i="2"/>
  <c r="AJ207" i="2"/>
  <c r="AK196" i="2"/>
  <c r="AK188" i="2"/>
  <c r="AK176" i="2"/>
  <c r="AJ171" i="2"/>
  <c r="AJ152" i="2"/>
  <c r="AJ180" i="2"/>
  <c r="AJ164" i="2"/>
  <c r="AJ169" i="2"/>
  <c r="AJ147" i="2"/>
  <c r="AK128" i="2"/>
  <c r="AJ138" i="2"/>
  <c r="AK127" i="2"/>
  <c r="AK117" i="2"/>
  <c r="AJ76" i="2"/>
  <c r="AJ84" i="2"/>
  <c r="AJ90" i="2"/>
  <c r="AK66" i="2"/>
  <c r="AJ62" i="2"/>
  <c r="AK52" i="2"/>
  <c r="AK25" i="2"/>
  <c r="AK30" i="2"/>
  <c r="AK19" i="2"/>
  <c r="AK10" i="2"/>
  <c r="AJ11" i="2"/>
  <c r="AI4" i="2"/>
  <c r="AH236" i="2"/>
  <c r="AI237" i="2"/>
  <c r="AH238" i="2"/>
  <c r="AH242" i="2"/>
  <c r="AH244" i="2"/>
  <c r="AI245" i="2"/>
  <c r="AI246" i="2"/>
  <c r="AH248" i="2"/>
  <c r="AI249" i="2"/>
  <c r="AO249" i="2" s="1"/>
  <c r="AH252" i="2"/>
  <c r="AH255" i="2"/>
  <c r="AI256" i="2"/>
  <c r="AI257" i="2"/>
  <c r="AI259" i="2"/>
  <c r="AI262" i="2"/>
  <c r="AI265" i="2"/>
  <c r="AI269" i="2"/>
  <c r="AI271" i="2"/>
  <c r="AO271" i="2" s="1"/>
  <c r="AH278" i="2"/>
  <c r="AI285" i="2"/>
  <c r="AH286" i="2"/>
  <c r="AI292" i="2"/>
  <c r="AI301" i="2"/>
  <c r="AO301" i="2" s="1"/>
  <c r="AH305" i="2"/>
  <c r="AI306" i="2"/>
  <c r="AH307" i="2"/>
  <c r="AH308" i="2"/>
  <c r="AI309" i="2"/>
  <c r="AI311" i="2"/>
  <c r="AI312" i="2"/>
  <c r="AI317" i="2"/>
  <c r="AI319" i="2"/>
  <c r="AI323" i="2"/>
  <c r="AO323" i="2" s="1"/>
  <c r="AI324" i="2"/>
  <c r="AH329" i="2"/>
  <c r="AI330" i="2"/>
  <c r="AH331" i="2"/>
  <c r="AI332" i="2"/>
  <c r="AI337" i="2"/>
  <c r="AO337" i="2" s="1"/>
  <c r="AH341" i="2"/>
  <c r="AI342" i="2"/>
  <c r="AI347" i="2"/>
  <c r="AO347" i="2" s="1"/>
  <c r="AI348" i="2"/>
  <c r="AO348" i="2" s="1"/>
  <c r="AI357" i="2"/>
  <c r="AI360" i="2"/>
  <c r="AH366" i="2"/>
  <c r="AH369" i="2"/>
  <c r="AI370" i="2"/>
  <c r="AH375" i="2"/>
  <c r="AI377" i="2"/>
  <c r="AI381" i="2"/>
  <c r="AO381" i="2" s="1"/>
  <c r="AI383" i="2"/>
  <c r="AI385" i="2"/>
  <c r="AH393" i="2"/>
  <c r="AI394" i="2"/>
  <c r="AI395" i="2"/>
  <c r="AH401" i="2"/>
  <c r="AI402" i="2"/>
  <c r="AI403" i="2"/>
  <c r="AI407" i="2"/>
  <c r="AH411" i="2"/>
  <c r="AI233" i="2"/>
  <c r="AH234" i="2"/>
  <c r="AI236" i="2"/>
  <c r="AI238" i="2"/>
  <c r="AI242" i="2"/>
  <c r="AI244" i="2"/>
  <c r="AO244" i="2" s="1"/>
  <c r="AI247" i="2"/>
  <c r="AI248" i="2"/>
  <c r="AH250" i="2"/>
  <c r="AI252" i="2"/>
  <c r="AH263" i="2"/>
  <c r="AI264" i="2"/>
  <c r="AI266" i="2"/>
  <c r="AH267" i="2"/>
  <c r="AI273" i="2"/>
  <c r="AH276" i="2"/>
  <c r="AI278" i="2"/>
  <c r="AO278" i="2" s="1"/>
  <c r="AH280" i="2"/>
  <c r="AI286" i="2"/>
  <c r="AH293" i="2"/>
  <c r="AH297" i="2"/>
  <c r="AH299" i="2"/>
  <c r="AH300" i="2"/>
  <c r="AH303" i="2"/>
  <c r="AI307" i="2"/>
  <c r="AO307" i="2" s="1"/>
  <c r="AI308" i="2"/>
  <c r="AO308" i="2" s="1"/>
  <c r="AI314" i="2"/>
  <c r="AO314" i="2" s="1"/>
  <c r="AH315" i="2"/>
  <c r="AH316" i="2"/>
  <c r="AI321" i="2"/>
  <c r="AI325" i="2"/>
  <c r="AO325" i="2" s="1"/>
  <c r="AI331" i="2"/>
  <c r="AI335" i="2"/>
  <c r="AI336" i="2"/>
  <c r="AO336" i="2" s="1"/>
  <c r="AI341" i="2"/>
  <c r="AH345" i="2"/>
  <c r="AI346" i="2"/>
  <c r="AI351" i="2"/>
  <c r="AI352" i="2"/>
  <c r="AO352" i="2" s="1"/>
  <c r="AI355" i="2"/>
  <c r="AI356" i="2"/>
  <c r="AH361" i="2"/>
  <c r="AI362" i="2"/>
  <c r="AH365" i="2"/>
  <c r="AI366" i="2"/>
  <c r="AI369" i="2"/>
  <c r="AO369" i="2" s="1"/>
  <c r="AH373" i="2"/>
  <c r="AI374" i="2"/>
  <c r="AI378" i="2"/>
  <c r="AH379" i="2"/>
  <c r="AI386" i="2"/>
  <c r="AH387" i="2"/>
  <c r="AI388" i="2"/>
  <c r="AO388" i="2" s="1"/>
  <c r="AH391" i="2"/>
  <c r="AI393" i="2"/>
  <c r="AI396" i="2"/>
  <c r="AH399" i="2"/>
  <c r="AI401" i="2"/>
  <c r="AO401" i="2" s="1"/>
  <c r="AI404" i="2"/>
  <c r="AI408" i="2"/>
  <c r="AO408" i="2" s="1"/>
  <c r="AH409" i="2"/>
  <c r="AI410" i="2"/>
  <c r="AI411" i="2"/>
  <c r="AI415" i="2"/>
  <c r="AO415" i="2" s="1"/>
  <c r="AI234" i="2"/>
  <c r="AO234" i="2" s="1"/>
  <c r="AI239" i="2"/>
  <c r="AO239" i="2" s="1"/>
  <c r="AH240" i="2"/>
  <c r="AI250" i="2"/>
  <c r="AH254" i="2"/>
  <c r="AI258" i="2"/>
  <c r="AO258" i="2" s="1"/>
  <c r="AH261" i="2"/>
  <c r="AI263" i="2"/>
  <c r="AI267" i="2"/>
  <c r="AH274" i="2"/>
  <c r="AI275" i="2"/>
  <c r="AI276" i="2"/>
  <c r="AI280" i="2"/>
  <c r="AH282" i="2"/>
  <c r="AI283" i="2"/>
  <c r="AH284" i="2"/>
  <c r="AH288" i="2"/>
  <c r="AH290" i="2"/>
  <c r="AI293" i="2"/>
  <c r="AH295" i="2"/>
  <c r="AH296" i="2"/>
  <c r="AI297" i="2"/>
  <c r="AO297" i="2" s="1"/>
  <c r="AI298" i="2"/>
  <c r="AI299" i="2"/>
  <c r="AI300" i="2"/>
  <c r="AI303" i="2"/>
  <c r="AI313" i="2"/>
  <c r="AI315" i="2"/>
  <c r="AI316" i="2"/>
  <c r="AH320" i="2"/>
  <c r="AH327" i="2"/>
  <c r="AH328" i="2"/>
  <c r="AH333" i="2"/>
  <c r="AI334" i="2"/>
  <c r="AO334" i="2" s="1"/>
  <c r="AI339" i="2"/>
  <c r="AI340" i="2"/>
  <c r="AI345" i="2"/>
  <c r="AO345" i="2" s="1"/>
  <c r="AH349" i="2"/>
  <c r="AI350" i="2"/>
  <c r="AH353" i="2"/>
  <c r="AI354" i="2"/>
  <c r="AH358" i="2"/>
  <c r="AI361" i="2"/>
  <c r="AI365" i="2"/>
  <c r="AI373" i="2"/>
  <c r="AI379" i="2"/>
  <c r="AO379" i="2" s="1"/>
  <c r="AI387" i="2"/>
  <c r="AH389" i="2"/>
  <c r="AI390" i="2"/>
  <c r="AI391" i="2"/>
  <c r="AO391" i="2" s="1"/>
  <c r="AH397" i="2"/>
  <c r="AI398" i="2"/>
  <c r="AI399" i="2"/>
  <c r="AH405" i="2"/>
  <c r="AI409" i="2"/>
  <c r="AI412" i="2"/>
  <c r="AH413" i="2"/>
  <c r="AI235" i="2"/>
  <c r="AO235" i="2" s="1"/>
  <c r="AI240" i="2"/>
  <c r="AO240" i="2" s="1"/>
  <c r="AH246" i="2"/>
  <c r="AI251" i="2"/>
  <c r="AI254" i="2"/>
  <c r="AH257" i="2"/>
  <c r="AH259" i="2"/>
  <c r="AI260" i="2"/>
  <c r="AI261" i="2"/>
  <c r="AH265" i="2"/>
  <c r="AH269" i="2"/>
  <c r="AH271" i="2"/>
  <c r="AI274" i="2"/>
  <c r="AI277" i="2"/>
  <c r="AI281" i="2"/>
  <c r="AI282" i="2"/>
  <c r="AI284" i="2"/>
  <c r="AI288" i="2"/>
  <c r="AI290" i="2"/>
  <c r="AO290" i="2" s="1"/>
  <c r="AH292" i="2"/>
  <c r="AI294" i="2"/>
  <c r="AI295" i="2"/>
  <c r="AI296" i="2"/>
  <c r="AI310" i="2"/>
  <c r="AH311" i="2"/>
  <c r="AH312" i="2"/>
  <c r="AI318" i="2"/>
  <c r="AH319" i="2"/>
  <c r="AI320" i="2"/>
  <c r="AO320" i="2" s="1"/>
  <c r="AH323" i="2"/>
  <c r="AH324" i="2"/>
  <c r="AI327" i="2"/>
  <c r="AI328" i="2"/>
  <c r="AO328" i="2" s="1"/>
  <c r="AI333" i="2"/>
  <c r="AH337" i="2"/>
  <c r="AI338" i="2"/>
  <c r="AI343" i="2"/>
  <c r="AI344" i="2"/>
  <c r="AI349" i="2"/>
  <c r="AI353" i="2"/>
  <c r="AH357" i="2"/>
  <c r="AI358" i="2"/>
  <c r="AI363" i="2"/>
  <c r="AI364" i="2"/>
  <c r="AI368" i="2"/>
  <c r="AI371" i="2"/>
  <c r="AI372" i="2"/>
  <c r="AO372" i="2" s="1"/>
  <c r="AH377" i="2"/>
  <c r="AH381" i="2"/>
  <c r="AH383" i="2"/>
  <c r="AI384" i="2"/>
  <c r="AH385" i="2"/>
  <c r="AI389" i="2"/>
  <c r="AO389" i="2" s="1"/>
  <c r="AI392" i="2"/>
  <c r="AH395" i="2"/>
  <c r="AI397" i="2"/>
  <c r="AO397" i="2" s="1"/>
  <c r="AI400" i="2"/>
  <c r="AO400" i="2" s="1"/>
  <c r="AH403" i="2"/>
  <c r="AI405" i="2"/>
  <c r="AH407" i="2"/>
  <c r="AI413" i="2"/>
  <c r="AO413" i="2" s="1"/>
  <c r="AI421" i="2"/>
  <c r="AH436" i="2"/>
  <c r="AI437" i="2"/>
  <c r="AO437" i="2" s="1"/>
  <c r="AI438" i="2"/>
  <c r="AO438" i="2" s="1"/>
  <c r="AI440" i="2"/>
  <c r="AI443" i="2"/>
  <c r="AO443" i="2" s="1"/>
  <c r="AH446" i="2"/>
  <c r="AI448" i="2"/>
  <c r="AI451" i="2"/>
  <c r="AH452" i="2"/>
  <c r="AI458" i="2"/>
  <c r="AI460" i="2"/>
  <c r="AO460" i="2" s="1"/>
  <c r="AI462" i="2"/>
  <c r="AI466" i="2"/>
  <c r="AI468" i="2"/>
  <c r="AI470" i="2"/>
  <c r="AI475" i="2"/>
  <c r="AI476" i="2"/>
  <c r="AH478" i="2"/>
  <c r="AI483" i="2"/>
  <c r="AI484" i="2"/>
  <c r="AH486" i="2"/>
  <c r="AH417" i="2"/>
  <c r="AI418" i="2"/>
  <c r="AO418" i="2" s="1"/>
  <c r="AH419" i="2"/>
  <c r="AH423" i="2"/>
  <c r="AH425" i="2"/>
  <c r="AI426" i="2"/>
  <c r="AO426" i="2" s="1"/>
  <c r="AH427" i="2"/>
  <c r="AH431" i="2"/>
  <c r="AH433" i="2"/>
  <c r="AI436" i="2"/>
  <c r="AH444" i="2"/>
  <c r="AI445" i="2"/>
  <c r="AI446" i="2"/>
  <c r="AI452" i="2"/>
  <c r="AI455" i="2"/>
  <c r="AH456" i="2"/>
  <c r="AI463" i="2"/>
  <c r="AO463" i="2" s="1"/>
  <c r="AH464" i="2"/>
  <c r="AI471" i="2"/>
  <c r="AI478" i="2"/>
  <c r="AH480" i="2"/>
  <c r="AI481" i="2"/>
  <c r="AO481" i="2" s="1"/>
  <c r="AI486" i="2"/>
  <c r="AH488" i="2"/>
  <c r="AI489" i="2"/>
  <c r="AI494" i="2"/>
  <c r="AH496" i="2"/>
  <c r="AI497" i="2"/>
  <c r="AI502" i="2"/>
  <c r="AH504" i="2"/>
  <c r="AI505" i="2"/>
  <c r="AI510" i="2"/>
  <c r="AH512" i="2"/>
  <c r="AI513" i="2"/>
  <c r="AI524" i="2"/>
  <c r="AI532" i="2"/>
  <c r="AI540" i="2"/>
  <c r="AI548" i="2"/>
  <c r="AH554" i="2"/>
  <c r="AH557" i="2"/>
  <c r="AI559" i="2"/>
  <c r="AI562" i="2"/>
  <c r="AO562" i="2" s="1"/>
  <c r="AH565" i="2"/>
  <c r="AI567" i="2"/>
  <c r="AI570" i="2"/>
  <c r="AH573" i="2"/>
  <c r="AI575" i="2"/>
  <c r="AI578" i="2"/>
  <c r="AO578" i="2" s="1"/>
  <c r="AH581" i="2"/>
  <c r="AI583" i="2"/>
  <c r="AO583" i="2" s="1"/>
  <c r="AI586" i="2"/>
  <c r="AH589" i="2"/>
  <c r="AH593" i="2"/>
  <c r="AI595" i="2"/>
  <c r="AO595" i="2" s="1"/>
  <c r="AI598" i="2"/>
  <c r="AH415" i="2"/>
  <c r="AI417" i="2"/>
  <c r="AI419" i="2"/>
  <c r="AI423" i="2"/>
  <c r="AI425" i="2"/>
  <c r="AO425" i="2" s="1"/>
  <c r="AI427" i="2"/>
  <c r="AO427" i="2" s="1"/>
  <c r="AH429" i="2"/>
  <c r="AI430" i="2"/>
  <c r="AI431" i="2"/>
  <c r="AI433" i="2"/>
  <c r="AI439" i="2"/>
  <c r="AH442" i="2"/>
  <c r="AI444" i="2"/>
  <c r="AI447" i="2"/>
  <c r="AH450" i="2"/>
  <c r="AH454" i="2"/>
  <c r="AI456" i="2"/>
  <c r="AI464" i="2"/>
  <c r="AH472" i="2"/>
  <c r="AH473" i="2"/>
  <c r="AH474" i="2"/>
  <c r="AI479" i="2"/>
  <c r="AI480" i="2"/>
  <c r="AO480" i="2" s="1"/>
  <c r="AH482" i="2"/>
  <c r="AI487" i="2"/>
  <c r="AI420" i="2"/>
  <c r="AH421" i="2"/>
  <c r="AI429" i="2"/>
  <c r="AI435" i="2"/>
  <c r="AH438" i="2"/>
  <c r="AH440" i="2"/>
  <c r="AI441" i="2"/>
  <c r="AI442" i="2"/>
  <c r="AH448" i="2"/>
  <c r="AI449" i="2"/>
  <c r="AI450" i="2"/>
  <c r="AI454" i="2"/>
  <c r="AH458" i="2"/>
  <c r="AH460" i="2"/>
  <c r="AI461" i="2"/>
  <c r="AH462" i="2"/>
  <c r="AH466" i="2"/>
  <c r="AH468" i="2"/>
  <c r="AI469" i="2"/>
  <c r="AH470" i="2"/>
  <c r="AI472" i="2"/>
  <c r="AO472" i="2" s="1"/>
  <c r="AI473" i="2"/>
  <c r="AI474" i="2"/>
  <c r="AH476" i="2"/>
  <c r="AI477" i="2"/>
  <c r="AI482" i="2"/>
  <c r="AO482" i="2" s="1"/>
  <c r="AH484" i="2"/>
  <c r="AI485" i="2"/>
  <c r="AI490" i="2"/>
  <c r="AH492" i="2"/>
  <c r="AI493" i="2"/>
  <c r="AI498" i="2"/>
  <c r="AH500" i="2"/>
  <c r="AI501" i="2"/>
  <c r="AI506" i="2"/>
  <c r="AH508" i="2"/>
  <c r="AI509" i="2"/>
  <c r="AI514" i="2"/>
  <c r="AO514" i="2" s="1"/>
  <c r="AH516" i="2"/>
  <c r="AI517" i="2"/>
  <c r="AO517" i="2" s="1"/>
  <c r="AH518" i="2"/>
  <c r="AI520" i="2"/>
  <c r="AO520" i="2" s="1"/>
  <c r="AI522" i="2"/>
  <c r="AI526" i="2"/>
  <c r="AI528" i="2"/>
  <c r="AI530" i="2"/>
  <c r="AI534" i="2"/>
  <c r="AI536" i="2"/>
  <c r="AI538" i="2"/>
  <c r="AI542" i="2"/>
  <c r="AO542" i="2" s="1"/>
  <c r="AI544" i="2"/>
  <c r="AO544" i="2" s="1"/>
  <c r="AH550" i="2"/>
  <c r="AH552" i="2"/>
  <c r="AI555" i="2"/>
  <c r="AO555" i="2" s="1"/>
  <c r="AI558" i="2"/>
  <c r="AH561" i="2"/>
  <c r="AI563" i="2"/>
  <c r="AI566" i="2"/>
  <c r="AH569" i="2"/>
  <c r="AI571" i="2"/>
  <c r="AI574" i="2"/>
  <c r="AO574" i="2" s="1"/>
  <c r="AH577" i="2"/>
  <c r="AI579" i="2"/>
  <c r="AI582" i="2"/>
  <c r="AH585" i="2"/>
  <c r="AI587" i="2"/>
  <c r="AO587" i="2" s="1"/>
  <c r="AI590" i="2"/>
  <c r="AH591" i="2"/>
  <c r="AI594" i="2"/>
  <c r="AO594" i="2" s="1"/>
  <c r="AH597" i="2"/>
  <c r="AI599" i="2"/>
  <c r="AH601" i="2"/>
  <c r="AH603" i="2"/>
  <c r="AI491" i="2"/>
  <c r="AI499" i="2"/>
  <c r="AI507" i="2"/>
  <c r="AI515" i="2"/>
  <c r="AI518" i="2"/>
  <c r="AI552" i="2"/>
  <c r="AH555" i="2"/>
  <c r="AI565" i="2"/>
  <c r="AO565" i="2" s="1"/>
  <c r="AI568" i="2"/>
  <c r="AH571" i="2"/>
  <c r="AI581" i="2"/>
  <c r="AI584" i="2"/>
  <c r="AH587" i="2"/>
  <c r="AI605" i="2"/>
  <c r="AI609" i="2"/>
  <c r="AO609" i="2" s="1"/>
  <c r="AI611" i="2"/>
  <c r="AO611" i="2" s="1"/>
  <c r="AI613" i="2"/>
  <c r="AI617" i="2"/>
  <c r="AI619" i="2"/>
  <c r="AI621" i="2"/>
  <c r="AO621" i="2" s="1"/>
  <c r="AI625" i="2"/>
  <c r="AH627" i="2"/>
  <c r="AI628" i="2"/>
  <c r="AH633" i="2"/>
  <c r="AI640" i="2"/>
  <c r="AO640" i="2" s="1"/>
  <c r="AH642" i="2"/>
  <c r="AI643" i="2"/>
  <c r="AI648" i="2"/>
  <c r="AO648" i="2" s="1"/>
  <c r="AH650" i="2"/>
  <c r="AI651" i="2"/>
  <c r="AI656" i="2"/>
  <c r="AH658" i="2"/>
  <c r="AI659" i="2"/>
  <c r="AI664" i="2"/>
  <c r="AH666" i="2"/>
  <c r="AI667" i="2"/>
  <c r="AO667" i="2" s="1"/>
  <c r="AI672" i="2"/>
  <c r="AO672" i="2" s="1"/>
  <c r="AH674" i="2"/>
  <c r="AI675" i="2"/>
  <c r="AI684" i="2"/>
  <c r="AI688" i="2"/>
  <c r="AO688" i="2" s="1"/>
  <c r="AI690" i="2"/>
  <c r="AI698" i="2"/>
  <c r="AI706" i="2"/>
  <c r="AO706" i="2" s="1"/>
  <c r="AI719" i="2"/>
  <c r="AH721" i="2"/>
  <c r="AI722" i="2"/>
  <c r="AI488" i="2"/>
  <c r="AH494" i="2"/>
  <c r="AI496" i="2"/>
  <c r="AH502" i="2"/>
  <c r="AI504" i="2"/>
  <c r="AH510" i="2"/>
  <c r="AI512" i="2"/>
  <c r="AI521" i="2"/>
  <c r="AH522" i="2"/>
  <c r="AI529" i="2"/>
  <c r="AO529" i="2" s="1"/>
  <c r="AH530" i="2"/>
  <c r="AI537" i="2"/>
  <c r="AH538" i="2"/>
  <c r="AI550" i="2"/>
  <c r="AI561" i="2"/>
  <c r="AI564" i="2"/>
  <c r="AH567" i="2"/>
  <c r="AI577" i="2"/>
  <c r="AI580" i="2"/>
  <c r="AH583" i="2"/>
  <c r="AI597" i="2"/>
  <c r="AI603" i="2"/>
  <c r="AO603" i="2" s="1"/>
  <c r="AI606" i="2"/>
  <c r="AH607" i="2"/>
  <c r="AI614" i="2"/>
  <c r="AH615" i="2"/>
  <c r="AI622" i="2"/>
  <c r="AH623" i="2"/>
  <c r="AI627" i="2"/>
  <c r="AO627" i="2" s="1"/>
  <c r="AI633" i="2"/>
  <c r="AH635" i="2"/>
  <c r="AH636" i="2"/>
  <c r="AI641" i="2"/>
  <c r="AI642" i="2"/>
  <c r="AH644" i="2"/>
  <c r="AI649" i="2"/>
  <c r="AI650" i="2"/>
  <c r="AH652" i="2"/>
  <c r="AI657" i="2"/>
  <c r="AO657" i="2" s="1"/>
  <c r="AI658" i="2"/>
  <c r="AH660" i="2"/>
  <c r="AI665" i="2"/>
  <c r="AI666" i="2"/>
  <c r="AH668" i="2"/>
  <c r="AI673" i="2"/>
  <c r="AI674" i="2"/>
  <c r="AO674" i="2" s="1"/>
  <c r="AH676" i="2"/>
  <c r="AH678" i="2"/>
  <c r="AI679" i="2"/>
  <c r="AH680" i="2"/>
  <c r="AI689" i="2"/>
  <c r="AH692" i="2"/>
  <c r="AH694" i="2"/>
  <c r="AI695" i="2"/>
  <c r="AO695" i="2" s="1"/>
  <c r="AH696" i="2"/>
  <c r="AH700" i="2"/>
  <c r="AH702" i="2"/>
  <c r="AI703" i="2"/>
  <c r="AO703" i="2" s="1"/>
  <c r="AH704" i="2"/>
  <c r="AH708" i="2"/>
  <c r="AH712" i="2"/>
  <c r="AH714" i="2"/>
  <c r="AI495" i="2"/>
  <c r="AI503" i="2"/>
  <c r="AI511" i="2"/>
  <c r="AH520" i="2"/>
  <c r="AI523" i="2"/>
  <c r="AH524" i="2"/>
  <c r="AH528" i="2"/>
  <c r="AI531" i="2"/>
  <c r="AH532" i="2"/>
  <c r="AH536" i="2"/>
  <c r="AI539" i="2"/>
  <c r="AH540" i="2"/>
  <c r="AH544" i="2"/>
  <c r="AI549" i="2"/>
  <c r="AI557" i="2"/>
  <c r="AI560" i="2"/>
  <c r="AH563" i="2"/>
  <c r="AI573" i="2"/>
  <c r="AI576" i="2"/>
  <c r="AH579" i="2"/>
  <c r="AI589" i="2"/>
  <c r="AI591" i="2"/>
  <c r="AI593" i="2"/>
  <c r="AI596" i="2"/>
  <c r="AH599" i="2"/>
  <c r="AI601" i="2"/>
  <c r="AI607" i="2"/>
  <c r="AI615" i="2"/>
  <c r="AI623" i="2"/>
  <c r="AH631" i="2"/>
  <c r="AI635" i="2"/>
  <c r="AO635" i="2" s="1"/>
  <c r="AI636" i="2"/>
  <c r="AH638" i="2"/>
  <c r="AI639" i="2"/>
  <c r="AI644" i="2"/>
  <c r="AH646" i="2"/>
  <c r="AI647" i="2"/>
  <c r="AI652" i="2"/>
  <c r="AH654" i="2"/>
  <c r="AI655" i="2"/>
  <c r="AI660" i="2"/>
  <c r="AH662" i="2"/>
  <c r="AI663" i="2"/>
  <c r="AI668" i="2"/>
  <c r="AH670" i="2"/>
  <c r="AI671" i="2"/>
  <c r="AO671" i="2" s="1"/>
  <c r="AI676" i="2"/>
  <c r="AI678" i="2"/>
  <c r="AI680" i="2"/>
  <c r="AH682" i="2"/>
  <c r="AI683" i="2"/>
  <c r="AH686" i="2"/>
  <c r="AI687" i="2"/>
  <c r="AI692" i="2"/>
  <c r="AI694" i="2"/>
  <c r="AI696" i="2"/>
  <c r="AI700" i="2"/>
  <c r="AI702" i="2"/>
  <c r="AI704" i="2"/>
  <c r="AI708" i="2"/>
  <c r="AO708" i="2" s="1"/>
  <c r="AH710" i="2"/>
  <c r="AI711" i="2"/>
  <c r="AI712" i="2"/>
  <c r="AO712" i="2" s="1"/>
  <c r="AI714" i="2"/>
  <c r="AO714" i="2" s="1"/>
  <c r="AH717" i="2"/>
  <c r="AI718" i="2"/>
  <c r="AI723" i="2"/>
  <c r="AH725" i="2"/>
  <c r="AI726" i="2"/>
  <c r="AI731" i="2"/>
  <c r="AH733" i="2"/>
  <c r="AI734" i="2"/>
  <c r="AI739" i="2"/>
  <c r="AH741" i="2"/>
  <c r="AI742" i="2"/>
  <c r="AI747" i="2"/>
  <c r="AH749" i="2"/>
  <c r="AI750" i="2"/>
  <c r="AO750" i="2" s="1"/>
  <c r="AI755" i="2"/>
  <c r="AH490" i="2"/>
  <c r="AI492" i="2"/>
  <c r="AH498" i="2"/>
  <c r="AI500" i="2"/>
  <c r="AH506" i="2"/>
  <c r="AI508" i="2"/>
  <c r="AH514" i="2"/>
  <c r="AI516" i="2"/>
  <c r="AH526" i="2"/>
  <c r="AH534" i="2"/>
  <c r="AH542" i="2"/>
  <c r="AH546" i="2"/>
  <c r="AH548" i="2"/>
  <c r="AI556" i="2"/>
  <c r="AH559" i="2"/>
  <c r="AI569" i="2"/>
  <c r="AI572" i="2"/>
  <c r="AH575" i="2"/>
  <c r="AI585" i="2"/>
  <c r="AO585" i="2" s="1"/>
  <c r="AI588" i="2"/>
  <c r="AH595" i="2"/>
  <c r="AI604" i="2"/>
  <c r="AH605" i="2"/>
  <c r="AH609" i="2"/>
  <c r="AH611" i="2"/>
  <c r="AI612" i="2"/>
  <c r="AH613" i="2"/>
  <c r="AH617" i="2"/>
  <c r="AH619" i="2"/>
  <c r="AI620" i="2"/>
  <c r="AH621" i="2"/>
  <c r="AH625" i="2"/>
  <c r="AH629" i="2"/>
  <c r="AI631" i="2"/>
  <c r="AI637" i="2"/>
  <c r="AI638" i="2"/>
  <c r="AO638" i="2" s="1"/>
  <c r="AH640" i="2"/>
  <c r="AI645" i="2"/>
  <c r="AI646" i="2"/>
  <c r="AH648" i="2"/>
  <c r="AI653" i="2"/>
  <c r="AI654" i="2"/>
  <c r="AH656" i="2"/>
  <c r="AI661" i="2"/>
  <c r="AI662" i="2"/>
  <c r="AO662" i="2" s="1"/>
  <c r="AH664" i="2"/>
  <c r="AI669" i="2"/>
  <c r="AI670" i="2"/>
  <c r="AH672" i="2"/>
  <c r="AI681" i="2"/>
  <c r="AI682" i="2"/>
  <c r="AO682" i="2" s="1"/>
  <c r="AH684" i="2"/>
  <c r="AI686" i="2"/>
  <c r="AO686" i="2" s="1"/>
  <c r="AH688" i="2"/>
  <c r="AH690" i="2"/>
  <c r="AI697" i="2"/>
  <c r="AH698" i="2"/>
  <c r="AI705" i="2"/>
  <c r="AH706" i="2"/>
  <c r="AI710" i="2"/>
  <c r="AI716" i="2"/>
  <c r="AI717" i="2"/>
  <c r="AH719" i="2"/>
  <c r="AI724" i="2"/>
  <c r="AI725" i="2"/>
  <c r="AO725" i="2" s="1"/>
  <c r="AH727" i="2"/>
  <c r="AI732" i="2"/>
  <c r="AI733" i="2"/>
  <c r="AH735" i="2"/>
  <c r="AI740" i="2"/>
  <c r="AI741" i="2"/>
  <c r="AH743" i="2"/>
  <c r="AI748" i="2"/>
  <c r="AO748" i="2" s="1"/>
  <c r="AI749" i="2"/>
  <c r="AO749" i="2" s="1"/>
  <c r="AH751" i="2"/>
  <c r="AI720" i="2"/>
  <c r="AH723" i="2"/>
  <c r="AI730" i="2"/>
  <c r="AH731" i="2"/>
  <c r="AI738" i="2"/>
  <c r="AH739" i="2"/>
  <c r="AI746" i="2"/>
  <c r="AH747" i="2"/>
  <c r="AI754" i="2"/>
  <c r="AH755" i="2"/>
  <c r="AH757" i="2"/>
  <c r="AI758" i="2"/>
  <c r="AI763" i="2"/>
  <c r="AH765" i="2"/>
  <c r="AI766" i="2"/>
  <c r="AI771" i="2"/>
  <c r="AO771" i="2" s="1"/>
  <c r="AH773" i="2"/>
  <c r="AI774" i="2"/>
  <c r="AO774" i="2" s="1"/>
  <c r="AI783" i="2"/>
  <c r="AI787" i="2"/>
  <c r="AI789" i="2"/>
  <c r="AH791" i="2"/>
  <c r="AH793" i="2"/>
  <c r="AI794" i="2"/>
  <c r="AH795" i="2"/>
  <c r="AH799" i="2"/>
  <c r="AH801" i="2"/>
  <c r="AI802" i="2"/>
  <c r="AH803" i="2"/>
  <c r="AH807" i="2"/>
  <c r="AH809" i="2"/>
  <c r="AI810" i="2"/>
  <c r="AH811" i="2"/>
  <c r="AH815" i="2"/>
  <c r="AH817" i="2"/>
  <c r="AI818" i="2"/>
  <c r="AH819" i="2"/>
  <c r="AH821" i="2"/>
  <c r="AH8" i="2"/>
  <c r="AH9" i="2"/>
  <c r="AH10" i="2"/>
  <c r="AI12" i="2"/>
  <c r="AH19" i="2"/>
  <c r="AH22" i="2"/>
  <c r="AI24" i="2"/>
  <c r="AI28" i="2"/>
  <c r="AH32" i="2"/>
  <c r="AI33" i="2"/>
  <c r="AI34" i="2"/>
  <c r="AH40" i="2"/>
  <c r="AI41" i="2"/>
  <c r="AO41" i="2" s="1"/>
  <c r="AI42" i="2"/>
  <c r="AH44" i="2"/>
  <c r="AI49" i="2"/>
  <c r="AO49" i="2" s="1"/>
  <c r="AI50" i="2"/>
  <c r="AH52" i="2"/>
  <c r="AH54" i="2"/>
  <c r="AI55" i="2"/>
  <c r="AI56" i="2"/>
  <c r="AI58" i="2"/>
  <c r="AI60" i="2"/>
  <c r="AH63" i="2"/>
  <c r="AI65" i="2"/>
  <c r="AI68" i="2"/>
  <c r="AH69" i="2"/>
  <c r="AI73" i="2"/>
  <c r="AO73" i="2" s="1"/>
  <c r="AH79" i="2"/>
  <c r="AI84" i="2"/>
  <c r="AI727" i="2"/>
  <c r="AH729" i="2"/>
  <c r="AI735" i="2"/>
  <c r="AH737" i="2"/>
  <c r="AI743" i="2"/>
  <c r="AH745" i="2"/>
  <c r="AI751" i="2"/>
  <c r="AH753" i="2"/>
  <c r="AI756" i="2"/>
  <c r="AI757" i="2"/>
  <c r="AO757" i="2" s="1"/>
  <c r="AH759" i="2"/>
  <c r="AI764" i="2"/>
  <c r="AI765" i="2"/>
  <c r="AO765" i="2" s="1"/>
  <c r="AH767" i="2"/>
  <c r="AI772" i="2"/>
  <c r="AI773" i="2"/>
  <c r="AH775" i="2"/>
  <c r="AH777" i="2"/>
  <c r="AI778" i="2"/>
  <c r="AH779" i="2"/>
  <c r="AI788" i="2"/>
  <c r="AI791" i="2"/>
  <c r="AI793" i="2"/>
  <c r="AI795" i="2"/>
  <c r="AI799" i="2"/>
  <c r="AO799" i="2" s="1"/>
  <c r="AI801" i="2"/>
  <c r="AI803" i="2"/>
  <c r="AI807" i="2"/>
  <c r="AI809" i="2"/>
  <c r="AI811" i="2"/>
  <c r="AI815" i="2"/>
  <c r="AI817" i="2"/>
  <c r="AI819" i="2"/>
  <c r="AI821" i="2"/>
  <c r="AO821" i="2" s="1"/>
  <c r="AI7" i="2"/>
  <c r="AO7" i="2" s="1"/>
  <c r="AI8" i="2"/>
  <c r="AI9" i="2"/>
  <c r="AO9" i="2" s="1"/>
  <c r="AI10" i="2"/>
  <c r="AI11" i="2"/>
  <c r="AI16" i="2"/>
  <c r="AH20" i="2"/>
  <c r="AI21" i="2"/>
  <c r="AI22" i="2"/>
  <c r="AO22" i="2" s="1"/>
  <c r="AH26" i="2"/>
  <c r="AH30" i="2"/>
  <c r="AI32" i="2"/>
  <c r="AI35" i="2"/>
  <c r="AH38" i="2"/>
  <c r="AI40" i="2"/>
  <c r="AO40" i="2" s="1"/>
  <c r="AI44" i="2"/>
  <c r="AH46" i="2"/>
  <c r="AI47" i="2"/>
  <c r="AI52" i="2"/>
  <c r="AO52" i="2" s="1"/>
  <c r="AI54" i="2"/>
  <c r="AO54" i="2" s="1"/>
  <c r="AH61" i="2"/>
  <c r="AI62" i="2"/>
  <c r="AI63" i="2"/>
  <c r="AI69" i="2"/>
  <c r="AO69" i="2" s="1"/>
  <c r="AI79" i="2"/>
  <c r="AH81" i="2"/>
  <c r="AI82" i="2"/>
  <c r="AO82" i="2" s="1"/>
  <c r="AI87" i="2"/>
  <c r="AI728" i="2"/>
  <c r="AI729" i="2"/>
  <c r="AI736" i="2"/>
  <c r="AI737" i="2"/>
  <c r="AO737" i="2" s="1"/>
  <c r="AI744" i="2"/>
  <c r="AI745" i="2"/>
  <c r="AI752" i="2"/>
  <c r="AI753" i="2"/>
  <c r="AO753" i="2" s="1"/>
  <c r="AI759" i="2"/>
  <c r="AH761" i="2"/>
  <c r="AI762" i="2"/>
  <c r="AI767" i="2"/>
  <c r="AO767" i="2" s="1"/>
  <c r="AH769" i="2"/>
  <c r="AI770" i="2"/>
  <c r="AI775" i="2"/>
  <c r="AI777" i="2"/>
  <c r="AO777" i="2" s="1"/>
  <c r="AI779" i="2"/>
  <c r="AH781" i="2"/>
  <c r="AI782" i="2"/>
  <c r="AH785" i="2"/>
  <c r="AI786" i="2"/>
  <c r="AI796" i="2"/>
  <c r="AH797" i="2"/>
  <c r="AI804" i="2"/>
  <c r="AO804" i="2" s="1"/>
  <c r="AH805" i="2"/>
  <c r="AI812" i="2"/>
  <c r="AO812" i="2" s="1"/>
  <c r="AH813" i="2"/>
  <c r="AH6" i="2"/>
  <c r="AH13" i="2"/>
  <c r="AH14" i="2"/>
  <c r="AH17" i="2"/>
  <c r="AI20" i="2"/>
  <c r="AO20" i="2" s="1"/>
  <c r="AI23" i="2"/>
  <c r="AI26" i="2"/>
  <c r="AI30" i="2"/>
  <c r="AH36" i="2"/>
  <c r="AI38" i="2"/>
  <c r="AI45" i="2"/>
  <c r="AI46" i="2"/>
  <c r="AH48" i="2"/>
  <c r="AH59" i="2"/>
  <c r="AI61" i="2"/>
  <c r="AO61" i="2" s="1"/>
  <c r="AI64" i="2"/>
  <c r="AH67" i="2"/>
  <c r="AH71" i="2"/>
  <c r="AH75" i="2"/>
  <c r="AH77" i="2"/>
  <c r="AI80" i="2"/>
  <c r="AO80" i="2" s="1"/>
  <c r="AI81" i="2"/>
  <c r="AH83" i="2"/>
  <c r="AI88" i="2"/>
  <c r="AO88" i="2" s="1"/>
  <c r="AI89" i="2"/>
  <c r="AH91" i="2"/>
  <c r="AI97" i="2"/>
  <c r="AH103" i="2"/>
  <c r="AH107" i="2"/>
  <c r="AH109" i="2"/>
  <c r="AI114" i="2"/>
  <c r="AI115" i="2"/>
  <c r="AO115" i="2" s="1"/>
  <c r="AH117" i="2"/>
  <c r="AH119" i="2"/>
  <c r="AH123" i="2"/>
  <c r="AI125" i="2"/>
  <c r="AI126" i="2"/>
  <c r="AO126" i="2" s="1"/>
  <c r="AI131" i="2"/>
  <c r="AI133" i="2"/>
  <c r="AO133" i="2" s="1"/>
  <c r="AI134" i="2"/>
  <c r="AI139" i="2"/>
  <c r="AO139" i="2" s="1"/>
  <c r="AI141" i="2"/>
  <c r="AI142" i="2"/>
  <c r="AO142" i="2" s="1"/>
  <c r="AH147" i="2"/>
  <c r="AI151" i="2"/>
  <c r="AH157" i="2"/>
  <c r="AH158" i="2"/>
  <c r="AH164" i="2"/>
  <c r="AH166" i="2"/>
  <c r="AH167" i="2"/>
  <c r="AI168" i="2"/>
  <c r="AI169" i="2"/>
  <c r="AI170" i="2"/>
  <c r="AO170" i="2" s="1"/>
  <c r="AI171" i="2"/>
  <c r="AI721" i="2"/>
  <c r="AI760" i="2"/>
  <c r="AI761" i="2"/>
  <c r="AO761" i="2" s="1"/>
  <c r="AH763" i="2"/>
  <c r="AI768" i="2"/>
  <c r="AI769" i="2"/>
  <c r="AH771" i="2"/>
  <c r="AI780" i="2"/>
  <c r="AI781" i="2"/>
  <c r="AH783" i="2"/>
  <c r="AI785" i="2"/>
  <c r="AO785" i="2" s="1"/>
  <c r="AH787" i="2"/>
  <c r="AH789" i="2"/>
  <c r="AI790" i="2"/>
  <c r="AI797" i="2"/>
  <c r="AI805" i="2"/>
  <c r="AI813" i="2"/>
  <c r="AO813" i="2" s="1"/>
  <c r="AI6" i="2"/>
  <c r="AI13" i="2"/>
  <c r="AO13" i="2" s="1"/>
  <c r="AI14" i="2"/>
  <c r="AI17" i="2"/>
  <c r="AH24" i="2"/>
  <c r="AI27" i="2"/>
  <c r="AH28" i="2"/>
  <c r="AI31" i="2"/>
  <c r="AH34" i="2"/>
  <c r="AI36" i="2"/>
  <c r="AO36" i="2" s="1"/>
  <c r="AI39" i="2"/>
  <c r="AH42" i="2"/>
  <c r="AI43" i="2"/>
  <c r="AI48" i="2"/>
  <c r="AH50" i="2"/>
  <c r="AI51" i="2"/>
  <c r="AH56" i="2"/>
  <c r="AH58" i="2"/>
  <c r="AI59" i="2"/>
  <c r="AH65" i="2"/>
  <c r="AI66" i="2"/>
  <c r="AI67" i="2"/>
  <c r="AO67" i="2" s="1"/>
  <c r="AI71" i="2"/>
  <c r="AH73" i="2"/>
  <c r="AI74" i="2"/>
  <c r="AO74" i="2" s="1"/>
  <c r="AI75" i="2"/>
  <c r="AI77" i="2"/>
  <c r="AI83" i="2"/>
  <c r="AH85" i="2"/>
  <c r="AI86" i="2"/>
  <c r="AO86" i="2" s="1"/>
  <c r="AI91" i="2"/>
  <c r="AH93" i="2"/>
  <c r="AI94" i="2"/>
  <c r="AO94" i="2" s="1"/>
  <c r="AH95" i="2"/>
  <c r="AI103" i="2"/>
  <c r="AO103" i="2" s="1"/>
  <c r="AH105" i="2"/>
  <c r="AI106" i="2"/>
  <c r="AI107" i="2"/>
  <c r="AO107" i="2" s="1"/>
  <c r="AI109" i="2"/>
  <c r="AH111" i="2"/>
  <c r="AI112" i="2"/>
  <c r="AI117" i="2"/>
  <c r="AI119" i="2"/>
  <c r="AI123" i="2"/>
  <c r="AI128" i="2"/>
  <c r="AH129" i="2"/>
  <c r="AH130" i="2"/>
  <c r="AI136" i="2"/>
  <c r="AH137" i="2"/>
  <c r="AH138" i="2"/>
  <c r="AI144" i="2"/>
  <c r="AH145" i="2"/>
  <c r="AH146" i="2"/>
  <c r="AI147" i="2"/>
  <c r="AO147" i="2" s="1"/>
  <c r="AH149" i="2"/>
  <c r="AH150" i="2"/>
  <c r="AI157" i="2"/>
  <c r="AI158" i="2"/>
  <c r="AO158" i="2" s="1"/>
  <c r="AH161" i="2"/>
  <c r="AH162" i="2"/>
  <c r="AH163" i="2"/>
  <c r="AI164" i="2"/>
  <c r="AI165" i="2"/>
  <c r="AI166" i="2"/>
  <c r="AI167" i="2"/>
  <c r="AH176" i="2"/>
  <c r="AH178" i="2"/>
  <c r="AH87" i="2"/>
  <c r="AI156" i="2"/>
  <c r="AI177" i="2"/>
  <c r="AH184" i="2"/>
  <c r="AI197" i="2"/>
  <c r="AI204" i="2"/>
  <c r="AI207" i="2"/>
  <c r="AI214" i="2"/>
  <c r="AI217" i="2"/>
  <c r="AH223" i="2"/>
  <c r="AH227" i="2"/>
  <c r="AI90" i="2"/>
  <c r="AI93" i="2"/>
  <c r="AH99" i="2"/>
  <c r="AH101" i="2"/>
  <c r="AI105" i="2"/>
  <c r="AH113" i="2"/>
  <c r="AH115" i="2"/>
  <c r="AI124" i="2"/>
  <c r="AH125" i="2"/>
  <c r="AI130" i="2"/>
  <c r="AI132" i="2"/>
  <c r="AH133" i="2"/>
  <c r="AI138" i="2"/>
  <c r="AI140" i="2"/>
  <c r="AH141" i="2"/>
  <c r="AI146" i="2"/>
  <c r="AI150" i="2"/>
  <c r="AI153" i="2"/>
  <c r="AI162" i="2"/>
  <c r="AO162" i="2" s="1"/>
  <c r="AH168" i="2"/>
  <c r="AH171" i="2"/>
  <c r="AH175" i="2"/>
  <c r="AH180" i="2"/>
  <c r="AH182" i="2"/>
  <c r="AH183" i="2"/>
  <c r="AI184" i="2"/>
  <c r="AH188" i="2"/>
  <c r="AH190" i="2"/>
  <c r="AH191" i="2"/>
  <c r="AH194" i="2"/>
  <c r="AH195" i="2"/>
  <c r="AI201" i="2"/>
  <c r="AI202" i="2"/>
  <c r="AI209" i="2"/>
  <c r="AH210" i="2"/>
  <c r="AH211" i="2"/>
  <c r="AI216" i="2"/>
  <c r="AI218" i="2"/>
  <c r="AO218" i="2" s="1"/>
  <c r="AI219" i="2"/>
  <c r="AI221" i="2"/>
  <c r="AH222" i="2"/>
  <c r="AI223" i="2"/>
  <c r="AI225" i="2"/>
  <c r="AH226" i="2"/>
  <c r="AI227" i="2"/>
  <c r="AI229" i="2"/>
  <c r="AO229" i="2" s="1"/>
  <c r="AI92" i="2"/>
  <c r="AO92" i="2" s="1"/>
  <c r="AI98" i="2"/>
  <c r="AI99" i="2"/>
  <c r="AO99" i="2" s="1"/>
  <c r="AI101" i="2"/>
  <c r="AI113" i="2"/>
  <c r="AO113" i="2" s="1"/>
  <c r="AI129" i="2"/>
  <c r="AO129" i="2" s="1"/>
  <c r="AI137" i="2"/>
  <c r="AI145" i="2"/>
  <c r="AO145" i="2" s="1"/>
  <c r="AH151" i="2"/>
  <c r="AI161" i="2"/>
  <c r="AO161" i="2" s="1"/>
  <c r="AH172" i="2"/>
  <c r="AH174" i="2"/>
  <c r="AH179" i="2"/>
  <c r="AI181" i="2"/>
  <c r="AI183" i="2"/>
  <c r="AH186" i="2"/>
  <c r="AI188" i="2"/>
  <c r="AI191" i="2"/>
  <c r="AI195" i="2"/>
  <c r="AI208" i="2"/>
  <c r="AI220" i="2"/>
  <c r="AI226" i="2"/>
  <c r="AI228" i="2"/>
  <c r="AH231" i="2"/>
  <c r="AH121" i="2"/>
  <c r="AI149" i="2"/>
  <c r="AO149" i="2" s="1"/>
  <c r="AI175" i="2"/>
  <c r="AI180" i="2"/>
  <c r="AI182" i="2"/>
  <c r="AH187" i="2"/>
  <c r="AI190" i="2"/>
  <c r="AI194" i="2"/>
  <c r="AO194" i="2" s="1"/>
  <c r="AI210" i="2"/>
  <c r="AO210" i="2" s="1"/>
  <c r="AI211" i="2"/>
  <c r="AO211" i="2" s="1"/>
  <c r="AI222" i="2"/>
  <c r="AI224" i="2"/>
  <c r="AI85" i="2"/>
  <c r="AO85" i="2" s="1"/>
  <c r="AH89" i="2"/>
  <c r="AI95" i="2"/>
  <c r="AI111" i="2"/>
  <c r="AI116" i="2"/>
  <c r="AI121" i="2"/>
  <c r="AH126" i="2"/>
  <c r="AH134" i="2"/>
  <c r="AH142" i="2"/>
  <c r="AI159" i="2"/>
  <c r="AH170" i="2"/>
  <c r="AI172" i="2"/>
  <c r="AI173" i="2"/>
  <c r="AI174" i="2"/>
  <c r="AI178" i="2"/>
  <c r="AI179" i="2"/>
  <c r="AI186" i="2"/>
  <c r="AI187" i="2"/>
  <c r="AO187" i="2" s="1"/>
  <c r="AH192" i="2"/>
  <c r="AH196" i="2"/>
  <c r="AH198" i="2"/>
  <c r="AI199" i="2"/>
  <c r="AI205" i="2"/>
  <c r="AH206" i="2"/>
  <c r="AH207" i="2"/>
  <c r="AI213" i="2"/>
  <c r="AH214" i="2"/>
  <c r="AH215" i="2"/>
  <c r="AH230" i="2"/>
  <c r="AI231" i="2"/>
  <c r="AI96" i="2"/>
  <c r="AH97" i="2"/>
  <c r="AI110" i="2"/>
  <c r="AI118" i="2"/>
  <c r="AI127" i="2"/>
  <c r="AI135" i="2"/>
  <c r="AI143" i="2"/>
  <c r="AH153" i="2"/>
  <c r="AI163" i="2"/>
  <c r="AI176" i="2"/>
  <c r="AI192" i="2"/>
  <c r="AI196" i="2"/>
  <c r="AI198" i="2"/>
  <c r="AH202" i="2"/>
  <c r="AH203" i="2"/>
  <c r="AI206" i="2"/>
  <c r="AI212" i="2"/>
  <c r="AI215" i="2"/>
  <c r="AH218" i="2"/>
  <c r="AH219" i="2"/>
  <c r="AI230" i="2"/>
  <c r="AI784" i="2"/>
  <c r="AI677" i="2"/>
  <c r="AI600" i="2"/>
  <c r="AI808" i="2"/>
  <c r="AH816" i="2"/>
  <c r="AH814" i="2"/>
  <c r="AH812" i="2"/>
  <c r="AH810" i="2"/>
  <c r="AI798" i="2"/>
  <c r="AH788" i="2"/>
  <c r="AH792" i="2"/>
  <c r="AH786" i="2"/>
  <c r="AH778" i="2"/>
  <c r="AH766" i="2"/>
  <c r="AH750" i="2"/>
  <c r="AH734" i="2"/>
  <c r="AH718" i="2"/>
  <c r="AI713" i="2"/>
  <c r="AH697" i="2"/>
  <c r="AH695" i="2"/>
  <c r="AH681" i="2"/>
  <c r="AH713" i="2"/>
  <c r="AH772" i="2"/>
  <c r="AH768" i="2"/>
  <c r="AH764" i="2"/>
  <c r="AH760" i="2"/>
  <c r="AH756" i="2"/>
  <c r="AH752" i="2"/>
  <c r="AH748" i="2"/>
  <c r="AH744" i="2"/>
  <c r="AH740" i="2"/>
  <c r="AH736" i="2"/>
  <c r="AH732" i="2"/>
  <c r="AH728" i="2"/>
  <c r="AH724" i="2"/>
  <c r="AH720" i="2"/>
  <c r="AH716" i="2"/>
  <c r="AI691" i="2"/>
  <c r="AI715" i="2"/>
  <c r="AH677" i="2"/>
  <c r="AH687" i="2"/>
  <c r="AH679" i="2"/>
  <c r="AH667" i="2"/>
  <c r="AH651" i="2"/>
  <c r="AH624" i="2"/>
  <c r="AH610" i="2"/>
  <c r="AI626" i="2"/>
  <c r="AO626" i="2" s="1"/>
  <c r="AI610" i="2"/>
  <c r="AH626" i="2"/>
  <c r="AH586" i="2"/>
  <c r="AH582" i="2"/>
  <c r="AH578" i="2"/>
  <c r="AH574" i="2"/>
  <c r="AH570" i="2"/>
  <c r="AH566" i="2"/>
  <c r="AH562" i="2"/>
  <c r="AH558" i="2"/>
  <c r="AH545" i="2"/>
  <c r="AH551" i="2"/>
  <c r="AH543" i="2"/>
  <c r="AH525" i="2"/>
  <c r="AH519" i="2"/>
  <c r="AH572" i="2"/>
  <c r="AH556" i="2"/>
  <c r="AI545" i="2"/>
  <c r="AH533" i="2"/>
  <c r="AH515" i="2"/>
  <c r="AH511" i="2"/>
  <c r="AH507" i="2"/>
  <c r="AH503" i="2"/>
  <c r="AH499" i="2"/>
  <c r="AH495" i="2"/>
  <c r="AH491" i="2"/>
  <c r="AH487" i="2"/>
  <c r="AH483" i="2"/>
  <c r="AH479" i="2"/>
  <c r="AH475" i="2"/>
  <c r="AI467" i="2"/>
  <c r="AH459" i="2"/>
  <c r="AH457" i="2"/>
  <c r="AH509" i="2"/>
  <c r="AH493" i="2"/>
  <c r="AH477" i="2"/>
  <c r="AH455" i="2"/>
  <c r="AH451" i="2"/>
  <c r="AH441" i="2"/>
  <c r="AH410" i="2"/>
  <c r="AH435" i="2"/>
  <c r="AI422" i="2"/>
  <c r="AH418" i="2"/>
  <c r="AH432" i="2"/>
  <c r="AH408" i="2"/>
  <c r="AH386" i="2"/>
  <c r="AH384" i="2"/>
  <c r="AH374" i="2"/>
  <c r="AH402" i="2"/>
  <c r="AI380" i="2"/>
  <c r="AO380" i="2" s="1"/>
  <c r="AI367" i="2"/>
  <c r="AO367" i="2" s="1"/>
  <c r="AH355" i="2"/>
  <c r="AH362" i="2"/>
  <c r="AH347" i="2"/>
  <c r="AH368" i="2"/>
  <c r="AH360" i="2"/>
  <c r="AH352" i="2"/>
  <c r="AI776" i="2"/>
  <c r="AI592" i="2"/>
  <c r="AH291" i="2"/>
  <c r="AI806" i="2"/>
  <c r="AH784" i="2"/>
  <c r="AH796" i="2"/>
  <c r="AH794" i="2"/>
  <c r="AH808" i="2"/>
  <c r="AH806" i="2"/>
  <c r="AH770" i="2"/>
  <c r="AH754" i="2"/>
  <c r="AH738" i="2"/>
  <c r="AH722" i="2"/>
  <c r="AH707" i="2"/>
  <c r="AH711" i="2"/>
  <c r="AH705" i="2"/>
  <c r="AH703" i="2"/>
  <c r="AI707" i="2"/>
  <c r="AH671" i="2"/>
  <c r="AH655" i="2"/>
  <c r="AH639" i="2"/>
  <c r="AH632" i="2"/>
  <c r="AH614" i="2"/>
  <c r="AH596" i="2"/>
  <c r="AI634" i="2"/>
  <c r="AO634" i="2" s="1"/>
  <c r="AI629" i="2"/>
  <c r="AI624" i="2"/>
  <c r="AH620" i="2"/>
  <c r="AI608" i="2"/>
  <c r="AH604" i="2"/>
  <c r="AH588" i="2"/>
  <c r="AI632" i="2"/>
  <c r="AH616" i="2"/>
  <c r="AH590" i="2"/>
  <c r="AH553" i="2"/>
  <c r="AH531" i="2"/>
  <c r="AH576" i="2"/>
  <c r="AH560" i="2"/>
  <c r="AH539" i="2"/>
  <c r="AH523" i="2"/>
  <c r="AI465" i="2"/>
  <c r="AH513" i="2"/>
  <c r="AH497" i="2"/>
  <c r="AH481" i="2"/>
  <c r="AH445" i="2"/>
  <c r="AH430" i="2"/>
  <c r="AH412" i="2"/>
  <c r="AH424" i="2"/>
  <c r="AH447" i="2"/>
  <c r="AH443" i="2"/>
  <c r="AH439" i="2"/>
  <c r="AH414" i="2"/>
  <c r="AH390" i="2"/>
  <c r="AH378" i="2"/>
  <c r="AH371" i="2"/>
  <c r="AI375" i="2"/>
  <c r="AI359" i="2"/>
  <c r="AH335" i="2"/>
  <c r="AH322" i="2"/>
  <c r="AI329" i="2"/>
  <c r="AH342" i="2"/>
  <c r="AI185" i="2"/>
  <c r="AO185" i="2" s="1"/>
  <c r="AI25" i="2"/>
  <c r="AO25" i="2" s="1"/>
  <c r="AI792" i="2"/>
  <c r="AI685" i="2"/>
  <c r="AI279" i="2"/>
  <c r="AI406" i="2"/>
  <c r="AH822" i="2"/>
  <c r="AH818" i="2"/>
  <c r="AH804" i="2"/>
  <c r="AH802" i="2"/>
  <c r="AH780" i="2"/>
  <c r="AH820" i="2"/>
  <c r="AH800" i="2"/>
  <c r="AH798" i="2"/>
  <c r="AI816" i="2"/>
  <c r="AH776" i="2"/>
  <c r="AH790" i="2"/>
  <c r="AH782" i="2"/>
  <c r="AH774" i="2"/>
  <c r="AH758" i="2"/>
  <c r="AH742" i="2"/>
  <c r="AH726" i="2"/>
  <c r="AI701" i="2"/>
  <c r="AI709" i="2"/>
  <c r="AH689" i="2"/>
  <c r="AH701" i="2"/>
  <c r="AH699" i="2"/>
  <c r="AH683" i="2"/>
  <c r="AH675" i="2"/>
  <c r="AH659" i="2"/>
  <c r="AH643" i="2"/>
  <c r="AI630" i="2"/>
  <c r="AI618" i="2"/>
  <c r="AH630" i="2"/>
  <c r="AH608" i="2"/>
  <c r="AH600" i="2"/>
  <c r="AH602" i="2"/>
  <c r="AH592" i="2"/>
  <c r="AH594" i="2"/>
  <c r="AI551" i="2"/>
  <c r="AI546" i="2"/>
  <c r="AI535" i="2"/>
  <c r="AH541" i="2"/>
  <c r="AH527" i="2"/>
  <c r="AH580" i="2"/>
  <c r="AH564" i="2"/>
  <c r="AH549" i="2"/>
  <c r="AI543" i="2"/>
  <c r="AI527" i="2"/>
  <c r="AH547" i="2"/>
  <c r="AH535" i="2"/>
  <c r="AH471" i="2"/>
  <c r="AH463" i="2"/>
  <c r="AH461" i="2"/>
  <c r="AH449" i="2"/>
  <c r="AH517" i="2"/>
  <c r="AH501" i="2"/>
  <c r="AH485" i="2"/>
  <c r="AI459" i="2"/>
  <c r="AI434" i="2"/>
  <c r="AO434" i="2" s="1"/>
  <c r="AI428" i="2"/>
  <c r="AI416" i="2"/>
  <c r="AO416" i="2" s="1"/>
  <c r="AH428" i="2"/>
  <c r="AI432" i="2"/>
  <c r="AH420" i="2"/>
  <c r="AH406" i="2"/>
  <c r="AH394" i="2"/>
  <c r="AI376" i="2"/>
  <c r="AH354" i="2"/>
  <c r="AH363" i="2"/>
  <c r="AH351" i="2"/>
  <c r="AH339" i="2"/>
  <c r="AI326" i="2"/>
  <c r="AH372" i="2"/>
  <c r="AH364" i="2"/>
  <c r="AH356" i="2"/>
  <c r="AI322" i="2"/>
  <c r="AH325" i="2"/>
  <c r="AI15" i="2"/>
  <c r="AI519" i="2"/>
  <c r="AI820" i="2"/>
  <c r="AI814" i="2"/>
  <c r="AO814" i="2" s="1"/>
  <c r="AI800" i="2"/>
  <c r="AI822" i="2"/>
  <c r="AH762" i="2"/>
  <c r="AH746" i="2"/>
  <c r="AH730" i="2"/>
  <c r="AH715" i="2"/>
  <c r="AI699" i="2"/>
  <c r="AH693" i="2"/>
  <c r="AH691" i="2"/>
  <c r="AH685" i="2"/>
  <c r="AI693" i="2"/>
  <c r="AH709" i="2"/>
  <c r="AH663" i="2"/>
  <c r="AH647" i="2"/>
  <c r="AI616" i="2"/>
  <c r="AO616" i="2" s="1"/>
  <c r="AH612" i="2"/>
  <c r="AI602" i="2"/>
  <c r="AH673" i="2"/>
  <c r="AH669" i="2"/>
  <c r="AH665" i="2"/>
  <c r="AH661" i="2"/>
  <c r="AH657" i="2"/>
  <c r="AH653" i="2"/>
  <c r="AH649" i="2"/>
  <c r="AH645" i="2"/>
  <c r="AH641" i="2"/>
  <c r="AH637" i="2"/>
  <c r="AH628" i="2"/>
  <c r="AH622" i="2"/>
  <c r="AH606" i="2"/>
  <c r="AH634" i="2"/>
  <c r="AH618" i="2"/>
  <c r="AH598" i="2"/>
  <c r="AI554" i="2"/>
  <c r="AI533" i="2"/>
  <c r="AH529" i="2"/>
  <c r="AH584" i="2"/>
  <c r="AH568" i="2"/>
  <c r="AI547" i="2"/>
  <c r="AO547" i="2" s="1"/>
  <c r="AI541" i="2"/>
  <c r="AO541" i="2" s="1"/>
  <c r="AH537" i="2"/>
  <c r="AI525" i="2"/>
  <c r="AH521" i="2"/>
  <c r="AI553" i="2"/>
  <c r="AH453" i="2"/>
  <c r="AH505" i="2"/>
  <c r="AH489" i="2"/>
  <c r="AH469" i="2"/>
  <c r="AI457" i="2"/>
  <c r="AI453" i="2"/>
  <c r="AH467" i="2"/>
  <c r="AH465" i="2"/>
  <c r="AH437" i="2"/>
  <c r="AH426" i="2"/>
  <c r="AI414" i="2"/>
  <c r="AH434" i="2"/>
  <c r="AH422" i="2"/>
  <c r="AI424" i="2"/>
  <c r="AH416" i="2"/>
  <c r="AH404" i="2"/>
  <c r="AH400" i="2"/>
  <c r="AH396" i="2"/>
  <c r="AH392" i="2"/>
  <c r="AH388" i="2"/>
  <c r="AH382" i="2"/>
  <c r="AH380" i="2"/>
  <c r="AH376" i="2"/>
  <c r="AH398" i="2"/>
  <c r="AI382" i="2"/>
  <c r="AH370" i="2"/>
  <c r="AH350" i="2"/>
  <c r="AH359" i="2"/>
  <c r="AH367" i="2"/>
  <c r="AH343" i="2"/>
  <c r="AH330" i="2"/>
  <c r="AH321" i="2"/>
  <c r="AH348" i="2"/>
  <c r="AH344" i="2"/>
  <c r="AH340" i="2"/>
  <c r="AH334" i="2"/>
  <c r="AI304" i="2"/>
  <c r="AI305" i="2"/>
  <c r="AO305" i="2" s="1"/>
  <c r="AI289" i="2"/>
  <c r="AH268" i="2"/>
  <c r="AH262" i="2"/>
  <c r="AH258" i="2"/>
  <c r="AH256" i="2"/>
  <c r="AH251" i="2"/>
  <c r="AH201" i="2"/>
  <c r="AI152" i="2"/>
  <c r="AH92" i="2"/>
  <c r="AH80" i="2"/>
  <c r="AH66" i="2"/>
  <c r="AH53" i="2"/>
  <c r="AI18" i="2"/>
  <c r="AO18" i="2" s="1"/>
  <c r="AH336" i="2"/>
  <c r="AH332" i="2"/>
  <c r="AH317" i="2"/>
  <c r="AH309" i="2"/>
  <c r="AI287" i="2"/>
  <c r="AO287" i="2" s="1"/>
  <c r="AH283" i="2"/>
  <c r="AH279" i="2"/>
  <c r="AH289" i="2"/>
  <c r="AI272" i="2"/>
  <c r="AH264" i="2"/>
  <c r="AH266" i="2"/>
  <c r="AH253" i="2"/>
  <c r="AH260" i="2"/>
  <c r="AH245" i="2"/>
  <c r="AH239" i="2"/>
  <c r="AH235" i="2"/>
  <c r="AH200" i="2"/>
  <c r="AH228" i="2"/>
  <c r="AH189" i="2"/>
  <c r="AH216" i="2"/>
  <c r="AH229" i="2"/>
  <c r="AH225" i="2"/>
  <c r="AH221" i="2"/>
  <c r="AH217" i="2"/>
  <c r="AH213" i="2"/>
  <c r="AH209" i="2"/>
  <c r="AH205" i="2"/>
  <c r="AI200" i="2"/>
  <c r="AH181" i="2"/>
  <c r="AH177" i="2"/>
  <c r="AH173" i="2"/>
  <c r="AH169" i="2"/>
  <c r="AH165" i="2"/>
  <c r="AI148" i="2"/>
  <c r="AI155" i="2"/>
  <c r="AH160" i="2"/>
  <c r="AH122" i="2"/>
  <c r="AH120" i="2"/>
  <c r="AH118" i="2"/>
  <c r="AH112" i="2"/>
  <c r="AH102" i="2"/>
  <c r="AH72" i="2"/>
  <c r="AH82" i="2"/>
  <c r="AH78" i="2"/>
  <c r="AH74" i="2"/>
  <c r="AH68" i="2"/>
  <c r="AH64" i="2"/>
  <c r="AH60" i="2"/>
  <c r="AH43" i="2"/>
  <c r="AH49" i="2"/>
  <c r="AH45" i="2"/>
  <c r="AH41" i="2"/>
  <c r="AH33" i="2"/>
  <c r="AH29" i="2"/>
  <c r="AI19" i="2"/>
  <c r="AH15" i="2"/>
  <c r="AH11" i="2"/>
  <c r="AH12" i="2"/>
  <c r="AH249" i="2"/>
  <c r="AI203" i="2"/>
  <c r="AH193" i="2"/>
  <c r="AH224" i="2"/>
  <c r="AH204" i="2"/>
  <c r="AH159" i="2"/>
  <c r="AH152" i="2"/>
  <c r="AH127" i="2"/>
  <c r="AH140" i="2"/>
  <c r="AH132" i="2"/>
  <c r="AH124" i="2"/>
  <c r="AI100" i="2"/>
  <c r="AH110" i="2"/>
  <c r="AI108" i="2"/>
  <c r="AH86" i="2"/>
  <c r="AI76" i="2"/>
  <c r="AI53" i="2"/>
  <c r="AI29" i="2"/>
  <c r="AH35" i="2"/>
  <c r="AH23" i="2"/>
  <c r="AH21" i="2"/>
  <c r="AH16" i="2"/>
  <c r="AH338" i="2"/>
  <c r="AH306" i="2"/>
  <c r="AH304" i="2"/>
  <c r="AH298" i="2"/>
  <c r="AH302" i="2"/>
  <c r="AH294" i="2"/>
  <c r="AI291" i="2"/>
  <c r="AH281" i="2"/>
  <c r="AH277" i="2"/>
  <c r="AH273" i="2"/>
  <c r="AH270" i="2"/>
  <c r="AH275" i="2"/>
  <c r="AI270" i="2"/>
  <c r="AO270" i="2" s="1"/>
  <c r="AH272" i="2"/>
  <c r="AI253" i="2"/>
  <c r="AH233" i="2"/>
  <c r="AH185" i="2"/>
  <c r="AH212" i="2"/>
  <c r="AH135" i="2"/>
  <c r="AH136" i="2"/>
  <c r="AH128" i="2"/>
  <c r="AH116" i="2"/>
  <c r="AH114" i="2"/>
  <c r="AI102" i="2"/>
  <c r="AI78" i="2"/>
  <c r="AH70" i="2"/>
  <c r="AI72" i="2"/>
  <c r="AH47" i="2"/>
  <c r="AH39" i="2"/>
  <c r="AH31" i="2"/>
  <c r="AH346" i="2"/>
  <c r="AH326" i="2"/>
  <c r="AH318" i="2"/>
  <c r="AH314" i="2"/>
  <c r="AH310" i="2"/>
  <c r="AH301" i="2"/>
  <c r="AI302" i="2"/>
  <c r="AO302" i="2" s="1"/>
  <c r="AH313" i="2"/>
  <c r="AH285" i="2"/>
  <c r="AH287" i="2"/>
  <c r="AI268" i="2"/>
  <c r="AI255" i="2"/>
  <c r="AH247" i="2"/>
  <c r="AH243" i="2"/>
  <c r="AH241" i="2"/>
  <c r="AI243" i="2"/>
  <c r="AH237" i="2"/>
  <c r="AI193" i="2"/>
  <c r="AI232" i="2"/>
  <c r="AH199" i="2"/>
  <c r="AH148" i="2"/>
  <c r="AI154" i="2"/>
  <c r="AI160" i="2"/>
  <c r="AH154" i="2"/>
  <c r="AI120" i="2"/>
  <c r="AH144" i="2"/>
  <c r="AI122" i="2"/>
  <c r="AH96" i="2"/>
  <c r="AH106" i="2"/>
  <c r="AH100" i="2"/>
  <c r="AH98" i="2"/>
  <c r="AH90" i="2"/>
  <c r="AH76" i="2"/>
  <c r="AI70" i="2"/>
  <c r="AH62" i="2"/>
  <c r="AH55" i="2"/>
  <c r="AI57" i="2"/>
  <c r="AH51" i="2"/>
  <c r="AH27" i="2"/>
  <c r="AH18" i="2"/>
  <c r="AI241" i="2"/>
  <c r="AO241" i="2" s="1"/>
  <c r="AH197" i="2"/>
  <c r="AH232" i="2"/>
  <c r="AH208" i="2"/>
  <c r="AH220" i="2"/>
  <c r="AI189" i="2"/>
  <c r="AH156" i="2"/>
  <c r="AH143" i="2"/>
  <c r="AH155" i="2"/>
  <c r="AH139" i="2"/>
  <c r="AH131" i="2"/>
  <c r="AH108" i="2"/>
  <c r="AI104" i="2"/>
  <c r="AH104" i="2"/>
  <c r="AH94" i="2"/>
  <c r="AH88" i="2"/>
  <c r="AH84" i="2"/>
  <c r="AH57" i="2"/>
  <c r="AH37" i="2"/>
  <c r="AI37" i="2"/>
  <c r="AH25" i="2"/>
  <c r="AH7" i="2"/>
  <c r="AG236" i="2"/>
  <c r="AG240" i="2"/>
  <c r="AG243" i="2"/>
  <c r="AG245" i="2"/>
  <c r="AG246" i="2"/>
  <c r="AG249" i="2"/>
  <c r="AG254" i="2"/>
  <c r="AG256" i="2"/>
  <c r="AG257" i="2"/>
  <c r="AN257" i="2" s="1"/>
  <c r="AG260" i="2"/>
  <c r="AG261" i="2"/>
  <c r="AG262" i="2"/>
  <c r="AG268" i="2"/>
  <c r="AG274" i="2"/>
  <c r="AG277" i="2"/>
  <c r="AG281" i="2"/>
  <c r="AG282" i="2"/>
  <c r="AN282" i="2" s="1"/>
  <c r="AG287" i="2"/>
  <c r="AG294" i="2"/>
  <c r="AG295" i="2"/>
  <c r="AG298" i="2"/>
  <c r="AG299" i="2"/>
  <c r="AG306" i="2"/>
  <c r="AG311" i="2"/>
  <c r="AG319" i="2"/>
  <c r="AN319" i="2" s="1"/>
  <c r="AG320" i="2"/>
  <c r="AG321" i="2"/>
  <c r="AG322" i="2"/>
  <c r="AG323" i="2"/>
  <c r="AN323" i="2" s="1"/>
  <c r="AG325" i="2"/>
  <c r="AG328" i="2"/>
  <c r="AN328" i="2" s="1"/>
  <c r="AG330" i="2"/>
  <c r="AG340" i="2"/>
  <c r="AG342" i="2"/>
  <c r="AG343" i="2"/>
  <c r="AG345" i="2"/>
  <c r="AG361" i="2"/>
  <c r="AG363" i="2"/>
  <c r="AG365" i="2"/>
  <c r="AG366" i="2"/>
  <c r="AG370" i="2"/>
  <c r="AG371" i="2"/>
  <c r="AG373" i="2"/>
  <c r="AG381" i="2"/>
  <c r="AG384" i="2"/>
  <c r="AG386" i="2"/>
  <c r="AG389" i="2"/>
  <c r="AG394" i="2"/>
  <c r="AG395" i="2"/>
  <c r="AG396" i="2"/>
  <c r="AG405" i="2"/>
  <c r="AG410" i="2"/>
  <c r="AG411" i="2"/>
  <c r="AG412" i="2"/>
  <c r="AG417" i="2"/>
  <c r="AG423" i="2"/>
  <c r="AG427" i="2"/>
  <c r="AN427" i="2" s="1"/>
  <c r="AG430" i="2"/>
  <c r="AG431" i="2"/>
  <c r="AG434" i="2"/>
  <c r="AG444" i="2"/>
  <c r="AN444" i="2" s="1"/>
  <c r="AG449" i="2"/>
  <c r="AG450" i="2"/>
  <c r="AG451" i="2"/>
  <c r="AG233" i="2"/>
  <c r="AG242" i="2"/>
  <c r="AG251" i="2"/>
  <c r="AG253" i="2"/>
  <c r="AG258" i="2"/>
  <c r="AG271" i="2"/>
  <c r="AG275" i="2"/>
  <c r="AG276" i="2"/>
  <c r="AG280" i="2"/>
  <c r="AG283" i="2"/>
  <c r="AN283" i="2" s="1"/>
  <c r="AG290" i="2"/>
  <c r="AG292" i="2"/>
  <c r="AG293" i="2"/>
  <c r="AG302" i="2"/>
  <c r="AG303" i="2"/>
  <c r="AN303" i="2" s="1"/>
  <c r="AG307" i="2"/>
  <c r="AN307" i="2" s="1"/>
  <c r="AG312" i="2"/>
  <c r="AG313" i="2"/>
  <c r="AG314" i="2"/>
  <c r="AG324" i="2"/>
  <c r="AG331" i="2"/>
  <c r="AG333" i="2"/>
  <c r="AG344" i="2"/>
  <c r="AN344" i="2" s="1"/>
  <c r="AG346" i="2"/>
  <c r="AG347" i="2"/>
  <c r="AG349" i="2"/>
  <c r="AG353" i="2"/>
  <c r="AG362" i="2"/>
  <c r="AG364" i="2"/>
  <c r="AN364" i="2" s="1"/>
  <c r="AG368" i="2"/>
  <c r="AG372" i="2"/>
  <c r="AG374" i="2"/>
  <c r="AG375" i="2"/>
  <c r="AG380" i="2"/>
  <c r="AG385" i="2"/>
  <c r="AG387" i="2"/>
  <c r="AG390" i="2"/>
  <c r="AG391" i="2"/>
  <c r="AG392" i="2"/>
  <c r="AG401" i="2"/>
  <c r="AG406" i="2"/>
  <c r="AG413" i="2"/>
  <c r="AG416" i="2"/>
  <c r="AG422" i="2"/>
  <c r="AG436" i="2"/>
  <c r="AG440" i="2"/>
  <c r="AG445" i="2"/>
  <c r="AN445" i="2" s="1"/>
  <c r="AG446" i="2"/>
  <c r="AN446" i="2" s="1"/>
  <c r="AG447" i="2"/>
  <c r="AG452" i="2"/>
  <c r="AG234" i="2"/>
  <c r="AG235" i="2"/>
  <c r="AG237" i="2"/>
  <c r="AG241" i="2"/>
  <c r="AG250" i="2"/>
  <c r="AG263" i="2"/>
  <c r="AG265" i="2"/>
  <c r="AN265" i="2" s="1"/>
  <c r="AG266" i="2"/>
  <c r="AG270" i="2"/>
  <c r="AG273" i="2"/>
  <c r="AG278" i="2"/>
  <c r="AN278" i="2" s="1"/>
  <c r="AG284" i="2"/>
  <c r="AG285" i="2"/>
  <c r="AG289" i="2"/>
  <c r="AG296" i="2"/>
  <c r="AG297" i="2"/>
  <c r="AG300" i="2"/>
  <c r="AG301" i="2"/>
  <c r="AG308" i="2"/>
  <c r="AG315" i="2"/>
  <c r="AG332" i="2"/>
  <c r="AG334" i="2"/>
  <c r="AG335" i="2"/>
  <c r="AG337" i="2"/>
  <c r="AG348" i="2"/>
  <c r="AG350" i="2"/>
  <c r="AG351" i="2"/>
  <c r="AN351" i="2" s="1"/>
  <c r="AG354" i="2"/>
  <c r="AG355" i="2"/>
  <c r="AG357" i="2"/>
  <c r="AG358" i="2"/>
  <c r="AG360" i="2"/>
  <c r="AG367" i="2"/>
  <c r="AG377" i="2"/>
  <c r="AN377" i="2" s="1"/>
  <c r="AG378" i="2"/>
  <c r="AG383" i="2"/>
  <c r="AG388" i="2"/>
  <c r="AG397" i="2"/>
  <c r="AG402" i="2"/>
  <c r="AG403" i="2"/>
  <c r="AG404" i="2"/>
  <c r="AG408" i="2"/>
  <c r="AG415" i="2"/>
  <c r="AG418" i="2"/>
  <c r="AG420" i="2"/>
  <c r="AG425" i="2"/>
  <c r="AG433" i="2"/>
  <c r="AN433" i="2" s="1"/>
  <c r="AG437" i="2"/>
  <c r="AG438" i="2"/>
  <c r="AG441" i="2"/>
  <c r="AG442" i="2"/>
  <c r="AN442" i="2" s="1"/>
  <c r="AG443" i="2"/>
  <c r="AG239" i="2"/>
  <c r="AG244" i="2"/>
  <c r="AG255" i="2"/>
  <c r="AN255" i="2" s="1"/>
  <c r="AG264" i="2"/>
  <c r="AG269" i="2"/>
  <c r="AG286" i="2"/>
  <c r="AN286" i="2" s="1"/>
  <c r="AG291" i="2"/>
  <c r="AG309" i="2"/>
  <c r="AG310" i="2"/>
  <c r="AG326" i="2"/>
  <c r="AG327" i="2"/>
  <c r="AN327" i="2" s="1"/>
  <c r="AG338" i="2"/>
  <c r="AG339" i="2"/>
  <c r="AG359" i="2"/>
  <c r="AG393" i="2"/>
  <c r="AG414" i="2"/>
  <c r="AG419" i="2"/>
  <c r="AG424" i="2"/>
  <c r="AG432" i="2"/>
  <c r="AG448" i="2"/>
  <c r="AG458" i="2"/>
  <c r="AG462" i="2"/>
  <c r="AG464" i="2"/>
  <c r="AN464" i="2" s="1"/>
  <c r="AG466" i="2"/>
  <c r="AG470" i="2"/>
  <c r="AG471" i="2"/>
  <c r="AG474" i="2"/>
  <c r="AG481" i="2"/>
  <c r="AG487" i="2"/>
  <c r="AG488" i="2"/>
  <c r="AG490" i="2"/>
  <c r="AG497" i="2"/>
  <c r="AG503" i="2"/>
  <c r="AG504" i="2"/>
  <c r="AG506" i="2"/>
  <c r="AN506" i="2" s="1"/>
  <c r="AG513" i="2"/>
  <c r="AG518" i="2"/>
  <c r="AG524" i="2"/>
  <c r="AG527" i="2"/>
  <c r="AG536" i="2"/>
  <c r="AG542" i="2"/>
  <c r="AN542" i="2" s="1"/>
  <c r="AG545" i="2"/>
  <c r="AG552" i="2"/>
  <c r="AN552" i="2" s="1"/>
  <c r="AG556" i="2"/>
  <c r="AG557" i="2"/>
  <c r="AG558" i="2"/>
  <c r="AG567" i="2"/>
  <c r="AG572" i="2"/>
  <c r="AG573" i="2"/>
  <c r="AG574" i="2"/>
  <c r="AG583" i="2"/>
  <c r="AG588" i="2"/>
  <c r="AG589" i="2"/>
  <c r="AG590" i="2"/>
  <c r="AN590" i="2" s="1"/>
  <c r="AG594" i="2"/>
  <c r="AG601" i="2"/>
  <c r="AG605" i="2"/>
  <c r="AG606" i="2"/>
  <c r="AG610" i="2"/>
  <c r="AG616" i="2"/>
  <c r="AG623" i="2"/>
  <c r="AG625" i="2"/>
  <c r="AG628" i="2"/>
  <c r="AG629" i="2"/>
  <c r="AG641" i="2"/>
  <c r="AG642" i="2"/>
  <c r="AG644" i="2"/>
  <c r="AN644" i="2" s="1"/>
  <c r="AG238" i="2"/>
  <c r="AG259" i="2"/>
  <c r="AG267" i="2"/>
  <c r="AG272" i="2"/>
  <c r="AG336" i="2"/>
  <c r="AG352" i="2"/>
  <c r="AG376" i="2"/>
  <c r="AN376" i="2" s="1"/>
  <c r="AG435" i="2"/>
  <c r="AG439" i="2"/>
  <c r="AG454" i="2"/>
  <c r="AG457" i="2"/>
  <c r="AG465" i="2"/>
  <c r="AN465" i="2" s="1"/>
  <c r="AG477" i="2"/>
  <c r="AG483" i="2"/>
  <c r="AG484" i="2"/>
  <c r="AG486" i="2"/>
  <c r="AG493" i="2"/>
  <c r="AG499" i="2"/>
  <c r="AG500" i="2"/>
  <c r="AG502" i="2"/>
  <c r="AG509" i="2"/>
  <c r="AG515" i="2"/>
  <c r="AG516" i="2"/>
  <c r="AG520" i="2"/>
  <c r="AN520" i="2" s="1"/>
  <c r="AG526" i="2"/>
  <c r="AG529" i="2"/>
  <c r="AG531" i="2"/>
  <c r="AG535" i="2"/>
  <c r="AG537" i="2"/>
  <c r="AG541" i="2"/>
  <c r="AG547" i="2"/>
  <c r="AG548" i="2"/>
  <c r="AG551" i="2"/>
  <c r="AG554" i="2"/>
  <c r="AG563" i="2"/>
  <c r="AG568" i="2"/>
  <c r="AG569" i="2"/>
  <c r="AN569" i="2" s="1"/>
  <c r="AG570" i="2"/>
  <c r="AG579" i="2"/>
  <c r="AG584" i="2"/>
  <c r="AG585" i="2"/>
  <c r="AG586" i="2"/>
  <c r="AG591" i="2"/>
  <c r="AG593" i="2"/>
  <c r="AG599" i="2"/>
  <c r="AG607" i="2"/>
  <c r="AN607" i="2" s="1"/>
  <c r="AG609" i="2"/>
  <c r="AG612" i="2"/>
  <c r="AG614" i="2"/>
  <c r="AG619" i="2"/>
  <c r="AG624" i="2"/>
  <c r="AG631" i="2"/>
  <c r="AG634" i="2"/>
  <c r="AG247" i="2"/>
  <c r="AG248" i="2"/>
  <c r="AG356" i="2"/>
  <c r="AG379" i="2"/>
  <c r="AG400" i="2"/>
  <c r="AG409" i="2"/>
  <c r="AN409" i="2" s="1"/>
  <c r="AG428" i="2"/>
  <c r="AG429" i="2"/>
  <c r="AG453" i="2"/>
  <c r="AG455" i="2"/>
  <c r="AG460" i="2"/>
  <c r="AN460" i="2" s="1"/>
  <c r="AG468" i="2"/>
  <c r="AG472" i="2"/>
  <c r="AG479" i="2"/>
  <c r="AG480" i="2"/>
  <c r="AN480" i="2" s="1"/>
  <c r="AG482" i="2"/>
  <c r="AG489" i="2"/>
  <c r="AG495" i="2"/>
  <c r="AG496" i="2"/>
  <c r="AN496" i="2" s="1"/>
  <c r="AG498" i="2"/>
  <c r="AG505" i="2"/>
  <c r="AG511" i="2"/>
  <c r="AG512" i="2"/>
  <c r="AN512" i="2" s="1"/>
  <c r="AG514" i="2"/>
  <c r="AG521" i="2"/>
  <c r="AG525" i="2"/>
  <c r="AG530" i="2"/>
  <c r="AN530" i="2" s="1"/>
  <c r="AG532" i="2"/>
  <c r="AG534" i="2"/>
  <c r="AG538" i="2"/>
  <c r="AG539" i="2"/>
  <c r="AG544" i="2"/>
  <c r="AG549" i="2"/>
  <c r="AG550" i="2"/>
  <c r="AG553" i="2"/>
  <c r="AN553" i="2" s="1"/>
  <c r="AG559" i="2"/>
  <c r="AG564" i="2"/>
  <c r="AG565" i="2"/>
  <c r="AG566" i="2"/>
  <c r="AN566" i="2" s="1"/>
  <c r="AG575" i="2"/>
  <c r="AG580" i="2"/>
  <c r="AG581" i="2"/>
  <c r="AG582" i="2"/>
  <c r="AG592" i="2"/>
  <c r="AG595" i="2"/>
  <c r="AG600" i="2"/>
  <c r="AG603" i="2"/>
  <c r="AG608" i="2"/>
  <c r="AG613" i="2"/>
  <c r="AG615" i="2"/>
  <c r="AG618" i="2"/>
  <c r="AG620" i="2"/>
  <c r="AG630" i="2"/>
  <c r="AG633" i="2"/>
  <c r="AG636" i="2"/>
  <c r="AG643" i="2"/>
  <c r="AG316" i="2"/>
  <c r="AG317" i="2"/>
  <c r="AG318" i="2"/>
  <c r="AN318" i="2" s="1"/>
  <c r="AG369" i="2"/>
  <c r="AG398" i="2"/>
  <c r="AG399" i="2"/>
  <c r="AG459" i="2"/>
  <c r="AG494" i="2"/>
  <c r="AG501" i="2"/>
  <c r="AG519" i="2"/>
  <c r="AG533" i="2"/>
  <c r="AG571" i="2"/>
  <c r="AG596" i="2"/>
  <c r="AG597" i="2"/>
  <c r="AG602" i="2"/>
  <c r="AG611" i="2"/>
  <c r="AG637" i="2"/>
  <c r="AG638" i="2"/>
  <c r="AG648" i="2"/>
  <c r="AG655" i="2"/>
  <c r="AG661" i="2"/>
  <c r="AG662" i="2"/>
  <c r="AG664" i="2"/>
  <c r="AN664" i="2" s="1"/>
  <c r="AG671" i="2"/>
  <c r="AG677" i="2"/>
  <c r="AG685" i="2"/>
  <c r="AG687" i="2"/>
  <c r="AG690" i="2"/>
  <c r="AG693" i="2"/>
  <c r="AG699" i="2"/>
  <c r="AG706" i="2"/>
  <c r="AG709" i="2"/>
  <c r="AG710" i="2"/>
  <c r="AG713" i="2"/>
  <c r="AG716" i="2"/>
  <c r="AG717" i="2"/>
  <c r="AG719" i="2"/>
  <c r="AG726" i="2"/>
  <c r="AG732" i="2"/>
  <c r="AG733" i="2"/>
  <c r="AG735" i="2"/>
  <c r="AG742" i="2"/>
  <c r="AN742" i="2" s="1"/>
  <c r="AG748" i="2"/>
  <c r="AG749" i="2"/>
  <c r="AG751" i="2"/>
  <c r="AG758" i="2"/>
  <c r="AG764" i="2"/>
  <c r="AG765" i="2"/>
  <c r="AG767" i="2"/>
  <c r="AG774" i="2"/>
  <c r="AG777" i="2"/>
  <c r="AN777" i="2" s="1"/>
  <c r="AG782" i="2"/>
  <c r="AG792" i="2"/>
  <c r="AG799" i="2"/>
  <c r="AG802" i="2"/>
  <c r="AG804" i="2"/>
  <c r="AG808" i="2"/>
  <c r="AG252" i="2"/>
  <c r="AG288" i="2"/>
  <c r="AG475" i="2"/>
  <c r="AG476" i="2"/>
  <c r="AG510" i="2"/>
  <c r="AG517" i="2"/>
  <c r="AG523" i="2"/>
  <c r="AG528" i="2"/>
  <c r="AG540" i="2"/>
  <c r="AG562" i="2"/>
  <c r="AN562" i="2" s="1"/>
  <c r="AG587" i="2"/>
  <c r="AG617" i="2"/>
  <c r="AG622" i="2"/>
  <c r="AG632" i="2"/>
  <c r="AG635" i="2"/>
  <c r="AG639" i="2"/>
  <c r="AG645" i="2"/>
  <c r="AG646" i="2"/>
  <c r="AG651" i="2"/>
  <c r="AG657" i="2"/>
  <c r="AG658" i="2"/>
  <c r="AG660" i="2"/>
  <c r="AN660" i="2" s="1"/>
  <c r="AG667" i="2"/>
  <c r="AG673" i="2"/>
  <c r="AG674" i="2"/>
  <c r="AG676" i="2"/>
  <c r="AN676" i="2" s="1"/>
  <c r="AG679" i="2"/>
  <c r="AG681" i="2"/>
  <c r="AG682" i="2"/>
  <c r="AG684" i="2"/>
  <c r="AG689" i="2"/>
  <c r="AG692" i="2"/>
  <c r="AG695" i="2"/>
  <c r="AG697" i="2"/>
  <c r="AG702" i="2"/>
  <c r="AG708" i="2"/>
  <c r="AG711" i="2"/>
  <c r="AG712" i="2"/>
  <c r="AN712" i="2" s="1"/>
  <c r="AG715" i="2"/>
  <c r="AG722" i="2"/>
  <c r="AG728" i="2"/>
  <c r="AG729" i="2"/>
  <c r="AG731" i="2"/>
  <c r="AG738" i="2"/>
  <c r="AG744" i="2"/>
  <c r="AG745" i="2"/>
  <c r="AN745" i="2" s="1"/>
  <c r="AG747" i="2"/>
  <c r="AG754" i="2"/>
  <c r="AG760" i="2"/>
  <c r="AG761" i="2"/>
  <c r="AG763" i="2"/>
  <c r="AG770" i="2"/>
  <c r="AG776" i="2"/>
  <c r="AG784" i="2"/>
  <c r="AG786" i="2"/>
  <c r="AG789" i="2"/>
  <c r="AG791" i="2"/>
  <c r="AG794" i="2"/>
  <c r="AG798" i="2"/>
  <c r="AG803" i="2"/>
  <c r="AG805" i="2"/>
  <c r="AG279" i="2"/>
  <c r="AG304" i="2"/>
  <c r="AG305" i="2"/>
  <c r="AG329" i="2"/>
  <c r="AG382" i="2"/>
  <c r="AG426" i="2"/>
  <c r="AG463" i="2"/>
  <c r="AG469" i="2"/>
  <c r="AG473" i="2"/>
  <c r="AG491" i="2"/>
  <c r="AG492" i="2"/>
  <c r="AG522" i="2"/>
  <c r="AG543" i="2"/>
  <c r="AN543" i="2" s="1"/>
  <c r="AG560" i="2"/>
  <c r="AG561" i="2"/>
  <c r="AG578" i="2"/>
  <c r="AG621" i="2"/>
  <c r="AG626" i="2"/>
  <c r="AG627" i="2"/>
  <c r="AG647" i="2"/>
  <c r="AG653" i="2"/>
  <c r="AG654" i="2"/>
  <c r="AG656" i="2"/>
  <c r="AG663" i="2"/>
  <c r="AG669" i="2"/>
  <c r="AG670" i="2"/>
  <c r="AG672" i="2"/>
  <c r="AG680" i="2"/>
  <c r="AG686" i="2"/>
  <c r="AG688" i="2"/>
  <c r="AN688" i="2" s="1"/>
  <c r="AG691" i="2"/>
  <c r="AG696" i="2"/>
  <c r="AG698" i="2"/>
  <c r="AN698" i="2" s="1"/>
  <c r="AG701" i="2"/>
  <c r="AG703" i="2"/>
  <c r="AG707" i="2"/>
  <c r="AN707" i="2" s="1"/>
  <c r="AG718" i="2"/>
  <c r="AG724" i="2"/>
  <c r="AG725" i="2"/>
  <c r="AG727" i="2"/>
  <c r="AG734" i="2"/>
  <c r="AG740" i="2"/>
  <c r="AG741" i="2"/>
  <c r="AG743" i="2"/>
  <c r="AG750" i="2"/>
  <c r="AG756" i="2"/>
  <c r="AG757" i="2"/>
  <c r="AG759" i="2"/>
  <c r="AG766" i="2"/>
  <c r="AG772" i="2"/>
  <c r="AG773" i="2"/>
  <c r="AG775" i="2"/>
  <c r="AG778" i="2"/>
  <c r="AG780" i="2"/>
  <c r="AG781" i="2"/>
  <c r="AN781" i="2" s="1"/>
  <c r="AG783" i="2"/>
  <c r="AG788" i="2"/>
  <c r="AG795" i="2"/>
  <c r="AG796" i="2"/>
  <c r="AG801" i="2"/>
  <c r="AG806" i="2"/>
  <c r="AG341" i="2"/>
  <c r="AG407" i="2"/>
  <c r="AG421" i="2"/>
  <c r="AG555" i="2"/>
  <c r="AG652" i="2"/>
  <c r="AG659" i="2"/>
  <c r="AG704" i="2"/>
  <c r="AG739" i="2"/>
  <c r="AN739" i="2" s="1"/>
  <c r="AG746" i="2"/>
  <c r="AG768" i="2"/>
  <c r="AG769" i="2"/>
  <c r="AG785" i="2"/>
  <c r="AN785" i="2" s="1"/>
  <c r="AG797" i="2"/>
  <c r="AG807" i="2"/>
  <c r="AG813" i="2"/>
  <c r="AG816" i="2"/>
  <c r="AG821" i="2"/>
  <c r="AG10" i="2"/>
  <c r="AG15" i="2"/>
  <c r="AG21" i="2"/>
  <c r="AG22" i="2"/>
  <c r="AG23" i="2"/>
  <c r="AG29" i="2"/>
  <c r="AG36" i="2"/>
  <c r="AG41" i="2"/>
  <c r="AG42" i="2"/>
  <c r="AG44" i="2"/>
  <c r="AG51" i="2"/>
  <c r="AG54" i="2"/>
  <c r="AG57" i="2"/>
  <c r="AG65" i="2"/>
  <c r="AG68" i="2"/>
  <c r="AG72" i="2"/>
  <c r="AG73" i="2"/>
  <c r="AG76" i="2"/>
  <c r="AG79" i="2"/>
  <c r="AN79" i="2" s="1"/>
  <c r="AG86" i="2"/>
  <c r="AG92" i="2"/>
  <c r="AG93" i="2"/>
  <c r="AG100" i="2"/>
  <c r="AG102" i="2"/>
  <c r="AG110" i="2"/>
  <c r="AG111" i="2"/>
  <c r="AG113" i="2"/>
  <c r="AG125" i="2"/>
  <c r="AG133" i="2"/>
  <c r="AG141" i="2"/>
  <c r="AG150" i="2"/>
  <c r="AG152" i="2"/>
  <c r="AG153" i="2"/>
  <c r="AG158" i="2"/>
  <c r="AG160" i="2"/>
  <c r="AG161" i="2"/>
  <c r="AG163" i="2"/>
  <c r="AG164" i="2"/>
  <c r="AG167" i="2"/>
  <c r="AG168" i="2"/>
  <c r="AG171" i="2"/>
  <c r="AG172" i="2"/>
  <c r="AG175" i="2"/>
  <c r="AG176" i="2"/>
  <c r="AG179" i="2"/>
  <c r="AG180" i="2"/>
  <c r="AG183" i="2"/>
  <c r="AG184" i="2"/>
  <c r="AN184" i="2" s="1"/>
  <c r="AG186" i="2"/>
  <c r="AG189" i="2"/>
  <c r="AG190" i="2"/>
  <c r="AN190" i="2" s="1"/>
  <c r="AG197" i="2"/>
  <c r="AG198" i="2"/>
  <c r="AG206" i="2"/>
  <c r="AG214" i="2"/>
  <c r="AN214" i="2" s="1"/>
  <c r="AG216" i="2"/>
  <c r="AG217" i="2"/>
  <c r="AG230" i="2"/>
  <c r="AN230" i="2" s="1"/>
  <c r="AG231" i="2"/>
  <c r="AG209" i="2"/>
  <c r="AG215" i="2"/>
  <c r="AG218" i="2"/>
  <c r="AN218" i="2" s="1"/>
  <c r="AG221" i="2"/>
  <c r="AG224" i="2"/>
  <c r="AG228" i="2"/>
  <c r="AG456" i="2"/>
  <c r="AG507" i="2"/>
  <c r="AG576" i="2"/>
  <c r="AG665" i="2"/>
  <c r="AG678" i="2"/>
  <c r="AG753" i="2"/>
  <c r="AG790" i="2"/>
  <c r="AG812" i="2"/>
  <c r="AG16" i="2"/>
  <c r="AN16" i="2" s="1"/>
  <c r="AG20" i="2"/>
  <c r="AG31" i="2"/>
  <c r="AG45" i="2"/>
  <c r="AG58" i="2"/>
  <c r="AG80" i="2"/>
  <c r="AG95" i="2"/>
  <c r="AG97" i="2"/>
  <c r="AG101" i="2"/>
  <c r="AG115" i="2"/>
  <c r="AG117" i="2"/>
  <c r="AG124" i="2"/>
  <c r="AG132" i="2"/>
  <c r="AG138" i="2"/>
  <c r="AG147" i="2"/>
  <c r="AG195" i="2"/>
  <c r="AG204" i="2"/>
  <c r="AG211" i="2"/>
  <c r="AG213" i="2"/>
  <c r="AG467" i="2"/>
  <c r="AG478" i="2"/>
  <c r="AG485" i="2"/>
  <c r="AN485" i="2" s="1"/>
  <c r="AG546" i="2"/>
  <c r="AG604" i="2"/>
  <c r="AG668" i="2"/>
  <c r="AG675" i="2"/>
  <c r="AG683" i="2"/>
  <c r="AG720" i="2"/>
  <c r="AG721" i="2"/>
  <c r="AG755" i="2"/>
  <c r="AG762" i="2"/>
  <c r="AG793" i="2"/>
  <c r="AG800" i="2"/>
  <c r="AN800" i="2" s="1"/>
  <c r="AG809" i="2"/>
  <c r="AN809" i="2" s="1"/>
  <c r="AG815" i="2"/>
  <c r="AG818" i="2"/>
  <c r="AG820" i="2"/>
  <c r="AG6" i="2"/>
  <c r="AN6" i="2" s="1"/>
  <c r="AG7" i="2"/>
  <c r="AG8" i="2"/>
  <c r="AG13" i="2"/>
  <c r="AG17" i="2"/>
  <c r="AG19" i="2"/>
  <c r="AG27" i="2"/>
  <c r="AG32" i="2"/>
  <c r="AG37" i="2"/>
  <c r="AG38" i="2"/>
  <c r="AG39" i="2"/>
  <c r="AG47" i="2"/>
  <c r="AG53" i="2"/>
  <c r="AG55" i="2"/>
  <c r="AG56" i="2"/>
  <c r="AG61" i="2"/>
  <c r="AG66" i="2"/>
  <c r="AG67" i="2"/>
  <c r="AG69" i="2"/>
  <c r="AG71" i="2"/>
  <c r="AG74" i="2"/>
  <c r="AN74" i="2" s="1"/>
  <c r="AG75" i="2"/>
  <c r="AG78" i="2"/>
  <c r="AG82" i="2"/>
  <c r="AG88" i="2"/>
  <c r="AG89" i="2"/>
  <c r="AG91" i="2"/>
  <c r="AG98" i="2"/>
  <c r="AG99" i="2"/>
  <c r="AG109" i="2"/>
  <c r="AG116" i="2"/>
  <c r="AG119" i="2"/>
  <c r="AG126" i="2"/>
  <c r="AG127" i="2"/>
  <c r="AG128" i="2"/>
  <c r="AG134" i="2"/>
  <c r="AG135" i="2"/>
  <c r="AG136" i="2"/>
  <c r="AG142" i="2"/>
  <c r="AG143" i="2"/>
  <c r="AG144" i="2"/>
  <c r="AG156" i="2"/>
  <c r="AG192" i="2"/>
  <c r="AG194" i="2"/>
  <c r="AG199" i="2"/>
  <c r="AG201" i="2"/>
  <c r="AG202" i="2"/>
  <c r="AG207" i="2"/>
  <c r="AG208" i="2"/>
  <c r="AG220" i="2"/>
  <c r="AG225" i="2"/>
  <c r="AG229" i="2"/>
  <c r="AG577" i="2"/>
  <c r="AN577" i="2" s="1"/>
  <c r="AG752" i="2"/>
  <c r="AG59" i="2"/>
  <c r="AG107" i="2"/>
  <c r="AG130" i="2"/>
  <c r="AG140" i="2"/>
  <c r="AG148" i="2"/>
  <c r="AG157" i="2"/>
  <c r="AG159" i="2"/>
  <c r="AG205" i="2"/>
  <c r="AG461" i="2"/>
  <c r="AG598" i="2"/>
  <c r="AG640" i="2"/>
  <c r="AN640" i="2" s="1"/>
  <c r="AG649" i="2"/>
  <c r="AG650" i="2"/>
  <c r="AG694" i="2"/>
  <c r="AN694" i="2" s="1"/>
  <c r="AG736" i="2"/>
  <c r="AN736" i="2" s="1"/>
  <c r="AG737" i="2"/>
  <c r="AG771" i="2"/>
  <c r="AG779" i="2"/>
  <c r="AG787" i="2"/>
  <c r="AN787" i="2" s="1"/>
  <c r="AG810" i="2"/>
  <c r="AG814" i="2"/>
  <c r="AG819" i="2"/>
  <c r="AG822" i="2"/>
  <c r="AG11" i="2"/>
  <c r="AG12" i="2"/>
  <c r="AG14" i="2"/>
  <c r="AG18" i="2"/>
  <c r="AG24" i="2"/>
  <c r="AG26" i="2"/>
  <c r="AG28" i="2"/>
  <c r="AG33" i="2"/>
  <c r="AG34" i="2"/>
  <c r="AG35" i="2"/>
  <c r="AG43" i="2"/>
  <c r="AG49" i="2"/>
  <c r="AN49" i="2" s="1"/>
  <c r="AG50" i="2"/>
  <c r="AG52" i="2"/>
  <c r="AG62" i="2"/>
  <c r="AG63" i="2"/>
  <c r="AN63" i="2" s="1"/>
  <c r="AG64" i="2"/>
  <c r="AG70" i="2"/>
  <c r="AG84" i="2"/>
  <c r="AG85" i="2"/>
  <c r="AG87" i="2"/>
  <c r="AG94" i="2"/>
  <c r="AG96" i="2"/>
  <c r="AG104" i="2"/>
  <c r="AG105" i="2"/>
  <c r="AG108" i="2"/>
  <c r="AG112" i="2"/>
  <c r="AN112" i="2" s="1"/>
  <c r="AG118" i="2"/>
  <c r="AG121" i="2"/>
  <c r="AG122" i="2"/>
  <c r="AG129" i="2"/>
  <c r="AG137" i="2"/>
  <c r="AG145" i="2"/>
  <c r="AG149" i="2"/>
  <c r="AG154" i="2"/>
  <c r="AG155" i="2"/>
  <c r="AG162" i="2"/>
  <c r="AG165" i="2"/>
  <c r="AG166" i="2"/>
  <c r="AG169" i="2"/>
  <c r="AG170" i="2"/>
  <c r="AG173" i="2"/>
  <c r="AG174" i="2"/>
  <c r="AG177" i="2"/>
  <c r="AN177" i="2" s="1"/>
  <c r="AG178" i="2"/>
  <c r="AG181" i="2"/>
  <c r="AG182" i="2"/>
  <c r="AG185" i="2"/>
  <c r="AG187" i="2"/>
  <c r="AG188" i="2"/>
  <c r="AG191" i="2"/>
  <c r="AG193" i="2"/>
  <c r="AG196" i="2"/>
  <c r="AG200" i="2"/>
  <c r="AG203" i="2"/>
  <c r="AG210" i="2"/>
  <c r="AG219" i="2"/>
  <c r="AG222" i="2"/>
  <c r="AG223" i="2"/>
  <c r="AG226" i="2"/>
  <c r="AG227" i="2"/>
  <c r="AG232" i="2"/>
  <c r="AG508" i="2"/>
  <c r="AG666" i="2"/>
  <c r="AG700" i="2"/>
  <c r="AG705" i="2"/>
  <c r="AG714" i="2"/>
  <c r="AG723" i="2"/>
  <c r="AN723" i="2" s="1"/>
  <c r="AG730" i="2"/>
  <c r="AG811" i="2"/>
  <c r="AG817" i="2"/>
  <c r="AG9" i="2"/>
  <c r="AG25" i="2"/>
  <c r="AG30" i="2"/>
  <c r="AG40" i="2"/>
  <c r="AG46" i="2"/>
  <c r="AN46" i="2" s="1"/>
  <c r="AG48" i="2"/>
  <c r="AG60" i="2"/>
  <c r="AG77" i="2"/>
  <c r="AG81" i="2"/>
  <c r="AG83" i="2"/>
  <c r="AG90" i="2"/>
  <c r="AG103" i="2"/>
  <c r="AG106" i="2"/>
  <c r="AG114" i="2"/>
  <c r="AG120" i="2"/>
  <c r="AG123" i="2"/>
  <c r="AG131" i="2"/>
  <c r="AG139" i="2"/>
  <c r="AG146" i="2"/>
  <c r="AG151" i="2"/>
  <c r="AG212" i="2"/>
  <c r="D17" i="2"/>
  <c r="B21" i="2" s="1"/>
  <c r="E30" i="2"/>
  <c r="D30" i="2"/>
  <c r="AL4" i="2"/>
  <c r="AL5" i="2"/>
  <c r="E32" i="2"/>
  <c r="D32" i="2"/>
  <c r="AM4" i="2"/>
  <c r="AM5" i="2"/>
  <c r="D29" i="2"/>
  <c r="E29" i="2"/>
  <c r="AH4" i="2"/>
  <c r="AH5" i="2"/>
  <c r="E28" i="2"/>
  <c r="D28" i="2"/>
  <c r="AJ5" i="2"/>
  <c r="AJ4" i="2"/>
  <c r="AK4" i="2"/>
  <c r="AK5" i="2"/>
  <c r="AI5" i="2"/>
  <c r="D31" i="2"/>
  <c r="E31" i="2"/>
  <c r="AG4" i="2"/>
  <c r="AG5" i="2"/>
  <c r="B34" i="1"/>
  <c r="AN193" i="2" l="1"/>
  <c r="AN686" i="2"/>
  <c r="AN612" i="2"/>
  <c r="AN548" i="2"/>
  <c r="AO174" i="2"/>
  <c r="AO32" i="2"/>
  <c r="AO368" i="2"/>
  <c r="AO274" i="2"/>
  <c r="AO505" i="2"/>
  <c r="AO226" i="2"/>
  <c r="AO678" i="2"/>
  <c r="AO633" i="2"/>
  <c r="AO473" i="2"/>
  <c r="AO548" i="2"/>
  <c r="AO483" i="2"/>
  <c r="AO252" i="2"/>
  <c r="AO267" i="2"/>
  <c r="AN52" i="2"/>
  <c r="AN656" i="2"/>
  <c r="AN561" i="2"/>
  <c r="AN708" i="2"/>
  <c r="AN476" i="2"/>
  <c r="AN623" i="2"/>
  <c r="AO19" i="2"/>
  <c r="AO608" i="2"/>
  <c r="AO16" i="2"/>
  <c r="AO698" i="2"/>
  <c r="AO350" i="2"/>
  <c r="AO273" i="2"/>
  <c r="AN212" i="2"/>
  <c r="AN131" i="2"/>
  <c r="AN185" i="2"/>
  <c r="AN822" i="2"/>
  <c r="AN126" i="2"/>
  <c r="AN37" i="2"/>
  <c r="AN211" i="2"/>
  <c r="AN138" i="2"/>
  <c r="AN80" i="2"/>
  <c r="AN167" i="2"/>
  <c r="AN750" i="2"/>
  <c r="AN734" i="2"/>
  <c r="AN794" i="2"/>
  <c r="AN802" i="2"/>
  <c r="AN459" i="2"/>
  <c r="AN618" i="2"/>
  <c r="AN582" i="2"/>
  <c r="AN539" i="2"/>
  <c r="AN584" i="2"/>
  <c r="AN435" i="2"/>
  <c r="AN490" i="2"/>
  <c r="AN432" i="2"/>
  <c r="AN291" i="2"/>
  <c r="AN402" i="2"/>
  <c r="AN296" i="2"/>
  <c r="AN406" i="2"/>
  <c r="AO160" i="2"/>
  <c r="AO78" i="2"/>
  <c r="AO272" i="2"/>
  <c r="AO406" i="2"/>
  <c r="AO213" i="2"/>
  <c r="AO199" i="2"/>
  <c r="AO121" i="2"/>
  <c r="AO181" i="2"/>
  <c r="AO98" i="2"/>
  <c r="AO201" i="2"/>
  <c r="AO207" i="2"/>
  <c r="AO177" i="2"/>
  <c r="AO75" i="2"/>
  <c r="AO27" i="2"/>
  <c r="AO791" i="2"/>
  <c r="AO12" i="2"/>
  <c r="AO653" i="2"/>
  <c r="AO747" i="2"/>
  <c r="AO668" i="2"/>
  <c r="AO568" i="2"/>
  <c r="AO254" i="2"/>
  <c r="AN45" i="2"/>
  <c r="AN639" i="2"/>
  <c r="AO155" i="2"/>
  <c r="AO432" i="2"/>
  <c r="AO768" i="2"/>
  <c r="AO656" i="2"/>
  <c r="AO510" i="2"/>
  <c r="AN310" i="2"/>
  <c r="AN106" i="2"/>
  <c r="AN81" i="2"/>
  <c r="AN9" i="2"/>
  <c r="AN666" i="2"/>
  <c r="AN210" i="2"/>
  <c r="AN169" i="2"/>
  <c r="AN137" i="2"/>
  <c r="AN85" i="2"/>
  <c r="AN159" i="2"/>
  <c r="AN135" i="2"/>
  <c r="AN99" i="2"/>
  <c r="AN53" i="2"/>
  <c r="AN675" i="2"/>
  <c r="AN115" i="2"/>
  <c r="AN753" i="2"/>
  <c r="AN221" i="2"/>
  <c r="AN231" i="2"/>
  <c r="AN175" i="2"/>
  <c r="AN160" i="2"/>
  <c r="AN150" i="2"/>
  <c r="AN113" i="2"/>
  <c r="AN21" i="2"/>
  <c r="AN816" i="2"/>
  <c r="AN555" i="2"/>
  <c r="AN806" i="2"/>
  <c r="AN788" i="2"/>
  <c r="AN778" i="2"/>
  <c r="AN766" i="2"/>
  <c r="AN718" i="2"/>
  <c r="AN669" i="2"/>
  <c r="AN653" i="2"/>
  <c r="AN621" i="2"/>
  <c r="AN279" i="2"/>
  <c r="AN784" i="2"/>
  <c r="AN761" i="2"/>
  <c r="AN684" i="2"/>
  <c r="AN632" i="2"/>
  <c r="AN748" i="2"/>
  <c r="AN716" i="2"/>
  <c r="AN706" i="2"/>
  <c r="AN687" i="2"/>
  <c r="AN648" i="2"/>
  <c r="AN533" i="2"/>
  <c r="AN356" i="2"/>
  <c r="AN568" i="2"/>
  <c r="AN502" i="2"/>
  <c r="AN486" i="2"/>
  <c r="AN583" i="2"/>
  <c r="AN567" i="2"/>
  <c r="AN527" i="2"/>
  <c r="AN415" i="2"/>
  <c r="AN335" i="2"/>
  <c r="AN447" i="2"/>
  <c r="AN436" i="2"/>
  <c r="AN390" i="2"/>
  <c r="AN375" i="2"/>
  <c r="AN331" i="2"/>
  <c r="AN293" i="2"/>
  <c r="AN411" i="2"/>
  <c r="AN395" i="2"/>
  <c r="AN384" i="2"/>
  <c r="AO636" i="2"/>
  <c r="AO518" i="2"/>
  <c r="AO530" i="2"/>
  <c r="AO494" i="2"/>
  <c r="AO343" i="2"/>
  <c r="AO403" i="2"/>
  <c r="AO262" i="2"/>
  <c r="AO246" i="2"/>
  <c r="AN155" i="2"/>
  <c r="AN18" i="2"/>
  <c r="AN208" i="2"/>
  <c r="AN199" i="2"/>
  <c r="AN144" i="2"/>
  <c r="AN297" i="2"/>
  <c r="AO593" i="2"/>
  <c r="AO490" i="2"/>
  <c r="AO338" i="2"/>
  <c r="AO390" i="2"/>
  <c r="AO354" i="2"/>
  <c r="AO366" i="2"/>
  <c r="AO292" i="2"/>
  <c r="AN704" i="2"/>
  <c r="AN805" i="2"/>
  <c r="AN622" i="2"/>
  <c r="AN397" i="2"/>
  <c r="AO173" i="2"/>
  <c r="AN154" i="2"/>
  <c r="AN157" i="2"/>
  <c r="AN13" i="2"/>
  <c r="AN721" i="2"/>
  <c r="AN172" i="2"/>
  <c r="AN29" i="2"/>
  <c r="AN663" i="2"/>
  <c r="AN645" i="2"/>
  <c r="AN774" i="2"/>
  <c r="AN531" i="2"/>
  <c r="AN408" i="2"/>
  <c r="AN362" i="2"/>
  <c r="AO677" i="2"/>
  <c r="AN120" i="2"/>
  <c r="AN222" i="2"/>
  <c r="AN192" i="2"/>
  <c r="AN793" i="2"/>
  <c r="AN768" i="2"/>
  <c r="AN738" i="2"/>
  <c r="AN677" i="2"/>
  <c r="AN247" i="2"/>
  <c r="AN554" i="2"/>
  <c r="AN458" i="2"/>
  <c r="AN438" i="2"/>
  <c r="AN332" i="2"/>
  <c r="AN300" i="2"/>
  <c r="AN250" i="2"/>
  <c r="AO399" i="2"/>
  <c r="AN340" i="2"/>
  <c r="AN272" i="2"/>
  <c r="AO30" i="2"/>
  <c r="AO641" i="2"/>
  <c r="AO335" i="2"/>
  <c r="AN226" i="2"/>
  <c r="AN104" i="2"/>
  <c r="AN33" i="2"/>
  <c r="AN130" i="2"/>
  <c r="AN88" i="2"/>
  <c r="AN66" i="2"/>
  <c r="AN17" i="2"/>
  <c r="AN20" i="2"/>
  <c r="AN507" i="2"/>
  <c r="AN51" i="2"/>
  <c r="AN382" i="2"/>
  <c r="AN697" i="2"/>
  <c r="AN646" i="2"/>
  <c r="AN517" i="2"/>
  <c r="AN764" i="2"/>
  <c r="AN535" i="2"/>
  <c r="AN628" i="2"/>
  <c r="AN594" i="2"/>
  <c r="AN393" i="2"/>
  <c r="AN358" i="2"/>
  <c r="AN347" i="2"/>
  <c r="AN280" i="2"/>
  <c r="AN370" i="2"/>
  <c r="AN268" i="2"/>
  <c r="AN246" i="2"/>
  <c r="AO206" i="2"/>
  <c r="AO159" i="2"/>
  <c r="AO191" i="2"/>
  <c r="AO164" i="2"/>
  <c r="AO48" i="2"/>
  <c r="AO797" i="2"/>
  <c r="AO44" i="2"/>
  <c r="AO811" i="2"/>
  <c r="AO801" i="2"/>
  <c r="AO55" i="2"/>
  <c r="AO28" i="2"/>
  <c r="AO716" i="2"/>
  <c r="AO696" i="2"/>
  <c r="AO560" i="2"/>
  <c r="AO531" i="2"/>
  <c r="AO550" i="2"/>
  <c r="AO613" i="2"/>
  <c r="AN118" i="2"/>
  <c r="AN755" i="2"/>
  <c r="AN183" i="2"/>
  <c r="AN100" i="2"/>
  <c r="AN68" i="2"/>
  <c r="AN36" i="2"/>
  <c r="AN473" i="2"/>
  <c r="AN729" i="2"/>
  <c r="AN288" i="2"/>
  <c r="AN732" i="2"/>
  <c r="AN602" i="2"/>
  <c r="AN636" i="2"/>
  <c r="AN603" i="2"/>
  <c r="AN428" i="2"/>
  <c r="AN631" i="2"/>
  <c r="AN593" i="2"/>
  <c r="AN610" i="2"/>
  <c r="AN474" i="2"/>
  <c r="AN378" i="2"/>
  <c r="AN308" i="2"/>
  <c r="AN258" i="2"/>
  <c r="AN361" i="2"/>
  <c r="AN236" i="2"/>
  <c r="AO122" i="2"/>
  <c r="AO232" i="2"/>
  <c r="AO268" i="2"/>
  <c r="AO535" i="2"/>
  <c r="AO624" i="2"/>
  <c r="AO600" i="2"/>
  <c r="AO118" i="2"/>
  <c r="AO231" i="2"/>
  <c r="AO221" i="2"/>
  <c r="AO146" i="2"/>
  <c r="AO151" i="2"/>
  <c r="AO89" i="2"/>
  <c r="AO734" i="2"/>
  <c r="AO655" i="2"/>
  <c r="AO615" i="2"/>
  <c r="AO642" i="2"/>
  <c r="AO719" i="2"/>
  <c r="AO659" i="2"/>
  <c r="AO566" i="2"/>
  <c r="AO501" i="2"/>
  <c r="AO449" i="2"/>
  <c r="AO303" i="2"/>
  <c r="AO410" i="2"/>
  <c r="AO394" i="2"/>
  <c r="AO439" i="2"/>
  <c r="AO513" i="2"/>
  <c r="AO452" i="2"/>
  <c r="AO436" i="2"/>
  <c r="AO470" i="2"/>
  <c r="AO448" i="2"/>
  <c r="AN151" i="2"/>
  <c r="AN103" i="2"/>
  <c r="AN77" i="2"/>
  <c r="AN817" i="2"/>
  <c r="AN28" i="2"/>
  <c r="AN819" i="2"/>
  <c r="AN71" i="2"/>
  <c r="AN61" i="2"/>
  <c r="AN478" i="2"/>
  <c r="AN164" i="2"/>
  <c r="AN44" i="2"/>
  <c r="AN769" i="2"/>
  <c r="AN801" i="2"/>
  <c r="AN775" i="2"/>
  <c r="AN759" i="2"/>
  <c r="AN743" i="2"/>
  <c r="AN727" i="2"/>
  <c r="AN744" i="2"/>
  <c r="AN695" i="2"/>
  <c r="AN674" i="2"/>
  <c r="AN633" i="2"/>
  <c r="AN581" i="2"/>
  <c r="AN538" i="2"/>
  <c r="AN511" i="2"/>
  <c r="AN479" i="2"/>
  <c r="AN642" i="2"/>
  <c r="AN625" i="2"/>
  <c r="AN326" i="2"/>
  <c r="AN301" i="2"/>
  <c r="AN235" i="2"/>
  <c r="AN422" i="2"/>
  <c r="AN292" i="2"/>
  <c r="AN394" i="2"/>
  <c r="AN330" i="2"/>
  <c r="AN281" i="2"/>
  <c r="AO70" i="2"/>
  <c r="AO154" i="2"/>
  <c r="AO289" i="2"/>
  <c r="AO693" i="2"/>
  <c r="AO699" i="2"/>
  <c r="AO326" i="2"/>
  <c r="AO527" i="2"/>
  <c r="AO707" i="2"/>
  <c r="AO467" i="2"/>
  <c r="AO691" i="2"/>
  <c r="AO713" i="2"/>
  <c r="AO186" i="2"/>
  <c r="AO182" i="2"/>
  <c r="AO157" i="2"/>
  <c r="AO112" i="2"/>
  <c r="AO106" i="2"/>
  <c r="AO66" i="2"/>
  <c r="AO790" i="2"/>
  <c r="AO169" i="2"/>
  <c r="AO134" i="2"/>
  <c r="AO125" i="2"/>
  <c r="AO46" i="2"/>
  <c r="AO782" i="2"/>
  <c r="AO752" i="2"/>
  <c r="AO736" i="2"/>
  <c r="AO809" i="2"/>
  <c r="AO788" i="2"/>
  <c r="AO60" i="2"/>
  <c r="AO724" i="2"/>
  <c r="AO710" i="2"/>
  <c r="AO697" i="2"/>
  <c r="AO588" i="2"/>
  <c r="AO683" i="2"/>
  <c r="AO607" i="2"/>
  <c r="AO504" i="2"/>
  <c r="AO528" i="2"/>
  <c r="AO420" i="2"/>
  <c r="AO447" i="2"/>
  <c r="AO570" i="2"/>
  <c r="AO489" i="2"/>
  <c r="AO468" i="2"/>
  <c r="AO364" i="2"/>
  <c r="AO373" i="2"/>
  <c r="AO237" i="2"/>
  <c r="AN599" i="2"/>
  <c r="AO183" i="2"/>
  <c r="AO612" i="2"/>
  <c r="AO523" i="2"/>
  <c r="AO341" i="2"/>
  <c r="AO245" i="2"/>
  <c r="AO5" i="2"/>
  <c r="AN237" i="2"/>
  <c r="AN312" i="2"/>
  <c r="AO553" i="2"/>
  <c r="AO715" i="2"/>
  <c r="AO196" i="2"/>
  <c r="AO124" i="2"/>
  <c r="AO117" i="2"/>
  <c r="AO87" i="2"/>
  <c r="AO21" i="2"/>
  <c r="AO10" i="2"/>
  <c r="AO572" i="2"/>
  <c r="AO596" i="2"/>
  <c r="AO665" i="2"/>
  <c r="AO577" i="2"/>
  <c r="AO625" i="2"/>
  <c r="AO491" i="2"/>
  <c r="AO419" i="2"/>
  <c r="AO261" i="2"/>
  <c r="AO321" i="2"/>
  <c r="AO317" i="2"/>
  <c r="AN541" i="2"/>
  <c r="AO519" i="2"/>
  <c r="AO551" i="2"/>
  <c r="AO140" i="2"/>
  <c r="AO26" i="2"/>
  <c r="AO276" i="2"/>
  <c r="AO294" i="2"/>
  <c r="AO284" i="2"/>
  <c r="AO351" i="2"/>
  <c r="AN203" i="2"/>
  <c r="AN191" i="2"/>
  <c r="AN598" i="2"/>
  <c r="AN760" i="2"/>
  <c r="AN366" i="2"/>
  <c r="AN262" i="2"/>
  <c r="AO189" i="2"/>
  <c r="AO102" i="2"/>
  <c r="AO546" i="2"/>
  <c r="AO374" i="2"/>
  <c r="AO269" i="2"/>
  <c r="AN678" i="2"/>
  <c r="AN682" i="2"/>
  <c r="AN550" i="2"/>
  <c r="AN488" i="2"/>
  <c r="AN462" i="2"/>
  <c r="AN401" i="2"/>
  <c r="AN276" i="2"/>
  <c r="AN345" i="2"/>
  <c r="AN295" i="2"/>
  <c r="AO188" i="2"/>
  <c r="AO128" i="2"/>
  <c r="AO760" i="2"/>
  <c r="AO763" i="2"/>
  <c r="AO576" i="2"/>
  <c r="AO515" i="2"/>
  <c r="AO538" i="2"/>
  <c r="AO310" i="2"/>
  <c r="AO242" i="2"/>
  <c r="AO402" i="2"/>
  <c r="AO324" i="2"/>
  <c r="AN337" i="2"/>
  <c r="AN814" i="2"/>
  <c r="AN78" i="2"/>
  <c r="AN467" i="2"/>
  <c r="AN217" i="2"/>
  <c r="AN179" i="2"/>
  <c r="AN57" i="2"/>
  <c r="AN463" i="2"/>
  <c r="AN770" i="2"/>
  <c r="AN521" i="2"/>
  <c r="AN487" i="2"/>
  <c r="AN689" i="2"/>
  <c r="AN513" i="2"/>
  <c r="AN443" i="2"/>
  <c r="AN123" i="2"/>
  <c r="AN714" i="2"/>
  <c r="AN182" i="2"/>
  <c r="AN174" i="2"/>
  <c r="AN129" i="2"/>
  <c r="AN84" i="2"/>
  <c r="AN43" i="2"/>
  <c r="AN14" i="2"/>
  <c r="AN107" i="2"/>
  <c r="AN82" i="2"/>
  <c r="AN820" i="2"/>
  <c r="AN204" i="2"/>
  <c r="AN58" i="2"/>
  <c r="AN189" i="2"/>
  <c r="AN111" i="2"/>
  <c r="AN65" i="2"/>
  <c r="AN647" i="2"/>
  <c r="AN469" i="2"/>
  <c r="AN329" i="2"/>
  <c r="AN510" i="2"/>
  <c r="AN799" i="2"/>
  <c r="AN685" i="2"/>
  <c r="AN597" i="2"/>
  <c r="AN317" i="2"/>
  <c r="AN615" i="2"/>
  <c r="AN525" i="2"/>
  <c r="AN547" i="2"/>
  <c r="AN267" i="2"/>
  <c r="AN357" i="2"/>
  <c r="AN334" i="2"/>
  <c r="AN451" i="2"/>
  <c r="AN434" i="2"/>
  <c r="AN410" i="2"/>
  <c r="AN232" i="2"/>
  <c r="AN165" i="2"/>
  <c r="AN128" i="2"/>
  <c r="AN27" i="2"/>
  <c r="AN812" i="2"/>
  <c r="AN659" i="2"/>
  <c r="AN672" i="2"/>
  <c r="AN630" i="2"/>
  <c r="AN564" i="2"/>
  <c r="AN619" i="2"/>
  <c r="AN499" i="2"/>
  <c r="AN355" i="2"/>
  <c r="AN290" i="2"/>
  <c r="AN162" i="2"/>
  <c r="AN815" i="2"/>
  <c r="AN213" i="2"/>
  <c r="AN41" i="2"/>
  <c r="AN587" i="2"/>
  <c r="AN782" i="2"/>
  <c r="AN709" i="2"/>
  <c r="AN671" i="2"/>
  <c r="AN526" i="2"/>
  <c r="AN249" i="2"/>
  <c r="AN4" i="2"/>
  <c r="AN40" i="2"/>
  <c r="AN223" i="2"/>
  <c r="AN779" i="2"/>
  <c r="AN207" i="2"/>
  <c r="AN143" i="2"/>
  <c r="AN119" i="2"/>
  <c r="AN32" i="2"/>
  <c r="AN668" i="2"/>
  <c r="AN101" i="2"/>
  <c r="AN456" i="2"/>
  <c r="AN180" i="2"/>
  <c r="AN141" i="2"/>
  <c r="AN93" i="2"/>
  <c r="AN813" i="2"/>
  <c r="AN783" i="2"/>
  <c r="AN696" i="2"/>
  <c r="AN522" i="2"/>
  <c r="AN776" i="2"/>
  <c r="AN711" i="2"/>
  <c r="AN699" i="2"/>
  <c r="AN662" i="2"/>
  <c r="AN399" i="2"/>
  <c r="AN565" i="2"/>
  <c r="AN455" i="2"/>
  <c r="AN248" i="2"/>
  <c r="AN609" i="2"/>
  <c r="AN579" i="2"/>
  <c r="AN500" i="2"/>
  <c r="AN457" i="2"/>
  <c r="AN606" i="2"/>
  <c r="AN574" i="2"/>
  <c r="AN545" i="2"/>
  <c r="AN359" i="2"/>
  <c r="AN441" i="2"/>
  <c r="AN273" i="2"/>
  <c r="AN374" i="2"/>
  <c r="AN346" i="2"/>
  <c r="AN423" i="2"/>
  <c r="AN381" i="2"/>
  <c r="AN322" i="2"/>
  <c r="AN256" i="2"/>
  <c r="AO193" i="2"/>
  <c r="AO108" i="2"/>
  <c r="AO200" i="2"/>
  <c r="AO820" i="2"/>
  <c r="AO279" i="2"/>
  <c r="AO110" i="2"/>
  <c r="AO116" i="2"/>
  <c r="AO220" i="2"/>
  <c r="AO219" i="2"/>
  <c r="AO204" i="2"/>
  <c r="AO167" i="2"/>
  <c r="AO43" i="2"/>
  <c r="AO64" i="2"/>
  <c r="AO775" i="2"/>
  <c r="AO762" i="2"/>
  <c r="AO63" i="2"/>
  <c r="AO743" i="2"/>
  <c r="AO24" i="2"/>
  <c r="AO738" i="2"/>
  <c r="AO661" i="2"/>
  <c r="AO569" i="2"/>
  <c r="AO500" i="2"/>
  <c r="AO742" i="2"/>
  <c r="AO704" i="2"/>
  <c r="AO663" i="2"/>
  <c r="AO539" i="2"/>
  <c r="AO679" i="2"/>
  <c r="AO650" i="2"/>
  <c r="AO597" i="2"/>
  <c r="AO477" i="2"/>
  <c r="AN508" i="2"/>
  <c r="AN166" i="2"/>
  <c r="AN96" i="2"/>
  <c r="AN62" i="2"/>
  <c r="AN229" i="2"/>
  <c r="AN194" i="2"/>
  <c r="AN134" i="2"/>
  <c r="AN98" i="2"/>
  <c r="AN47" i="2"/>
  <c r="AN132" i="2"/>
  <c r="AN206" i="2"/>
  <c r="AN158" i="2"/>
  <c r="AN76" i="2"/>
  <c r="AN15" i="2"/>
  <c r="AN421" i="2"/>
  <c r="AN680" i="2"/>
  <c r="AN578" i="2"/>
  <c r="AN791" i="2"/>
  <c r="AN728" i="2"/>
  <c r="AN658" i="2"/>
  <c r="AN540" i="2"/>
  <c r="AN252" i="2"/>
  <c r="AN758" i="2"/>
  <c r="AN726" i="2"/>
  <c r="AN713" i="2"/>
  <c r="AN638" i="2"/>
  <c r="AN519" i="2"/>
  <c r="AN600" i="2"/>
  <c r="AN495" i="2"/>
  <c r="AN624" i="2"/>
  <c r="AN591" i="2"/>
  <c r="AN563" i="2"/>
  <c r="AN516" i="2"/>
  <c r="AN484" i="2"/>
  <c r="AN558" i="2"/>
  <c r="AN524" i="2"/>
  <c r="AN504" i="2"/>
  <c r="AN471" i="2"/>
  <c r="AN424" i="2"/>
  <c r="AN244" i="2"/>
  <c r="AN425" i="2"/>
  <c r="AN350" i="2"/>
  <c r="AN289" i="2"/>
  <c r="AN263" i="2"/>
  <c r="AN387" i="2"/>
  <c r="AN324" i="2"/>
  <c r="AN253" i="2"/>
  <c r="AN311" i="2"/>
  <c r="AN245" i="2"/>
  <c r="AO29" i="2"/>
  <c r="AO203" i="2"/>
  <c r="AO414" i="2"/>
  <c r="AO533" i="2"/>
  <c r="AO322" i="2"/>
  <c r="AO428" i="2"/>
  <c r="AO618" i="2"/>
  <c r="AO629" i="2"/>
  <c r="AO592" i="2"/>
  <c r="AO192" i="2"/>
  <c r="AO143" i="2"/>
  <c r="AO225" i="2"/>
  <c r="AO132" i="2"/>
  <c r="AO156" i="2"/>
  <c r="AO6" i="2"/>
  <c r="AO769" i="2"/>
  <c r="AO819" i="2"/>
  <c r="AO756" i="2"/>
  <c r="AO727" i="2"/>
  <c r="AO34" i="2"/>
  <c r="AO789" i="2"/>
  <c r="AO754" i="2"/>
  <c r="AO720" i="2"/>
  <c r="AO733" i="2"/>
  <c r="AO670" i="2"/>
  <c r="AO516" i="2"/>
  <c r="AO755" i="2"/>
  <c r="AO723" i="2"/>
  <c r="AO694" i="2"/>
  <c r="AO676" i="2"/>
  <c r="AO644" i="2"/>
  <c r="AO557" i="2"/>
  <c r="AO511" i="2"/>
  <c r="AO673" i="2"/>
  <c r="AO614" i="2"/>
  <c r="AO488" i="2"/>
  <c r="AO684" i="2"/>
  <c r="AO584" i="2"/>
  <c r="AO563" i="2"/>
  <c r="AO509" i="2"/>
  <c r="AO464" i="2"/>
  <c r="AO433" i="2"/>
  <c r="AO540" i="2"/>
  <c r="AO353" i="2"/>
  <c r="AO327" i="2"/>
  <c r="AO282" i="2"/>
  <c r="AO251" i="2"/>
  <c r="AO316" i="2"/>
  <c r="AO280" i="2"/>
  <c r="AO378" i="2"/>
  <c r="AO356" i="2"/>
  <c r="AO266" i="2"/>
  <c r="AO233" i="2"/>
  <c r="AO332" i="2"/>
  <c r="AO312" i="2"/>
  <c r="AO259" i="2"/>
  <c r="AO479" i="2"/>
  <c r="AO417" i="2"/>
  <c r="AO559" i="2"/>
  <c r="AO502" i="2"/>
  <c r="AO446" i="2"/>
  <c r="AO458" i="2"/>
  <c r="AO260" i="2"/>
  <c r="AO300" i="2"/>
  <c r="AO346" i="2"/>
  <c r="AO377" i="2"/>
  <c r="AO4" i="2"/>
  <c r="AN146" i="2"/>
  <c r="AN90" i="2"/>
  <c r="AN60" i="2"/>
  <c r="AN30" i="2"/>
  <c r="AN811" i="2"/>
  <c r="AN705" i="2"/>
  <c r="AN200" i="2"/>
  <c r="AN188" i="2"/>
  <c r="AN181" i="2"/>
  <c r="AN173" i="2"/>
  <c r="AN149" i="2"/>
  <c r="AN122" i="2"/>
  <c r="AN108" i="2"/>
  <c r="AN94" i="2"/>
  <c r="AN70" i="2"/>
  <c r="AN35" i="2"/>
  <c r="AN26" i="2"/>
  <c r="AN12" i="2"/>
  <c r="AN771" i="2"/>
  <c r="AN650" i="2"/>
  <c r="AN461" i="2"/>
  <c r="AN148" i="2"/>
  <c r="AN59" i="2"/>
  <c r="AN225" i="2"/>
  <c r="AN202" i="2"/>
  <c r="AN142" i="2"/>
  <c r="AN116" i="2"/>
  <c r="AN91" i="2"/>
  <c r="AN69" i="2"/>
  <c r="AN56" i="2"/>
  <c r="AN39" i="2"/>
  <c r="AN8" i="2"/>
  <c r="AN818" i="2"/>
  <c r="AN720" i="2"/>
  <c r="AN604" i="2"/>
  <c r="AN195" i="2"/>
  <c r="AN124" i="2"/>
  <c r="AN97" i="2"/>
  <c r="AN665" i="2"/>
  <c r="AN228" i="2"/>
  <c r="AN215" i="2"/>
  <c r="AN198" i="2"/>
  <c r="AN186" i="2"/>
  <c r="AN171" i="2"/>
  <c r="AN163" i="2"/>
  <c r="AN153" i="2"/>
  <c r="AN133" i="2"/>
  <c r="AN110" i="2"/>
  <c r="AN92" i="2"/>
  <c r="AN73" i="2"/>
  <c r="AN42" i="2"/>
  <c r="AN23" i="2"/>
  <c r="AN10" i="2"/>
  <c r="AN807" i="2"/>
  <c r="AN407" i="2"/>
  <c r="AN796" i="2"/>
  <c r="AN773" i="2"/>
  <c r="AN757" i="2"/>
  <c r="AN741" i="2"/>
  <c r="AN725" i="2"/>
  <c r="AN703" i="2"/>
  <c r="AN691" i="2"/>
  <c r="AN627" i="2"/>
  <c r="AN492" i="2"/>
  <c r="AN305" i="2"/>
  <c r="AN803" i="2"/>
  <c r="AN789" i="2"/>
  <c r="AN754" i="2"/>
  <c r="AN722" i="2"/>
  <c r="AN692" i="2"/>
  <c r="AN681" i="2"/>
  <c r="AN673" i="2"/>
  <c r="AN657" i="2"/>
  <c r="AN617" i="2"/>
  <c r="AN528" i="2"/>
  <c r="AN808" i="2"/>
  <c r="AN792" i="2"/>
  <c r="AN767" i="2"/>
  <c r="AN751" i="2"/>
  <c r="AN735" i="2"/>
  <c r="AN719" i="2"/>
  <c r="AN710" i="2"/>
  <c r="AN693" i="2"/>
  <c r="AN661" i="2"/>
  <c r="AN637" i="2"/>
  <c r="AN596" i="2"/>
  <c r="AN501" i="2"/>
  <c r="AN398" i="2"/>
  <c r="AN316" i="2"/>
  <c r="AN613" i="2"/>
  <c r="AN595" i="2"/>
  <c r="AN580" i="2"/>
  <c r="AN549" i="2"/>
  <c r="AN534" i="2"/>
  <c r="AN505" i="2"/>
  <c r="AN489" i="2"/>
  <c r="AN472" i="2"/>
  <c r="AN453" i="2"/>
  <c r="AN400" i="2"/>
  <c r="AN586" i="2"/>
  <c r="AN570" i="2"/>
  <c r="AN529" i="2"/>
  <c r="AN515" i="2"/>
  <c r="AN483" i="2"/>
  <c r="AN454" i="2"/>
  <c r="AN352" i="2"/>
  <c r="AN259" i="2"/>
  <c r="AN641" i="2"/>
  <c r="AN605" i="2"/>
  <c r="AN589" i="2"/>
  <c r="AN573" i="2"/>
  <c r="AN557" i="2"/>
  <c r="AN518" i="2"/>
  <c r="AN503" i="2"/>
  <c r="AN470" i="2"/>
  <c r="AN419" i="2"/>
  <c r="AN339" i="2"/>
  <c r="AN269" i="2"/>
  <c r="AN239" i="2"/>
  <c r="AN420" i="2"/>
  <c r="AN404" i="2"/>
  <c r="AN388" i="2"/>
  <c r="AN367" i="2"/>
  <c r="AN348" i="2"/>
  <c r="AN285" i="2"/>
  <c r="AN270" i="2"/>
  <c r="AN234" i="2"/>
  <c r="AN416" i="2"/>
  <c r="AN392" i="2"/>
  <c r="AN385" i="2"/>
  <c r="AN372" i="2"/>
  <c r="AN353" i="2"/>
  <c r="AN251" i="2"/>
  <c r="AN450" i="2"/>
  <c r="AN431" i="2"/>
  <c r="AN417" i="2"/>
  <c r="AN405" i="2"/>
  <c r="AN389" i="2"/>
  <c r="AN373" i="2"/>
  <c r="AN365" i="2"/>
  <c r="AN343" i="2"/>
  <c r="AN321" i="2"/>
  <c r="AN277" i="2"/>
  <c r="AN261" i="2"/>
  <c r="AN254" i="2"/>
  <c r="AO104" i="2"/>
  <c r="AO57" i="2"/>
  <c r="AO120" i="2"/>
  <c r="AO72" i="2"/>
  <c r="AO253" i="2"/>
  <c r="AO291" i="2"/>
  <c r="AO53" i="2"/>
  <c r="AO152" i="2"/>
  <c r="AO424" i="2"/>
  <c r="AO453" i="2"/>
  <c r="AO525" i="2"/>
  <c r="AO554" i="2"/>
  <c r="AO822" i="2"/>
  <c r="AO376" i="2"/>
  <c r="AO543" i="2"/>
  <c r="AO630" i="2"/>
  <c r="AO709" i="2"/>
  <c r="AO685" i="2"/>
  <c r="AO359" i="2"/>
  <c r="AO465" i="2"/>
  <c r="AO776" i="2"/>
  <c r="AO422" i="2"/>
  <c r="AO545" i="2"/>
  <c r="AO798" i="2"/>
  <c r="AO784" i="2"/>
  <c r="AO215" i="2"/>
  <c r="AO176" i="2"/>
  <c r="AO135" i="2"/>
  <c r="AO179" i="2"/>
  <c r="AO172" i="2"/>
  <c r="AO111" i="2"/>
  <c r="AO224" i="2"/>
  <c r="AO180" i="2"/>
  <c r="AO208" i="2"/>
  <c r="AO101" i="2"/>
  <c r="AO223" i="2"/>
  <c r="AO209" i="2"/>
  <c r="AO184" i="2"/>
  <c r="AO153" i="2"/>
  <c r="AO130" i="2"/>
  <c r="AO93" i="2"/>
  <c r="AO217" i="2"/>
  <c r="AO197" i="2"/>
  <c r="AO166" i="2"/>
  <c r="AO136" i="2"/>
  <c r="AO123" i="2"/>
  <c r="AO83" i="2"/>
  <c r="AO51" i="2"/>
  <c r="AO31" i="2"/>
  <c r="AO17" i="2"/>
  <c r="AO781" i="2"/>
  <c r="AO721" i="2"/>
  <c r="AO168" i="2"/>
  <c r="AO114" i="2"/>
  <c r="AO97" i="2"/>
  <c r="AO45" i="2"/>
  <c r="AO796" i="2"/>
  <c r="AO770" i="2"/>
  <c r="AO745" i="2"/>
  <c r="AO729" i="2"/>
  <c r="AO62" i="2"/>
  <c r="AO47" i="2"/>
  <c r="AO8" i="2"/>
  <c r="AO817" i="2"/>
  <c r="AO807" i="2"/>
  <c r="AO795" i="2"/>
  <c r="AO773" i="2"/>
  <c r="AO764" i="2"/>
  <c r="AO84" i="2"/>
  <c r="AO68" i="2"/>
  <c r="AO58" i="2"/>
  <c r="AO42" i="2"/>
  <c r="AO33" i="2"/>
  <c r="AO818" i="2"/>
  <c r="AO810" i="2"/>
  <c r="AO802" i="2"/>
  <c r="AO794" i="2"/>
  <c r="AO787" i="2"/>
  <c r="AO758" i="2"/>
  <c r="AO741" i="2"/>
  <c r="AO732" i="2"/>
  <c r="AO669" i="2"/>
  <c r="AO646" i="2"/>
  <c r="AO637" i="2"/>
  <c r="AO731" i="2"/>
  <c r="AO718" i="2"/>
  <c r="AO711" i="2"/>
  <c r="AO702" i="2"/>
  <c r="AO692" i="2"/>
  <c r="AO652" i="2"/>
  <c r="AO639" i="2"/>
  <c r="AO601" i="2"/>
  <c r="AO591" i="2"/>
  <c r="AO573" i="2"/>
  <c r="AO549" i="2"/>
  <c r="AO503" i="2"/>
  <c r="AO658" i="2"/>
  <c r="AO649" i="2"/>
  <c r="AO564" i="2"/>
  <c r="AO537" i="2"/>
  <c r="AO521" i="2"/>
  <c r="AO722" i="2"/>
  <c r="AO675" i="2"/>
  <c r="AO643" i="2"/>
  <c r="AO628" i="2"/>
  <c r="AO619" i="2"/>
  <c r="AO581" i="2"/>
  <c r="AO507" i="2"/>
  <c r="AO582" i="2"/>
  <c r="AO571" i="2"/>
  <c r="AO536" i="2"/>
  <c r="AO526" i="2"/>
  <c r="AO498" i="2"/>
  <c r="AO485" i="2"/>
  <c r="AO454" i="2"/>
  <c r="AO442" i="2"/>
  <c r="AO435" i="2"/>
  <c r="AO487" i="2"/>
  <c r="AO456" i="2"/>
  <c r="AO444" i="2"/>
  <c r="AO431" i="2"/>
  <c r="AO567" i="2"/>
  <c r="AO532" i="2"/>
  <c r="AO497" i="2"/>
  <c r="AO478" i="2"/>
  <c r="AO445" i="2"/>
  <c r="AO476" i="2"/>
  <c r="AO466" i="2"/>
  <c r="AO405" i="2"/>
  <c r="AO384" i="2"/>
  <c r="AO363" i="2"/>
  <c r="AO349" i="2"/>
  <c r="AO318" i="2"/>
  <c r="AO296" i="2"/>
  <c r="AO281" i="2"/>
  <c r="AO412" i="2"/>
  <c r="AO398" i="2"/>
  <c r="AO365" i="2"/>
  <c r="AO340" i="2"/>
  <c r="AO315" i="2"/>
  <c r="AO299" i="2"/>
  <c r="AO263" i="2"/>
  <c r="AO250" i="2"/>
  <c r="AO396" i="2"/>
  <c r="AO355" i="2"/>
  <c r="AO331" i="2"/>
  <c r="AO264" i="2"/>
  <c r="AO248" i="2"/>
  <c r="AO238" i="2"/>
  <c r="AO385" i="2"/>
  <c r="AO360" i="2"/>
  <c r="AO342" i="2"/>
  <c r="AO311" i="2"/>
  <c r="AO306" i="2"/>
  <c r="AO257" i="2"/>
  <c r="AN139" i="2"/>
  <c r="AN114" i="2"/>
  <c r="AN83" i="2"/>
  <c r="AN48" i="2"/>
  <c r="AN25" i="2"/>
  <c r="AN730" i="2"/>
  <c r="AN700" i="2"/>
  <c r="AN227" i="2"/>
  <c r="AN219" i="2"/>
  <c r="AN196" i="2"/>
  <c r="AN187" i="2"/>
  <c r="AN178" i="2"/>
  <c r="AN170" i="2"/>
  <c r="AN145" i="2"/>
  <c r="AN121" i="2"/>
  <c r="AN105" i="2"/>
  <c r="AN87" i="2"/>
  <c r="AN64" i="2"/>
  <c r="AN50" i="2"/>
  <c r="AN34" i="2"/>
  <c r="AN24" i="2"/>
  <c r="AN11" i="2"/>
  <c r="AN810" i="2"/>
  <c r="AN737" i="2"/>
  <c r="AN649" i="2"/>
  <c r="AN205" i="2"/>
  <c r="AN140" i="2"/>
  <c r="AN752" i="2"/>
  <c r="AN220" i="2"/>
  <c r="AN201" i="2"/>
  <c r="AN156" i="2"/>
  <c r="AN136" i="2"/>
  <c r="AN127" i="2"/>
  <c r="AN109" i="2"/>
  <c r="AN89" i="2"/>
  <c r="AN75" i="2"/>
  <c r="AN67" i="2"/>
  <c r="AN55" i="2"/>
  <c r="AN38" i="2"/>
  <c r="AN19" i="2"/>
  <c r="AN7" i="2"/>
  <c r="AN762" i="2"/>
  <c r="AN683" i="2"/>
  <c r="AN546" i="2"/>
  <c r="AN147" i="2"/>
  <c r="AN117" i="2"/>
  <c r="AN95" i="2"/>
  <c r="AN31" i="2"/>
  <c r="AN790" i="2"/>
  <c r="AN576" i="2"/>
  <c r="AN224" i="2"/>
  <c r="AN209" i="2"/>
  <c r="AN216" i="2"/>
  <c r="AN197" i="2"/>
  <c r="AN176" i="2"/>
  <c r="AN168" i="2"/>
  <c r="AN161" i="2"/>
  <c r="AN152" i="2"/>
  <c r="AN125" i="2"/>
  <c r="AN102" i="2"/>
  <c r="AN86" i="2"/>
  <c r="AN72" i="2"/>
  <c r="AN54" i="2"/>
  <c r="AN22" i="2"/>
  <c r="AN821" i="2"/>
  <c r="AN797" i="2"/>
  <c r="AN746" i="2"/>
  <c r="AN652" i="2"/>
  <c r="AN341" i="2"/>
  <c r="AN795" i="2"/>
  <c r="AN780" i="2"/>
  <c r="AN772" i="2"/>
  <c r="AN756" i="2"/>
  <c r="AN740" i="2"/>
  <c r="AN724" i="2"/>
  <c r="AN701" i="2"/>
  <c r="AN670" i="2"/>
  <c r="AN654" i="2"/>
  <c r="AN626" i="2"/>
  <c r="AN560" i="2"/>
  <c r="AN491" i="2"/>
  <c r="AN426" i="2"/>
  <c r="AN304" i="2"/>
  <c r="AN798" i="2"/>
  <c r="AN786" i="2"/>
  <c r="AN763" i="2"/>
  <c r="AN747" i="2"/>
  <c r="AN731" i="2"/>
  <c r="AN715" i="2"/>
  <c r="AN702" i="2"/>
  <c r="AN679" i="2"/>
  <c r="AN667" i="2"/>
  <c r="AN651" i="2"/>
  <c r="AN635" i="2"/>
  <c r="AN523" i="2"/>
  <c r="AN475" i="2"/>
  <c r="AN804" i="2"/>
  <c r="AN765" i="2"/>
  <c r="AN749" i="2"/>
  <c r="AN733" i="2"/>
  <c r="AN717" i="2"/>
  <c r="AN690" i="2"/>
  <c r="AN655" i="2"/>
  <c r="AN611" i="2"/>
  <c r="AN571" i="2"/>
  <c r="AN494" i="2"/>
  <c r="AN369" i="2"/>
  <c r="AN643" i="2"/>
  <c r="AN620" i="2"/>
  <c r="AN608" i="2"/>
  <c r="AN592" i="2"/>
  <c r="AN575" i="2"/>
  <c r="AN559" i="2"/>
  <c r="AN544" i="2"/>
  <c r="AN532" i="2"/>
  <c r="AN514" i="2"/>
  <c r="AN498" i="2"/>
  <c r="AN482" i="2"/>
  <c r="AN468" i="2"/>
  <c r="AN429" i="2"/>
  <c r="AN379" i="2"/>
  <c r="AN634" i="2"/>
  <c r="AN614" i="2"/>
  <c r="AN585" i="2"/>
  <c r="AN551" i="2"/>
  <c r="AN537" i="2"/>
  <c r="AN509" i="2"/>
  <c r="AN493" i="2"/>
  <c r="AN477" i="2"/>
  <c r="AN439" i="2"/>
  <c r="AN336" i="2"/>
  <c r="AN238" i="2"/>
  <c r="AN629" i="2"/>
  <c r="AN616" i="2"/>
  <c r="AN601" i="2"/>
  <c r="AN588" i="2"/>
  <c r="AN572" i="2"/>
  <c r="AN556" i="2"/>
  <c r="AN536" i="2"/>
  <c r="AN497" i="2"/>
  <c r="AN481" i="2"/>
  <c r="AN466" i="2"/>
  <c r="AN448" i="2"/>
  <c r="AN414" i="2"/>
  <c r="AN338" i="2"/>
  <c r="AN309" i="2"/>
  <c r="AN264" i="2"/>
  <c r="AN437" i="2"/>
  <c r="AN418" i="2"/>
  <c r="AN403" i="2"/>
  <c r="AN383" i="2"/>
  <c r="AN360" i="2"/>
  <c r="AN354" i="2"/>
  <c r="AN315" i="2"/>
  <c r="AN284" i="2"/>
  <c r="AN266" i="2"/>
  <c r="AN241" i="2"/>
  <c r="AN452" i="2"/>
  <c r="AN440" i="2"/>
  <c r="AN413" i="2"/>
  <c r="AN391" i="2"/>
  <c r="AN380" i="2"/>
  <c r="AN368" i="2"/>
  <c r="AN349" i="2"/>
  <c r="AN333" i="2"/>
  <c r="AN313" i="2"/>
  <c r="AN302" i="2"/>
  <c r="AN271" i="2"/>
  <c r="AN242" i="2"/>
  <c r="AN449" i="2"/>
  <c r="AN430" i="2"/>
  <c r="AN412" i="2"/>
  <c r="AN396" i="2"/>
  <c r="AN386" i="2"/>
  <c r="AN371" i="2"/>
  <c r="AN363" i="2"/>
  <c r="AN342" i="2"/>
  <c r="AN325" i="2"/>
  <c r="AN320" i="2"/>
  <c r="AN299" i="2"/>
  <c r="AN287" i="2"/>
  <c r="AN274" i="2"/>
  <c r="AN260" i="2"/>
  <c r="AN240" i="2"/>
  <c r="AO37" i="2"/>
  <c r="AO243" i="2"/>
  <c r="AO255" i="2"/>
  <c r="AO76" i="2"/>
  <c r="AO100" i="2"/>
  <c r="AO148" i="2"/>
  <c r="AO304" i="2"/>
  <c r="AO382" i="2"/>
  <c r="AO457" i="2"/>
  <c r="AO602" i="2"/>
  <c r="AO800" i="2"/>
  <c r="AO15" i="2"/>
  <c r="AO459" i="2"/>
  <c r="AO701" i="2"/>
  <c r="AO816" i="2"/>
  <c r="AO792" i="2"/>
  <c r="AO329" i="2"/>
  <c r="AO375" i="2"/>
  <c r="AO632" i="2"/>
  <c r="AO806" i="2"/>
  <c r="AO610" i="2"/>
  <c r="AO808" i="2"/>
  <c r="AO230" i="2"/>
  <c r="AO212" i="2"/>
  <c r="AO198" i="2"/>
  <c r="AO163" i="2"/>
  <c r="AO127" i="2"/>
  <c r="AO96" i="2"/>
  <c r="AO205" i="2"/>
  <c r="AO178" i="2"/>
  <c r="AO95" i="2"/>
  <c r="AO222" i="2"/>
  <c r="AO190" i="2"/>
  <c r="AO175" i="2"/>
  <c r="AO228" i="2"/>
  <c r="AO195" i="2"/>
  <c r="AO137" i="2"/>
  <c r="AO227" i="2"/>
  <c r="AO216" i="2"/>
  <c r="AO202" i="2"/>
  <c r="AO150" i="2"/>
  <c r="AO138" i="2"/>
  <c r="AO105" i="2"/>
  <c r="AO90" i="2"/>
  <c r="AO214" i="2"/>
  <c r="AO165" i="2"/>
  <c r="AO144" i="2"/>
  <c r="AO119" i="2"/>
  <c r="AO109" i="2"/>
  <c r="AO91" i="2"/>
  <c r="AO77" i="2"/>
  <c r="AO71" i="2"/>
  <c r="AO59" i="2"/>
  <c r="AO39" i="2"/>
  <c r="AO14" i="2"/>
  <c r="AO805" i="2"/>
  <c r="AO780" i="2"/>
  <c r="AO171" i="2"/>
  <c r="AO141" i="2"/>
  <c r="AO131" i="2"/>
  <c r="AO81" i="2"/>
  <c r="AO38" i="2"/>
  <c r="AO23" i="2"/>
  <c r="AO786" i="2"/>
  <c r="AO779" i="2"/>
  <c r="AO759" i="2"/>
  <c r="AO744" i="2"/>
  <c r="AO728" i="2"/>
  <c r="AO79" i="2"/>
  <c r="AO35" i="2"/>
  <c r="AO11" i="2"/>
  <c r="AO815" i="2"/>
  <c r="AO803" i="2"/>
  <c r="AO793" i="2"/>
  <c r="AO778" i="2"/>
  <c r="AO772" i="2"/>
  <c r="AO751" i="2"/>
  <c r="AO735" i="2"/>
  <c r="AO65" i="2"/>
  <c r="AO56" i="2"/>
  <c r="AO50" i="2"/>
  <c r="AO783" i="2"/>
  <c r="AO766" i="2"/>
  <c r="AO746" i="2"/>
  <c r="AO730" i="2"/>
  <c r="AO740" i="2"/>
  <c r="AO717" i="2"/>
  <c r="AO705" i="2"/>
  <c r="AO681" i="2"/>
  <c r="AO654" i="2"/>
  <c r="AO645" i="2"/>
  <c r="AO631" i="2"/>
  <c r="AO620" i="2"/>
  <c r="AO604" i="2"/>
  <c r="AO556" i="2"/>
  <c r="AO508" i="2"/>
  <c r="AO492" i="2"/>
  <c r="AO739" i="2"/>
  <c r="AO726" i="2"/>
  <c r="AO700" i="2"/>
  <c r="AO687" i="2"/>
  <c r="AO680" i="2"/>
  <c r="AO660" i="2"/>
  <c r="AO647" i="2"/>
  <c r="AO623" i="2"/>
  <c r="AO589" i="2"/>
  <c r="AO495" i="2"/>
  <c r="AO689" i="2"/>
  <c r="AO666" i="2"/>
  <c r="AO622" i="2"/>
  <c r="AO606" i="2"/>
  <c r="AO580" i="2"/>
  <c r="AO561" i="2"/>
  <c r="AO512" i="2"/>
  <c r="AO496" i="2"/>
  <c r="AO690" i="2"/>
  <c r="AO664" i="2"/>
  <c r="AO651" i="2"/>
  <c r="AO617" i="2"/>
  <c r="AO605" i="2"/>
  <c r="AO552" i="2"/>
  <c r="AO499" i="2"/>
  <c r="AO599" i="2"/>
  <c r="AO590" i="2"/>
  <c r="AO579" i="2"/>
  <c r="AO558" i="2"/>
  <c r="AO534" i="2"/>
  <c r="AO522" i="2"/>
  <c r="AO506" i="2"/>
  <c r="AO493" i="2"/>
  <c r="AO474" i="2"/>
  <c r="AO469" i="2"/>
  <c r="AO461" i="2"/>
  <c r="AO450" i="2"/>
  <c r="AO441" i="2"/>
  <c r="AO429" i="2"/>
  <c r="AO430" i="2"/>
  <c r="AO423" i="2"/>
  <c r="AO598" i="2"/>
  <c r="AO586" i="2"/>
  <c r="AO575" i="2"/>
  <c r="AO524" i="2"/>
  <c r="AO486" i="2"/>
  <c r="AO471" i="2"/>
  <c r="AO455" i="2"/>
  <c r="AO484" i="2"/>
  <c r="AO475" i="2"/>
  <c r="AO462" i="2"/>
  <c r="AO451" i="2"/>
  <c r="AO440" i="2"/>
  <c r="AO421" i="2"/>
  <c r="AO392" i="2"/>
  <c r="AO371" i="2"/>
  <c r="AO358" i="2"/>
  <c r="AO344" i="2"/>
  <c r="AO333" i="2"/>
  <c r="AO295" i="2"/>
  <c r="AO288" i="2"/>
  <c r="AO277" i="2"/>
  <c r="AO409" i="2"/>
  <c r="AO387" i="2"/>
  <c r="AO361" i="2"/>
  <c r="AO339" i="2"/>
  <c r="AO313" i="2"/>
  <c r="AO298" i="2"/>
  <c r="AO293" i="2"/>
  <c r="AO283" i="2"/>
  <c r="AO275" i="2"/>
  <c r="AO411" i="2"/>
  <c r="AO404" i="2"/>
  <c r="AO393" i="2"/>
  <c r="AO386" i="2"/>
  <c r="AO362" i="2"/>
  <c r="AO286" i="2"/>
  <c r="AO247" i="2"/>
  <c r="AO236" i="2"/>
  <c r="AO407" i="2"/>
  <c r="AO395" i="2"/>
  <c r="AO383" i="2"/>
  <c r="AO370" i="2"/>
  <c r="AO357" i="2"/>
  <c r="AO330" i="2"/>
  <c r="AO319" i="2"/>
  <c r="AO309" i="2"/>
  <c r="AO285" i="2"/>
  <c r="AO265" i="2"/>
  <c r="AO256" i="2"/>
  <c r="AN233" i="2"/>
  <c r="AN298" i="2"/>
  <c r="AN314" i="2"/>
  <c r="AN275" i="2"/>
  <c r="AN306" i="2"/>
  <c r="AN294" i="2"/>
  <c r="AN243" i="2"/>
  <c r="X245" i="2"/>
  <c r="X246" i="2"/>
  <c r="X249" i="2"/>
  <c r="X251" i="2"/>
  <c r="X262" i="2"/>
  <c r="X265" i="2"/>
  <c r="X275" i="2"/>
  <c r="X279" i="2"/>
  <c r="X287" i="2"/>
  <c r="X290" i="2"/>
  <c r="X293" i="2"/>
  <c r="X298" i="2"/>
  <c r="X301" i="2"/>
  <c r="X302" i="2"/>
  <c r="X313" i="2"/>
  <c r="X241" i="2"/>
  <c r="X250" i="2"/>
  <c r="X257" i="2"/>
  <c r="X258" i="2"/>
  <c r="X260" i="2"/>
  <c r="X269" i="2"/>
  <c r="X272" i="2"/>
  <c r="X274" i="2"/>
  <c r="X278" i="2"/>
  <c r="X280" i="2"/>
  <c r="X281" i="2"/>
  <c r="X282" i="2"/>
  <c r="X286" i="2"/>
  <c r="X288" i="2"/>
  <c r="X292" i="2"/>
  <c r="X297" i="2"/>
  <c r="X300" i="2"/>
  <c r="X305" i="2"/>
  <c r="X306" i="2"/>
  <c r="X312" i="2"/>
  <c r="X233" i="2"/>
  <c r="X234" i="2"/>
  <c r="X235" i="2"/>
  <c r="X239" i="2"/>
  <c r="X240" i="2"/>
  <c r="X242" i="2"/>
  <c r="X254" i="2"/>
  <c r="X261" i="2"/>
  <c r="X263" i="2"/>
  <c r="X268" i="2"/>
  <c r="X270" i="2"/>
  <c r="X271" i="2"/>
  <c r="X283" i="2"/>
  <c r="X289" i="2"/>
  <c r="X309" i="2"/>
  <c r="X311" i="2"/>
  <c r="X317" i="2"/>
  <c r="X323" i="2"/>
  <c r="X325" i="2"/>
  <c r="X328" i="2"/>
  <c r="X237" i="2"/>
  <c r="X238" i="2"/>
  <c r="X243" i="2"/>
  <c r="X248" i="2"/>
  <c r="X252" i="2"/>
  <c r="X253" i="2"/>
  <c r="X255" i="2"/>
  <c r="X259" i="2"/>
  <c r="X276" i="2"/>
  <c r="X284" i="2"/>
  <c r="X294" i="2"/>
  <c r="X296" i="2"/>
  <c r="X304" i="2"/>
  <c r="X236" i="2"/>
  <c r="X244" i="2"/>
  <c r="X247" i="2"/>
  <c r="X256" i="2"/>
  <c r="X264" i="2"/>
  <c r="X266" i="2"/>
  <c r="X267" i="2"/>
  <c r="X273" i="2"/>
  <c r="X277" i="2"/>
  <c r="X285" i="2"/>
  <c r="X291" i="2"/>
  <c r="X295" i="2"/>
  <c r="X299" i="2"/>
  <c r="X303" i="2"/>
  <c r="X307" i="2"/>
  <c r="X308" i="2"/>
  <c r="X321" i="2"/>
  <c r="X324" i="2"/>
  <c r="X327" i="2"/>
  <c r="X315" i="2"/>
  <c r="X316" i="2"/>
  <c r="X319" i="2"/>
  <c r="X322" i="2"/>
  <c r="X314" i="2"/>
  <c r="X318" i="2"/>
  <c r="X326" i="2"/>
  <c r="X341" i="2"/>
  <c r="X343" i="2"/>
  <c r="X344" i="2"/>
  <c r="X346" i="2"/>
  <c r="X357" i="2"/>
  <c r="X366" i="2"/>
  <c r="X379" i="2"/>
  <c r="X380" i="2"/>
  <c r="X383" i="2"/>
  <c r="X388" i="2"/>
  <c r="X397" i="2"/>
  <c r="X399" i="2"/>
  <c r="X402" i="2"/>
  <c r="X310" i="2"/>
  <c r="X320" i="2"/>
  <c r="X329" i="2"/>
  <c r="X331" i="2"/>
  <c r="X333" i="2"/>
  <c r="X335" i="2"/>
  <c r="X336" i="2"/>
  <c r="X338" i="2"/>
  <c r="X349" i="2"/>
  <c r="X351" i="2"/>
  <c r="X352" i="2"/>
  <c r="X353" i="2"/>
  <c r="X358" i="2"/>
  <c r="X362" i="2"/>
  <c r="X365" i="2"/>
  <c r="X367" i="2"/>
  <c r="X368" i="2"/>
  <c r="X369" i="2"/>
  <c r="X373" i="2"/>
  <c r="X385" i="2"/>
  <c r="X389" i="2"/>
  <c r="X391" i="2"/>
  <c r="X394" i="2"/>
  <c r="X396" i="2"/>
  <c r="X334" i="2"/>
  <c r="X342" i="2"/>
  <c r="X350" i="2"/>
  <c r="X354" i="2"/>
  <c r="X356" i="2"/>
  <c r="X359" i="2"/>
  <c r="X361" i="2"/>
  <c r="X390" i="2"/>
  <c r="X400" i="2"/>
  <c r="X404" i="2"/>
  <c r="X409" i="2"/>
  <c r="X413" i="2"/>
  <c r="X414" i="2"/>
  <c r="X417" i="2"/>
  <c r="X436" i="2"/>
  <c r="X438" i="2"/>
  <c r="X440" i="2"/>
  <c r="X442" i="2"/>
  <c r="X448" i="2"/>
  <c r="X450" i="2"/>
  <c r="X452" i="2"/>
  <c r="X330" i="2"/>
  <c r="X332" i="2"/>
  <c r="X337" i="2"/>
  <c r="X340" i="2"/>
  <c r="X345" i="2"/>
  <c r="X348" i="2"/>
  <c r="X355" i="2"/>
  <c r="X370" i="2"/>
  <c r="X377" i="2"/>
  <c r="X378" i="2"/>
  <c r="X392" i="2"/>
  <c r="X401" i="2"/>
  <c r="X406" i="2"/>
  <c r="X412" i="2"/>
  <c r="X416" i="2"/>
  <c r="X418" i="2"/>
  <c r="X428" i="2"/>
  <c r="X443" i="2"/>
  <c r="X451" i="2"/>
  <c r="X464" i="2"/>
  <c r="X471" i="2"/>
  <c r="X472" i="2"/>
  <c r="X476" i="2"/>
  <c r="X477" i="2"/>
  <c r="X479" i="2"/>
  <c r="X486" i="2"/>
  <c r="X492" i="2"/>
  <c r="X493" i="2"/>
  <c r="X495" i="2"/>
  <c r="X339" i="2"/>
  <c r="X347" i="2"/>
  <c r="X360" i="2"/>
  <c r="X364" i="2"/>
  <c r="X371" i="2"/>
  <c r="X375" i="2"/>
  <c r="X381" i="2"/>
  <c r="X382" i="2"/>
  <c r="X386" i="2"/>
  <c r="X393" i="2"/>
  <c r="X403" i="2"/>
  <c r="X405" i="2"/>
  <c r="X407" i="2"/>
  <c r="X419" i="2"/>
  <c r="X422" i="2"/>
  <c r="X424" i="2"/>
  <c r="X432" i="2"/>
  <c r="X433" i="2"/>
  <c r="X434" i="2"/>
  <c r="X435" i="2"/>
  <c r="X439" i="2"/>
  <c r="X445" i="2"/>
  <c r="X363" i="2"/>
  <c r="X372" i="2"/>
  <c r="X374" i="2"/>
  <c r="X376" i="2"/>
  <c r="X384" i="2"/>
  <c r="X387" i="2"/>
  <c r="X395" i="2"/>
  <c r="X398" i="2"/>
  <c r="X408" i="2"/>
  <c r="X410" i="2"/>
  <c r="X411" i="2"/>
  <c r="X415" i="2"/>
  <c r="X420" i="2"/>
  <c r="X421" i="2"/>
  <c r="X423" i="2"/>
  <c r="X425" i="2"/>
  <c r="X426" i="2"/>
  <c r="X427" i="2"/>
  <c r="X429" i="2"/>
  <c r="X430" i="2"/>
  <c r="X431" i="2"/>
  <c r="X437" i="2"/>
  <c r="X441" i="2"/>
  <c r="X444" i="2"/>
  <c r="X446" i="2"/>
  <c r="X449" i="2"/>
  <c r="X453" i="2"/>
  <c r="X456" i="2"/>
  <c r="X458" i="2"/>
  <c r="X460" i="2"/>
  <c r="X462" i="2"/>
  <c r="X465" i="2"/>
  <c r="X467" i="2"/>
  <c r="X470" i="2"/>
  <c r="X478" i="2"/>
  <c r="X484" i="2"/>
  <c r="X485" i="2"/>
  <c r="X487" i="2"/>
  <c r="X494" i="2"/>
  <c r="X500" i="2"/>
  <c r="X457" i="2"/>
  <c r="X463" i="2"/>
  <c r="X469" i="2"/>
  <c r="X473" i="2"/>
  <c r="X474" i="2"/>
  <c r="X475" i="2"/>
  <c r="X488" i="2"/>
  <c r="X497" i="2"/>
  <c r="X502" i="2"/>
  <c r="X508" i="2"/>
  <c r="X509" i="2"/>
  <c r="X511" i="2"/>
  <c r="X523" i="2"/>
  <c r="X527" i="2"/>
  <c r="X529" i="2"/>
  <c r="X556" i="2"/>
  <c r="X558" i="2"/>
  <c r="X567" i="2"/>
  <c r="X569" i="2"/>
  <c r="X454" i="2"/>
  <c r="X459" i="2"/>
  <c r="X461" i="2"/>
  <c r="X480" i="2"/>
  <c r="X489" i="2"/>
  <c r="X498" i="2"/>
  <c r="X499" i="2"/>
  <c r="X506" i="2"/>
  <c r="X512" i="2"/>
  <c r="X513" i="2"/>
  <c r="X515" i="2"/>
  <c r="X519" i="2"/>
  <c r="X530" i="2"/>
  <c r="X533" i="2"/>
  <c r="X535" i="2"/>
  <c r="X538" i="2"/>
  <c r="X542" i="2"/>
  <c r="X547" i="2"/>
  <c r="X555" i="2"/>
  <c r="X557" i="2"/>
  <c r="X560" i="2"/>
  <c r="X562" i="2"/>
  <c r="X571" i="2"/>
  <c r="X573" i="2"/>
  <c r="X576" i="2"/>
  <c r="X578" i="2"/>
  <c r="X587" i="2"/>
  <c r="X589" i="2"/>
  <c r="X591" i="2"/>
  <c r="X594" i="2"/>
  <c r="X600" i="2"/>
  <c r="X605" i="2"/>
  <c r="X607" i="2"/>
  <c r="X610" i="2"/>
  <c r="X613" i="2"/>
  <c r="X615" i="2"/>
  <c r="X617" i="2"/>
  <c r="X619" i="2"/>
  <c r="X624" i="2"/>
  <c r="X455" i="2"/>
  <c r="X481" i="2"/>
  <c r="X490" i="2"/>
  <c r="X491" i="2"/>
  <c r="X501" i="2"/>
  <c r="X503" i="2"/>
  <c r="X510" i="2"/>
  <c r="X516" i="2"/>
  <c r="X517" i="2"/>
  <c r="X522" i="2"/>
  <c r="X526" i="2"/>
  <c r="X531" i="2"/>
  <c r="X534" i="2"/>
  <c r="X536" i="2"/>
  <c r="X537" i="2"/>
  <c r="X540" i="2"/>
  <c r="X541" i="2"/>
  <c r="X544" i="2"/>
  <c r="X551" i="2"/>
  <c r="X552" i="2"/>
  <c r="X553" i="2"/>
  <c r="X554" i="2"/>
  <c r="X559" i="2"/>
  <c r="X561" i="2"/>
  <c r="X564" i="2"/>
  <c r="X447" i="2"/>
  <c r="X466" i="2"/>
  <c r="X468" i="2"/>
  <c r="X482" i="2"/>
  <c r="X483" i="2"/>
  <c r="X496" i="2"/>
  <c r="X504" i="2"/>
  <c r="X505" i="2"/>
  <c r="X507" i="2"/>
  <c r="X514" i="2"/>
  <c r="X518" i="2"/>
  <c r="X520" i="2"/>
  <c r="X521" i="2"/>
  <c r="X524" i="2"/>
  <c r="X525" i="2"/>
  <c r="X528" i="2"/>
  <c r="X532" i="2"/>
  <c r="X539" i="2"/>
  <c r="X543" i="2"/>
  <c r="X545" i="2"/>
  <c r="X546" i="2"/>
  <c r="X548" i="2"/>
  <c r="X549" i="2"/>
  <c r="X550" i="2"/>
  <c r="X563" i="2"/>
  <c r="X565" i="2"/>
  <c r="X568" i="2"/>
  <c r="X570" i="2"/>
  <c r="X579" i="2"/>
  <c r="X581" i="2"/>
  <c r="X584" i="2"/>
  <c r="X586" i="2"/>
  <c r="X593" i="2"/>
  <c r="X595" i="2"/>
  <c r="X602" i="2"/>
  <c r="X604" i="2"/>
  <c r="X606" i="2"/>
  <c r="X609" i="2"/>
  <c r="X575" i="2"/>
  <c r="X585" i="2"/>
  <c r="X588" i="2"/>
  <c r="X599" i="2"/>
  <c r="X603" i="2"/>
  <c r="X616" i="2"/>
  <c r="X628" i="2"/>
  <c r="X630" i="2"/>
  <c r="X636" i="2"/>
  <c r="X642" i="2"/>
  <c r="X643" i="2"/>
  <c r="X645" i="2"/>
  <c r="X652" i="2"/>
  <c r="X658" i="2"/>
  <c r="X659" i="2"/>
  <c r="X661" i="2"/>
  <c r="X668" i="2"/>
  <c r="X674" i="2"/>
  <c r="X675" i="2"/>
  <c r="X677" i="2"/>
  <c r="X679" i="2"/>
  <c r="X684" i="2"/>
  <c r="X687" i="2"/>
  <c r="X697" i="2"/>
  <c r="X704" i="2"/>
  <c r="X706" i="2"/>
  <c r="X707" i="2"/>
  <c r="X708" i="2"/>
  <c r="X710" i="2"/>
  <c r="X711" i="2"/>
  <c r="X712" i="2"/>
  <c r="X717" i="2"/>
  <c r="X718" i="2"/>
  <c r="X720" i="2"/>
  <c r="X727" i="2"/>
  <c r="X733" i="2"/>
  <c r="X577" i="2"/>
  <c r="X580" i="2"/>
  <c r="X590" i="2"/>
  <c r="X592" i="2"/>
  <c r="X601" i="2"/>
  <c r="X612" i="2"/>
  <c r="X618" i="2"/>
  <c r="X620" i="2"/>
  <c r="X632" i="2"/>
  <c r="X633" i="2"/>
  <c r="X635" i="2"/>
  <c r="X640" i="2"/>
  <c r="X646" i="2"/>
  <c r="X647" i="2"/>
  <c r="X649" i="2"/>
  <c r="X656" i="2"/>
  <c r="X662" i="2"/>
  <c r="X663" i="2"/>
  <c r="X665" i="2"/>
  <c r="X672" i="2"/>
  <c r="X680" i="2"/>
  <c r="X692" i="2"/>
  <c r="X721" i="2"/>
  <c r="X566" i="2"/>
  <c r="X572" i="2"/>
  <c r="X582" i="2"/>
  <c r="X608" i="2"/>
  <c r="X614" i="2"/>
  <c r="X621" i="2"/>
  <c r="X622" i="2"/>
  <c r="X625" i="2"/>
  <c r="X626" i="2"/>
  <c r="X637" i="2"/>
  <c r="X644" i="2"/>
  <c r="X650" i="2"/>
  <c r="X651" i="2"/>
  <c r="X653" i="2"/>
  <c r="X660" i="2"/>
  <c r="X666" i="2"/>
  <c r="X667" i="2"/>
  <c r="X669" i="2"/>
  <c r="X676" i="2"/>
  <c r="X681" i="2"/>
  <c r="X683" i="2"/>
  <c r="X685" i="2"/>
  <c r="X688" i="2"/>
  <c r="X690" i="2"/>
  <c r="X691" i="2"/>
  <c r="X694" i="2"/>
  <c r="X699" i="2"/>
  <c r="X701" i="2"/>
  <c r="X703" i="2"/>
  <c r="X705" i="2"/>
  <c r="X709" i="2"/>
  <c r="X719" i="2"/>
  <c r="X725" i="2"/>
  <c r="X726" i="2"/>
  <c r="X574" i="2"/>
  <c r="X583" i="2"/>
  <c r="X596" i="2"/>
  <c r="X597" i="2"/>
  <c r="X598" i="2"/>
  <c r="X611" i="2"/>
  <c r="X623" i="2"/>
  <c r="X627" i="2"/>
  <c r="X629" i="2"/>
  <c r="X631" i="2"/>
  <c r="X634" i="2"/>
  <c r="X638" i="2"/>
  <c r="X639" i="2"/>
  <c r="X641" i="2"/>
  <c r="X648" i="2"/>
  <c r="X654" i="2"/>
  <c r="X655" i="2"/>
  <c r="X657" i="2"/>
  <c r="X664" i="2"/>
  <c r="X670" i="2"/>
  <c r="X671" i="2"/>
  <c r="X673" i="2"/>
  <c r="X678" i="2"/>
  <c r="X682" i="2"/>
  <c r="X686" i="2"/>
  <c r="X689" i="2"/>
  <c r="X693" i="2"/>
  <c r="X695" i="2"/>
  <c r="X696" i="2"/>
  <c r="X698" i="2"/>
  <c r="X700" i="2"/>
  <c r="X702" i="2"/>
  <c r="X713" i="2"/>
  <c r="X714" i="2"/>
  <c r="X715" i="2"/>
  <c r="X716" i="2"/>
  <c r="X723" i="2"/>
  <c r="X729" i="2"/>
  <c r="X730" i="2"/>
  <c r="X732" i="2"/>
  <c r="X739" i="2"/>
  <c r="X745" i="2"/>
  <c r="X746" i="2"/>
  <c r="X748" i="2"/>
  <c r="X724" i="2"/>
  <c r="X731" i="2"/>
  <c r="X740" i="2"/>
  <c r="X742" i="2"/>
  <c r="X750" i="2"/>
  <c r="X753" i="2"/>
  <c r="X755" i="2"/>
  <c r="X761" i="2"/>
  <c r="X762" i="2"/>
  <c r="X764" i="2"/>
  <c r="X771" i="2"/>
  <c r="X775" i="2"/>
  <c r="X780" i="2"/>
  <c r="X782" i="2"/>
  <c r="X784" i="2"/>
  <c r="X787" i="2"/>
  <c r="X789" i="2"/>
  <c r="X795" i="2"/>
  <c r="X799" i="2"/>
  <c r="X804" i="2"/>
  <c r="X807" i="2"/>
  <c r="X809" i="2"/>
  <c r="X810" i="2"/>
  <c r="X813" i="2"/>
  <c r="X814" i="2"/>
  <c r="X817" i="2"/>
  <c r="X7" i="2"/>
  <c r="X12" i="2"/>
  <c r="X18" i="2"/>
  <c r="X21" i="2"/>
  <c r="X23" i="2"/>
  <c r="X26" i="2"/>
  <c r="X28" i="2"/>
  <c r="X32" i="2"/>
  <c r="X34" i="2"/>
  <c r="X46" i="2"/>
  <c r="X47" i="2"/>
  <c r="X49" i="2"/>
  <c r="X51" i="2"/>
  <c r="X60" i="2"/>
  <c r="X71" i="2"/>
  <c r="X73" i="2"/>
  <c r="X74" i="2"/>
  <c r="X722" i="2"/>
  <c r="X735" i="2"/>
  <c r="X741" i="2"/>
  <c r="X743" i="2"/>
  <c r="X747" i="2"/>
  <c r="X759" i="2"/>
  <c r="X765" i="2"/>
  <c r="X766" i="2"/>
  <c r="X768" i="2"/>
  <c r="X777" i="2"/>
  <c r="X781" i="2"/>
  <c r="X785" i="2"/>
  <c r="X788" i="2"/>
  <c r="X791" i="2"/>
  <c r="X794" i="2"/>
  <c r="X797" i="2"/>
  <c r="X798" i="2"/>
  <c r="X801" i="2"/>
  <c r="X805" i="2"/>
  <c r="X812" i="2"/>
  <c r="X816" i="2"/>
  <c r="X818" i="2"/>
  <c r="X820" i="2"/>
  <c r="X821" i="2"/>
  <c r="X822" i="2"/>
  <c r="X6" i="2"/>
  <c r="X8" i="2"/>
  <c r="X10" i="2"/>
  <c r="X14" i="2"/>
  <c r="X19" i="2"/>
  <c r="X20" i="2"/>
  <c r="X22" i="2"/>
  <c r="X25" i="2"/>
  <c r="X29" i="2"/>
  <c r="X30" i="2"/>
  <c r="X36" i="2"/>
  <c r="X38" i="2"/>
  <c r="X44" i="2"/>
  <c r="X50" i="2"/>
  <c r="X53" i="2"/>
  <c r="X57" i="2"/>
  <c r="X58" i="2"/>
  <c r="X59" i="2"/>
  <c r="X62" i="2"/>
  <c r="X64" i="2"/>
  <c r="X68" i="2"/>
  <c r="X70" i="2"/>
  <c r="X76" i="2"/>
  <c r="X77" i="2"/>
  <c r="X78" i="2"/>
  <c r="X79" i="2"/>
  <c r="X85" i="2"/>
  <c r="X86" i="2"/>
  <c r="X736" i="2"/>
  <c r="X738" i="2"/>
  <c r="X744" i="2"/>
  <c r="X749" i="2"/>
  <c r="X751" i="2"/>
  <c r="X756" i="2"/>
  <c r="X763" i="2"/>
  <c r="X769" i="2"/>
  <c r="X770" i="2"/>
  <c r="X772" i="2"/>
  <c r="X774" i="2"/>
  <c r="X776" i="2"/>
  <c r="X778" i="2"/>
  <c r="X783" i="2"/>
  <c r="X786" i="2"/>
  <c r="X793" i="2"/>
  <c r="X796" i="2"/>
  <c r="X800" i="2"/>
  <c r="X802" i="2"/>
  <c r="X819" i="2"/>
  <c r="X9" i="2"/>
  <c r="X13" i="2"/>
  <c r="X16" i="2"/>
  <c r="X17" i="2"/>
  <c r="X24" i="2"/>
  <c r="X27" i="2"/>
  <c r="X31" i="2"/>
  <c r="X41" i="2"/>
  <c r="X48" i="2"/>
  <c r="X52" i="2"/>
  <c r="X54" i="2"/>
  <c r="X55" i="2"/>
  <c r="X56" i="2"/>
  <c r="X61" i="2"/>
  <c r="X63" i="2"/>
  <c r="X66" i="2"/>
  <c r="X69" i="2"/>
  <c r="X728" i="2"/>
  <c r="X734" i="2"/>
  <c r="X737" i="2"/>
  <c r="X752" i="2"/>
  <c r="X754" i="2"/>
  <c r="X757" i="2"/>
  <c r="X758" i="2"/>
  <c r="X760" i="2"/>
  <c r="X767" i="2"/>
  <c r="X773" i="2"/>
  <c r="X779" i="2"/>
  <c r="X790" i="2"/>
  <c r="X792" i="2"/>
  <c r="X803" i="2"/>
  <c r="X806" i="2"/>
  <c r="X808" i="2"/>
  <c r="X811" i="2"/>
  <c r="X815" i="2"/>
  <c r="X11" i="2"/>
  <c r="X15" i="2"/>
  <c r="X33" i="2"/>
  <c r="X35" i="2"/>
  <c r="X37" i="2"/>
  <c r="X39" i="2"/>
  <c r="X40" i="2"/>
  <c r="X42" i="2"/>
  <c r="X43" i="2"/>
  <c r="X45" i="2"/>
  <c r="X65" i="2"/>
  <c r="X67" i="2"/>
  <c r="X80" i="2"/>
  <c r="X87" i="2"/>
  <c r="X75" i="2"/>
  <c r="X82" i="2"/>
  <c r="X93" i="2"/>
  <c r="X95" i="2"/>
  <c r="X97" i="2"/>
  <c r="X98" i="2"/>
  <c r="X99" i="2"/>
  <c r="X102" i="2"/>
  <c r="X103" i="2"/>
  <c r="X105" i="2"/>
  <c r="X106" i="2"/>
  <c r="X107" i="2"/>
  <c r="X111" i="2"/>
  <c r="X112" i="2"/>
  <c r="X114" i="2"/>
  <c r="X119" i="2"/>
  <c r="X121" i="2"/>
  <c r="X149" i="2"/>
  <c r="X153" i="2"/>
  <c r="X154" i="2"/>
  <c r="X166" i="2"/>
  <c r="X167" i="2"/>
  <c r="X174" i="2"/>
  <c r="X175" i="2"/>
  <c r="X182" i="2"/>
  <c r="X183" i="2"/>
  <c r="X189" i="2"/>
  <c r="X194" i="2"/>
  <c r="X198" i="2"/>
  <c r="X199" i="2"/>
  <c r="X203" i="2"/>
  <c r="X205" i="2"/>
  <c r="X206" i="2"/>
  <c r="X207" i="2"/>
  <c r="X209" i="2"/>
  <c r="X210" i="2"/>
  <c r="X211" i="2"/>
  <c r="X213" i="2"/>
  <c r="X214" i="2"/>
  <c r="X83" i="2"/>
  <c r="X84" i="2"/>
  <c r="X91" i="2"/>
  <c r="X96" i="2"/>
  <c r="X101" i="2"/>
  <c r="X108" i="2"/>
  <c r="X109" i="2"/>
  <c r="X115" i="2"/>
  <c r="X116" i="2"/>
  <c r="X118" i="2"/>
  <c r="X120" i="2"/>
  <c r="X127" i="2"/>
  <c r="X131" i="2"/>
  <c r="X135" i="2"/>
  <c r="X139" i="2"/>
  <c r="X143" i="2"/>
  <c r="X147" i="2"/>
  <c r="X150" i="2"/>
  <c r="X152" i="2"/>
  <c r="X159" i="2"/>
  <c r="X164" i="2"/>
  <c r="X169" i="2"/>
  <c r="X172" i="2"/>
  <c r="X177" i="2"/>
  <c r="X180" i="2"/>
  <c r="X185" i="2"/>
  <c r="X192" i="2"/>
  <c r="X193" i="2"/>
  <c r="X195" i="2"/>
  <c r="X197" i="2"/>
  <c r="X217" i="2"/>
  <c r="X221" i="2"/>
  <c r="X223" i="2"/>
  <c r="X231" i="2"/>
  <c r="X219" i="2"/>
  <c r="X88" i="2"/>
  <c r="X104" i="2"/>
  <c r="X113" i="2"/>
  <c r="X122" i="2"/>
  <c r="X124" i="2"/>
  <c r="X125" i="2"/>
  <c r="X126" i="2"/>
  <c r="X128" i="2"/>
  <c r="X129" i="2"/>
  <c r="X130" i="2"/>
  <c r="X132" i="2"/>
  <c r="X133" i="2"/>
  <c r="X134" i="2"/>
  <c r="X136" i="2"/>
  <c r="X137" i="2"/>
  <c r="X138" i="2"/>
  <c r="X140" i="2"/>
  <c r="X141" i="2"/>
  <c r="X142" i="2"/>
  <c r="X144" i="2"/>
  <c r="X145" i="2"/>
  <c r="X146" i="2"/>
  <c r="X148" i="2"/>
  <c r="X158" i="2"/>
  <c r="X161" i="2"/>
  <c r="X162" i="2"/>
  <c r="X163" i="2"/>
  <c r="X170" i="2"/>
  <c r="X171" i="2"/>
  <c r="X178" i="2"/>
  <c r="X179" i="2"/>
  <c r="X186" i="2"/>
  <c r="X188" i="2"/>
  <c r="X202" i="2"/>
  <c r="X215" i="2"/>
  <c r="X72" i="2"/>
  <c r="X81" i="2"/>
  <c r="X89" i="2"/>
  <c r="X90" i="2"/>
  <c r="X92" i="2"/>
  <c r="X94" i="2"/>
  <c r="X100" i="2"/>
  <c r="X110" i="2"/>
  <c r="X117" i="2"/>
  <c r="X123" i="2"/>
  <c r="X151" i="2"/>
  <c r="X155" i="2"/>
  <c r="X156" i="2"/>
  <c r="X157" i="2"/>
  <c r="X160" i="2"/>
  <c r="X165" i="2"/>
  <c r="X168" i="2"/>
  <c r="X173" i="2"/>
  <c r="X176" i="2"/>
  <c r="X181" i="2"/>
  <c r="X184" i="2"/>
  <c r="X187" i="2"/>
  <c r="X190" i="2"/>
  <c r="X191" i="2"/>
  <c r="X196" i="2"/>
  <c r="X200" i="2"/>
  <c r="X201" i="2"/>
  <c r="X204" i="2"/>
  <c r="X208" i="2"/>
  <c r="X212" i="2"/>
  <c r="X224" i="2"/>
  <c r="X225" i="2"/>
  <c r="X226" i="2"/>
  <c r="X228" i="2"/>
  <c r="X229" i="2"/>
  <c r="X230" i="2"/>
  <c r="X232" i="2"/>
  <c r="X216" i="2"/>
  <c r="X218" i="2"/>
  <c r="X220" i="2"/>
  <c r="X222" i="2"/>
  <c r="X227" i="2"/>
  <c r="AN5" i="2"/>
  <c r="B35" i="1"/>
  <c r="B44" i="1" s="1"/>
  <c r="B36" i="1"/>
  <c r="B2" i="2"/>
  <c r="D2" i="2" s="1"/>
  <c r="B41" i="1"/>
  <c r="D21" i="2"/>
  <c r="X5" i="2"/>
  <c r="X4" i="2"/>
  <c r="E21" i="2"/>
  <c r="F54" i="1"/>
  <c r="F52" i="1"/>
  <c r="F51" i="1"/>
  <c r="B22" i="1"/>
  <c r="B51" i="1" s="1"/>
  <c r="B40" i="1"/>
  <c r="F53" i="1" l="1"/>
  <c r="K21" i="1"/>
  <c r="D8" i="2"/>
  <c r="D7" i="2"/>
  <c r="B19" i="2" s="1"/>
  <c r="G53" i="1"/>
  <c r="G51" i="1"/>
  <c r="G54" i="1"/>
  <c r="G52" i="1"/>
  <c r="G50" i="1"/>
  <c r="AB234" i="2" l="1"/>
  <c r="AA235" i="2"/>
  <c r="AA236" i="2"/>
  <c r="AA238" i="2"/>
  <c r="AA247" i="2"/>
  <c r="AA250" i="2"/>
  <c r="AA253" i="2"/>
  <c r="AA266" i="2"/>
  <c r="AB269" i="2"/>
  <c r="AA272" i="2"/>
  <c r="AA274" i="2"/>
  <c r="AB276" i="2"/>
  <c r="AA278" i="2"/>
  <c r="AA282" i="2"/>
  <c r="AB284" i="2"/>
  <c r="AA286" i="2"/>
  <c r="AB290" i="2"/>
  <c r="AA292" i="2"/>
  <c r="AA297" i="2"/>
  <c r="AA300" i="2"/>
  <c r="AB306" i="2"/>
  <c r="AA307" i="2"/>
  <c r="AA310" i="2"/>
  <c r="AA315" i="2"/>
  <c r="AB238" i="2"/>
  <c r="AB240" i="2"/>
  <c r="AA245" i="2"/>
  <c r="AB246" i="2"/>
  <c r="AA248" i="2"/>
  <c r="AA249" i="2"/>
  <c r="AA252" i="2"/>
  <c r="AB255" i="2"/>
  <c r="AA256" i="2"/>
  <c r="AA259" i="2"/>
  <c r="AB263" i="2"/>
  <c r="AB265" i="2"/>
  <c r="AB271" i="2"/>
  <c r="AA273" i="2"/>
  <c r="AA276" i="2"/>
  <c r="AA277" i="2"/>
  <c r="AA284" i="2"/>
  <c r="AA285" i="2"/>
  <c r="AA296" i="2"/>
  <c r="AB311" i="2"/>
  <c r="AA313" i="2"/>
  <c r="AA244" i="2"/>
  <c r="AB248" i="2"/>
  <c r="AB252" i="2"/>
  <c r="AA257" i="2"/>
  <c r="AB259" i="2"/>
  <c r="AA260" i="2"/>
  <c r="AA262" i="2"/>
  <c r="AA267" i="2"/>
  <c r="AA280" i="2"/>
  <c r="AA288" i="2"/>
  <c r="AA295" i="2"/>
  <c r="AA298" i="2"/>
  <c r="AA299" i="2"/>
  <c r="AA302" i="2"/>
  <c r="AA303" i="2"/>
  <c r="AB305" i="2"/>
  <c r="AA306" i="2"/>
  <c r="AB307" i="2"/>
  <c r="AA308" i="2"/>
  <c r="AA314" i="2"/>
  <c r="AA316" i="2"/>
  <c r="AA319" i="2"/>
  <c r="AA322" i="2"/>
  <c r="AB323" i="2"/>
  <c r="AA233" i="2"/>
  <c r="AB236" i="2"/>
  <c r="AA239" i="2"/>
  <c r="AA242" i="2"/>
  <c r="AB244" i="2"/>
  <c r="AB250" i="2"/>
  <c r="AA251" i="2"/>
  <c r="AA254" i="2"/>
  <c r="AB257" i="2"/>
  <c r="AA258" i="2"/>
  <c r="AA261" i="2"/>
  <c r="AB267" i="2"/>
  <c r="AA269" i="2"/>
  <c r="AA275" i="2"/>
  <c r="AB280" i="2"/>
  <c r="AA281" i="2"/>
  <c r="AA283" i="2"/>
  <c r="AB288" i="2"/>
  <c r="AA290" i="2"/>
  <c r="AB292" i="2"/>
  <c r="AA293" i="2"/>
  <c r="AB295" i="2"/>
  <c r="AB298" i="2"/>
  <c r="AB299" i="2"/>
  <c r="AB302" i="2"/>
  <c r="AB303" i="2"/>
  <c r="AA234" i="2"/>
  <c r="AA237" i="2"/>
  <c r="AA240" i="2"/>
  <c r="AB242" i="2"/>
  <c r="AA246" i="2"/>
  <c r="AB254" i="2"/>
  <c r="AB261" i="2"/>
  <c r="AA263" i="2"/>
  <c r="AA265" i="2"/>
  <c r="AA271" i="2"/>
  <c r="AB274" i="2"/>
  <c r="AB278" i="2"/>
  <c r="AB282" i="2"/>
  <c r="AB286" i="2"/>
  <c r="AB293" i="2"/>
  <c r="AB294" i="2"/>
  <c r="AA304" i="2"/>
  <c r="AB310" i="2"/>
  <c r="AA311" i="2"/>
  <c r="AB315" i="2"/>
  <c r="AA318" i="2"/>
  <c r="AA320" i="2"/>
  <c r="AB327" i="2"/>
  <c r="AB308" i="2"/>
  <c r="AA312" i="2"/>
  <c r="AA317" i="2"/>
  <c r="AA323" i="2"/>
  <c r="AA327" i="2"/>
  <c r="AB332" i="2"/>
  <c r="AB335" i="2"/>
  <c r="AA336" i="2"/>
  <c r="AA339" i="2"/>
  <c r="AB341" i="2"/>
  <c r="AA342" i="2"/>
  <c r="AA345" i="2"/>
  <c r="AB348" i="2"/>
  <c r="AB351" i="2"/>
  <c r="AA352" i="2"/>
  <c r="AA355" i="2"/>
  <c r="AB357" i="2"/>
  <c r="AB364" i="2"/>
  <c r="AA368" i="2"/>
  <c r="AB371" i="2"/>
  <c r="AB372" i="2"/>
  <c r="AA375" i="2"/>
  <c r="AB379" i="2"/>
  <c r="AB383" i="2"/>
  <c r="AA385" i="2"/>
  <c r="AA387" i="2"/>
  <c r="AA391" i="2"/>
  <c r="AA396" i="2"/>
  <c r="AB397" i="2"/>
  <c r="AA398" i="2"/>
  <c r="AA401" i="2"/>
  <c r="AB314" i="2"/>
  <c r="AB318" i="2"/>
  <c r="AB319" i="2"/>
  <c r="AA309" i="2"/>
  <c r="AB331" i="2"/>
  <c r="AB333" i="2"/>
  <c r="AA334" i="2"/>
  <c r="AA337" i="2"/>
  <c r="AB340" i="2"/>
  <c r="AB343" i="2"/>
  <c r="AA344" i="2"/>
  <c r="AA347" i="2"/>
  <c r="AB349" i="2"/>
  <c r="AA350" i="2"/>
  <c r="AB353" i="2"/>
  <c r="AB356" i="2"/>
  <c r="AB360" i="2"/>
  <c r="AA361" i="2"/>
  <c r="AA363" i="2"/>
  <c r="AB365" i="2"/>
  <c r="AA366" i="2"/>
  <c r="AB369" i="2"/>
  <c r="AB373" i="2"/>
  <c r="AB377" i="2"/>
  <c r="AA378" i="2"/>
  <c r="AB381" i="2"/>
  <c r="AA388" i="2"/>
  <c r="AB389" i="2"/>
  <c r="AA390" i="2"/>
  <c r="AA393" i="2"/>
  <c r="AB395" i="2"/>
  <c r="AA399" i="2"/>
  <c r="AA328" i="2"/>
  <c r="AA335" i="2"/>
  <c r="AA343" i="2"/>
  <c r="AA351" i="2"/>
  <c r="AA357" i="2"/>
  <c r="AB363" i="2"/>
  <c r="AA367" i="2"/>
  <c r="AB368" i="2"/>
  <c r="AA372" i="2"/>
  <c r="AA374" i="2"/>
  <c r="AA379" i="2"/>
  <c r="AA384" i="2"/>
  <c r="AB385" i="2"/>
  <c r="AB393" i="2"/>
  <c r="AA395" i="2"/>
  <c r="AA397" i="2"/>
  <c r="AB399" i="2"/>
  <c r="AB403" i="2"/>
  <c r="AA407" i="2"/>
  <c r="AB409" i="2"/>
  <c r="AB413" i="2"/>
  <c r="AB417" i="2"/>
  <c r="AA419" i="2"/>
  <c r="AA420" i="2"/>
  <c r="AA426" i="2"/>
  <c r="AA435" i="2"/>
  <c r="AB436" i="2"/>
  <c r="AA437" i="2"/>
  <c r="AA439" i="2"/>
  <c r="AB440" i="2"/>
  <c r="AA441" i="2"/>
  <c r="AA447" i="2"/>
  <c r="AB448" i="2"/>
  <c r="AA449" i="2"/>
  <c r="AA333" i="2"/>
  <c r="AA341" i="2"/>
  <c r="AA349" i="2"/>
  <c r="AA353" i="2"/>
  <c r="AA356" i="2"/>
  <c r="AB387" i="2"/>
  <c r="AA389" i="2"/>
  <c r="AB391" i="2"/>
  <c r="AA400" i="2"/>
  <c r="AA405" i="2"/>
  <c r="AB407" i="2"/>
  <c r="AA408" i="2"/>
  <c r="AA411" i="2"/>
  <c r="AA415" i="2"/>
  <c r="AB419" i="2"/>
  <c r="AA423" i="2"/>
  <c r="AA427" i="2"/>
  <c r="AA430" i="2"/>
  <c r="AA431" i="2"/>
  <c r="AA433" i="2"/>
  <c r="AA446" i="2"/>
  <c r="AA455" i="2"/>
  <c r="AA458" i="2"/>
  <c r="AA462" i="2"/>
  <c r="AB464" i="2"/>
  <c r="AA469" i="2"/>
  <c r="AA470" i="2"/>
  <c r="AB472" i="2"/>
  <c r="AB474" i="2"/>
  <c r="AA475" i="2"/>
  <c r="AB476" i="2"/>
  <c r="AA478" i="2"/>
  <c r="AA480" i="2"/>
  <c r="AA485" i="2"/>
  <c r="AB490" i="2"/>
  <c r="AA491" i="2"/>
  <c r="AB492" i="2"/>
  <c r="AA494" i="2"/>
  <c r="AA496" i="2"/>
  <c r="AB330" i="2"/>
  <c r="AA331" i="2"/>
  <c r="AA332" i="2"/>
  <c r="AA338" i="2"/>
  <c r="AA340" i="2"/>
  <c r="AA346" i="2"/>
  <c r="AA348" i="2"/>
  <c r="AB355" i="2"/>
  <c r="AA358" i="2"/>
  <c r="AB361" i="2"/>
  <c r="AA365" i="2"/>
  <c r="AA369" i="2"/>
  <c r="AA377" i="2"/>
  <c r="AA383" i="2"/>
  <c r="AA392" i="2"/>
  <c r="AA402" i="2"/>
  <c r="AA404" i="2"/>
  <c r="AB405" i="2"/>
  <c r="AB411" i="2"/>
  <c r="AA412" i="2"/>
  <c r="AB415" i="2"/>
  <c r="AA421" i="2"/>
  <c r="AB423" i="2"/>
  <c r="AA425" i="2"/>
  <c r="AB427" i="2"/>
  <c r="AA429" i="2"/>
  <c r="AB431" i="2"/>
  <c r="AB433" i="2"/>
  <c r="AA438" i="2"/>
  <c r="AA442" i="2"/>
  <c r="AA444" i="2"/>
  <c r="AB446" i="2"/>
  <c r="AA324" i="2"/>
  <c r="AB329" i="2"/>
  <c r="AB336" i="2"/>
  <c r="AB337" i="2"/>
  <c r="AB339" i="2"/>
  <c r="AB344" i="2"/>
  <c r="AB345" i="2"/>
  <c r="AB347" i="2"/>
  <c r="AB352" i="2"/>
  <c r="AA360" i="2"/>
  <c r="AA364" i="2"/>
  <c r="AA373" i="2"/>
  <c r="AB375" i="2"/>
  <c r="AA381" i="2"/>
  <c r="AA386" i="2"/>
  <c r="AA394" i="2"/>
  <c r="AB401" i="2"/>
  <c r="AA403" i="2"/>
  <c r="AA409" i="2"/>
  <c r="AA413" i="2"/>
  <c r="AA417" i="2"/>
  <c r="AA418" i="2"/>
  <c r="AB421" i="2"/>
  <c r="AB425" i="2"/>
  <c r="AB428" i="2"/>
  <c r="AB429" i="2"/>
  <c r="AB432" i="2"/>
  <c r="AA434" i="2"/>
  <c r="AA436" i="2"/>
  <c r="AB438" i="2"/>
  <c r="AA440" i="2"/>
  <c r="AB442" i="2"/>
  <c r="AA443" i="2"/>
  <c r="AB444" i="2"/>
  <c r="AA445" i="2"/>
  <c r="AA448" i="2"/>
  <c r="AB450" i="2"/>
  <c r="AA452" i="2"/>
  <c r="AB454" i="2"/>
  <c r="AB456" i="2"/>
  <c r="AB460" i="2"/>
  <c r="AB466" i="2"/>
  <c r="AA468" i="2"/>
  <c r="AA471" i="2"/>
  <c r="AA473" i="2"/>
  <c r="AA477" i="2"/>
  <c r="AB482" i="2"/>
  <c r="AA483" i="2"/>
  <c r="AB484" i="2"/>
  <c r="AA486" i="2"/>
  <c r="AA488" i="2"/>
  <c r="AA493" i="2"/>
  <c r="AB498" i="2"/>
  <c r="AA499" i="2"/>
  <c r="AB500" i="2"/>
  <c r="AA466" i="2"/>
  <c r="AA482" i="2"/>
  <c r="AA484" i="2"/>
  <c r="AA487" i="2"/>
  <c r="AB494" i="2"/>
  <c r="AA501" i="2"/>
  <c r="AB506" i="2"/>
  <c r="AA507" i="2"/>
  <c r="AB508" i="2"/>
  <c r="AA510" i="2"/>
  <c r="AA512" i="2"/>
  <c r="AA517" i="2"/>
  <c r="AA521" i="2"/>
  <c r="AA522" i="2"/>
  <c r="AA526" i="2"/>
  <c r="AB530" i="2"/>
  <c r="AA531" i="2"/>
  <c r="AA534" i="2"/>
  <c r="AB538" i="2"/>
  <c r="AA539" i="2"/>
  <c r="AB542" i="2"/>
  <c r="AA545" i="2"/>
  <c r="AA546" i="2"/>
  <c r="AB554" i="2"/>
  <c r="AA555" i="2"/>
  <c r="AB557" i="2"/>
  <c r="AA561" i="2"/>
  <c r="AA566" i="2"/>
  <c r="AB567" i="2"/>
  <c r="AA568" i="2"/>
  <c r="AA450" i="2"/>
  <c r="AA456" i="2"/>
  <c r="AB458" i="2"/>
  <c r="AA463" i="2"/>
  <c r="AA464" i="2"/>
  <c r="AB468" i="2"/>
  <c r="AA472" i="2"/>
  <c r="AA474" i="2"/>
  <c r="AA476" i="2"/>
  <c r="AA479" i="2"/>
  <c r="AB486" i="2"/>
  <c r="AB496" i="2"/>
  <c r="AA497" i="2"/>
  <c r="AA505" i="2"/>
  <c r="AB510" i="2"/>
  <c r="AA511" i="2"/>
  <c r="AB512" i="2"/>
  <c r="AA514" i="2"/>
  <c r="AA516" i="2"/>
  <c r="AA518" i="2"/>
  <c r="AB522" i="2"/>
  <c r="AA523" i="2"/>
  <c r="AB526" i="2"/>
  <c r="AB534" i="2"/>
  <c r="AA536" i="2"/>
  <c r="AA540" i="2"/>
  <c r="AA544" i="2"/>
  <c r="AB546" i="2"/>
  <c r="AA549" i="2"/>
  <c r="AA550" i="2"/>
  <c r="AA552" i="2"/>
  <c r="AB555" i="2"/>
  <c r="AA556" i="2"/>
  <c r="AA559" i="2"/>
  <c r="AB561" i="2"/>
  <c r="AA565" i="2"/>
  <c r="AA570" i="2"/>
  <c r="AB571" i="2"/>
  <c r="AA572" i="2"/>
  <c r="AA575" i="2"/>
  <c r="AB577" i="2"/>
  <c r="AA581" i="2"/>
  <c r="AA586" i="2"/>
  <c r="AB587" i="2"/>
  <c r="AA588" i="2"/>
  <c r="AB591" i="2"/>
  <c r="AA592" i="2"/>
  <c r="AA593" i="2"/>
  <c r="AB597" i="2"/>
  <c r="AA599" i="2"/>
  <c r="AB601" i="2"/>
  <c r="AA604" i="2"/>
  <c r="AA606" i="2"/>
  <c r="AB607" i="2"/>
  <c r="AA609" i="2"/>
  <c r="AB615" i="2"/>
  <c r="AB619" i="2"/>
  <c r="AB621" i="2"/>
  <c r="AA623" i="2"/>
  <c r="AA629" i="2"/>
  <c r="AA631" i="2"/>
  <c r="AB452" i="2"/>
  <c r="AA454" i="2"/>
  <c r="AA460" i="2"/>
  <c r="AA461" i="2"/>
  <c r="AB462" i="2"/>
  <c r="AB478" i="2"/>
  <c r="AB488" i="2"/>
  <c r="AA489" i="2"/>
  <c r="AA498" i="2"/>
  <c r="AA500" i="2"/>
  <c r="AA502" i="2"/>
  <c r="AA504" i="2"/>
  <c r="AA509" i="2"/>
  <c r="AB514" i="2"/>
  <c r="AA515" i="2"/>
  <c r="AB516" i="2"/>
  <c r="AB518" i="2"/>
  <c r="AA520" i="2"/>
  <c r="AA524" i="2"/>
  <c r="AA528" i="2"/>
  <c r="AA529" i="2"/>
  <c r="AA532" i="2"/>
  <c r="AB536" i="2"/>
  <c r="AB540" i="2"/>
  <c r="AB544" i="2"/>
  <c r="AA548" i="2"/>
  <c r="AB550" i="2"/>
  <c r="AB552" i="2"/>
  <c r="AA558" i="2"/>
  <c r="AB559" i="2"/>
  <c r="AA560" i="2"/>
  <c r="AA563" i="2"/>
  <c r="AA451" i="2"/>
  <c r="AB470" i="2"/>
  <c r="AB471" i="2"/>
  <c r="AB480" i="2"/>
  <c r="AA481" i="2"/>
  <c r="AA490" i="2"/>
  <c r="AA492" i="2"/>
  <c r="AA495" i="2"/>
  <c r="AB502" i="2"/>
  <c r="AA503" i="2"/>
  <c r="AB504" i="2"/>
  <c r="AA506" i="2"/>
  <c r="AA508" i="2"/>
  <c r="AA513" i="2"/>
  <c r="AB520" i="2"/>
  <c r="AB524" i="2"/>
  <c r="AB528" i="2"/>
  <c r="AA530" i="2"/>
  <c r="AB532" i="2"/>
  <c r="AA537" i="2"/>
  <c r="AA538" i="2"/>
  <c r="AA542" i="2"/>
  <c r="AB547" i="2"/>
  <c r="AB548" i="2"/>
  <c r="AB551" i="2"/>
  <c r="AA553" i="2"/>
  <c r="AA554" i="2"/>
  <c r="AA557" i="2"/>
  <c r="AA562" i="2"/>
  <c r="AB563" i="2"/>
  <c r="AA564" i="2"/>
  <c r="AA567" i="2"/>
  <c r="AB569" i="2"/>
  <c r="AA573" i="2"/>
  <c r="AA578" i="2"/>
  <c r="AB579" i="2"/>
  <c r="AA580" i="2"/>
  <c r="AA583" i="2"/>
  <c r="AB585" i="2"/>
  <c r="AA589" i="2"/>
  <c r="AA594" i="2"/>
  <c r="AB595" i="2"/>
  <c r="AA603" i="2"/>
  <c r="AA605" i="2"/>
  <c r="AA611" i="2"/>
  <c r="AA612" i="2"/>
  <c r="AA613" i="2"/>
  <c r="AA614" i="2"/>
  <c r="AA617" i="2"/>
  <c r="AB625" i="2"/>
  <c r="AA627" i="2"/>
  <c r="AB630" i="2"/>
  <c r="AA569" i="2"/>
  <c r="AA574" i="2"/>
  <c r="AA584" i="2"/>
  <c r="AB593" i="2"/>
  <c r="AA595" i="2"/>
  <c r="AA597" i="2"/>
  <c r="AA598" i="2"/>
  <c r="AB605" i="2"/>
  <c r="AB613" i="2"/>
  <c r="AB629" i="2"/>
  <c r="AB633" i="2"/>
  <c r="AA635" i="2"/>
  <c r="AB640" i="2"/>
  <c r="AA641" i="2"/>
  <c r="AB642" i="2"/>
  <c r="AA644" i="2"/>
  <c r="AA646" i="2"/>
  <c r="AA651" i="2"/>
  <c r="AB656" i="2"/>
  <c r="AA657" i="2"/>
  <c r="AB658" i="2"/>
  <c r="AA660" i="2"/>
  <c r="AA662" i="2"/>
  <c r="AA667" i="2"/>
  <c r="AB672" i="2"/>
  <c r="AA673" i="2"/>
  <c r="AB674" i="2"/>
  <c r="AA676" i="2"/>
  <c r="AB680" i="2"/>
  <c r="AA683" i="2"/>
  <c r="AA688" i="2"/>
  <c r="AB692" i="2"/>
  <c r="AA695" i="2"/>
  <c r="AA703" i="2"/>
  <c r="AA705" i="2"/>
  <c r="AB706" i="2"/>
  <c r="AB709" i="2"/>
  <c r="AB710" i="2"/>
  <c r="AB713" i="2"/>
  <c r="AA715" i="2"/>
  <c r="AA716" i="2"/>
  <c r="AB717" i="2"/>
  <c r="AA719" i="2"/>
  <c r="AA721" i="2"/>
  <c r="AA726" i="2"/>
  <c r="AB731" i="2"/>
  <c r="AA732" i="2"/>
  <c r="AB733" i="2"/>
  <c r="AA576" i="2"/>
  <c r="AB583" i="2"/>
  <c r="AA585" i="2"/>
  <c r="AA587" i="2"/>
  <c r="AB589" i="2"/>
  <c r="AB611" i="2"/>
  <c r="AA615" i="2"/>
  <c r="AB617" i="2"/>
  <c r="AB623" i="2"/>
  <c r="AB627" i="2"/>
  <c r="AA628" i="2"/>
  <c r="AB631" i="2"/>
  <c r="AB634" i="2"/>
  <c r="AB635" i="2"/>
  <c r="AA639" i="2"/>
  <c r="AB644" i="2"/>
  <c r="AA645" i="2"/>
  <c r="AB646" i="2"/>
  <c r="AA648" i="2"/>
  <c r="AA650" i="2"/>
  <c r="AA655" i="2"/>
  <c r="AB660" i="2"/>
  <c r="AA661" i="2"/>
  <c r="AB662" i="2"/>
  <c r="AA664" i="2"/>
  <c r="AA666" i="2"/>
  <c r="AA671" i="2"/>
  <c r="AB676" i="2"/>
  <c r="AA677" i="2"/>
  <c r="AB688" i="2"/>
  <c r="AA690" i="2"/>
  <c r="AA694" i="2"/>
  <c r="AA696" i="2"/>
  <c r="AA697" i="2"/>
  <c r="AA700" i="2"/>
  <c r="AA707" i="2"/>
  <c r="AB719" i="2"/>
  <c r="AA720" i="2"/>
  <c r="AB721" i="2"/>
  <c r="AB575" i="2"/>
  <c r="AA577" i="2"/>
  <c r="AA579" i="2"/>
  <c r="AB581" i="2"/>
  <c r="AA590" i="2"/>
  <c r="AA591" i="2"/>
  <c r="AB599" i="2"/>
  <c r="AA601" i="2"/>
  <c r="AB603" i="2"/>
  <c r="AB609" i="2"/>
  <c r="AA619" i="2"/>
  <c r="AA620" i="2"/>
  <c r="AA632" i="2"/>
  <c r="AA636" i="2"/>
  <c r="AA638" i="2"/>
  <c r="AA643" i="2"/>
  <c r="AB648" i="2"/>
  <c r="AA649" i="2"/>
  <c r="AB650" i="2"/>
  <c r="AA652" i="2"/>
  <c r="AA654" i="2"/>
  <c r="AA659" i="2"/>
  <c r="AB664" i="2"/>
  <c r="AA665" i="2"/>
  <c r="AB666" i="2"/>
  <c r="AA668" i="2"/>
  <c r="AA670" i="2"/>
  <c r="AA675" i="2"/>
  <c r="AA678" i="2"/>
  <c r="AA679" i="2"/>
  <c r="AA682" i="2"/>
  <c r="AA684" i="2"/>
  <c r="AA686" i="2"/>
  <c r="AA687" i="2"/>
  <c r="AB690" i="2"/>
  <c r="AB694" i="2"/>
  <c r="AB696" i="2"/>
  <c r="AA698" i="2"/>
  <c r="AB700" i="2"/>
  <c r="AA702" i="2"/>
  <c r="AA704" i="2"/>
  <c r="AA708" i="2"/>
  <c r="AA711" i="2"/>
  <c r="AA712" i="2"/>
  <c r="AA714" i="2"/>
  <c r="AA718" i="2"/>
  <c r="AB723" i="2"/>
  <c r="AA724" i="2"/>
  <c r="AB725" i="2"/>
  <c r="AB565" i="2"/>
  <c r="AA571" i="2"/>
  <c r="AB573" i="2"/>
  <c r="AA582" i="2"/>
  <c r="AA607" i="2"/>
  <c r="AA621" i="2"/>
  <c r="AA622" i="2"/>
  <c r="AA625" i="2"/>
  <c r="AB626" i="2"/>
  <c r="AA633" i="2"/>
  <c r="AB636" i="2"/>
  <c r="AA637" i="2"/>
  <c r="AB638" i="2"/>
  <c r="AA640" i="2"/>
  <c r="AA642" i="2"/>
  <c r="AA647" i="2"/>
  <c r="AB652" i="2"/>
  <c r="AA653" i="2"/>
  <c r="AB654" i="2"/>
  <c r="AA656" i="2"/>
  <c r="AA658" i="2"/>
  <c r="AA663" i="2"/>
  <c r="AB668" i="2"/>
  <c r="AA669" i="2"/>
  <c r="AB670" i="2"/>
  <c r="AA672" i="2"/>
  <c r="AA674" i="2"/>
  <c r="AB678" i="2"/>
  <c r="AA680" i="2"/>
  <c r="AA681" i="2"/>
  <c r="AB682" i="2"/>
  <c r="AB684" i="2"/>
  <c r="AB686" i="2"/>
  <c r="AA692" i="2"/>
  <c r="AB698" i="2"/>
  <c r="AB702" i="2"/>
  <c r="AB704" i="2"/>
  <c r="AA706" i="2"/>
  <c r="AB708" i="2"/>
  <c r="AA710" i="2"/>
  <c r="AB712" i="2"/>
  <c r="AB714" i="2"/>
  <c r="AA717" i="2"/>
  <c r="AA722" i="2"/>
  <c r="AB727" i="2"/>
  <c r="AA728" i="2"/>
  <c r="AB729" i="2"/>
  <c r="AA731" i="2"/>
  <c r="AA733" i="2"/>
  <c r="AA738" i="2"/>
  <c r="AB743" i="2"/>
  <c r="AA744" i="2"/>
  <c r="AB745" i="2"/>
  <c r="AA747" i="2"/>
  <c r="AA749" i="2"/>
  <c r="AA754" i="2"/>
  <c r="AA725" i="2"/>
  <c r="AA727" i="2"/>
  <c r="AA729" i="2"/>
  <c r="AA730" i="2"/>
  <c r="AA739" i="2"/>
  <c r="AB741" i="2"/>
  <c r="AA745" i="2"/>
  <c r="AB751" i="2"/>
  <c r="AA752" i="2"/>
  <c r="AB759" i="2"/>
  <c r="AA760" i="2"/>
  <c r="AB761" i="2"/>
  <c r="AA763" i="2"/>
  <c r="AA765" i="2"/>
  <c r="AA770" i="2"/>
  <c r="AA774" i="2"/>
  <c r="AA777" i="2"/>
  <c r="AA778" i="2"/>
  <c r="AA781" i="2"/>
  <c r="AA783" i="2"/>
  <c r="AA785" i="2"/>
  <c r="AA786" i="2"/>
  <c r="AB789" i="2"/>
  <c r="AB791" i="2"/>
  <c r="AA792" i="2"/>
  <c r="AA797" i="2"/>
  <c r="AA801" i="2"/>
  <c r="AA802" i="2"/>
  <c r="AA805" i="2"/>
  <c r="AB809" i="2"/>
  <c r="AB813" i="2"/>
  <c r="AB817" i="2"/>
  <c r="AA819" i="2"/>
  <c r="AA821" i="2"/>
  <c r="AB8" i="2"/>
  <c r="AA11" i="2"/>
  <c r="AA15" i="2"/>
  <c r="AA16" i="2"/>
  <c r="AA20" i="2"/>
  <c r="AB22" i="2"/>
  <c r="AA27" i="2"/>
  <c r="AB28" i="2"/>
  <c r="AB30" i="2"/>
  <c r="AA31" i="2"/>
  <c r="AB32" i="2"/>
  <c r="AA33" i="2"/>
  <c r="AA36" i="2"/>
  <c r="AB38" i="2"/>
  <c r="AB44" i="2"/>
  <c r="AA45" i="2"/>
  <c r="AB46" i="2"/>
  <c r="AA48" i="2"/>
  <c r="AA50" i="2"/>
  <c r="AA52" i="2"/>
  <c r="AA55" i="2"/>
  <c r="AA56" i="2"/>
  <c r="AA58" i="2"/>
  <c r="AB59" i="2"/>
  <c r="AA63" i="2"/>
  <c r="AB72" i="2"/>
  <c r="AB73" i="2"/>
  <c r="AA723" i="2"/>
  <c r="AA734" i="2"/>
  <c r="AA737" i="2"/>
  <c r="AB739" i="2"/>
  <c r="AA740" i="2"/>
  <c r="AA742" i="2"/>
  <c r="AA746" i="2"/>
  <c r="AB749" i="2"/>
  <c r="AA758" i="2"/>
  <c r="AB763" i="2"/>
  <c r="AA764" i="2"/>
  <c r="AB765" i="2"/>
  <c r="AA767" i="2"/>
  <c r="AA769" i="2"/>
  <c r="AB777" i="2"/>
  <c r="AA779" i="2"/>
  <c r="AA780" i="2"/>
  <c r="AB781" i="2"/>
  <c r="AB783" i="2"/>
  <c r="AB785" i="2"/>
  <c r="AA790" i="2"/>
  <c r="AA793" i="2"/>
  <c r="AB797" i="2"/>
  <c r="AB801" i="2"/>
  <c r="AA803" i="2"/>
  <c r="AB805" i="2"/>
  <c r="AA810" i="2"/>
  <c r="AA811" i="2"/>
  <c r="AA815" i="2"/>
  <c r="AB819" i="2"/>
  <c r="AB821" i="2"/>
  <c r="AA7" i="2"/>
  <c r="AA9" i="2"/>
  <c r="AA13" i="2"/>
  <c r="AB16" i="2"/>
  <c r="AA17" i="2"/>
  <c r="AA18" i="2"/>
  <c r="AB20" i="2"/>
  <c r="AA21" i="2"/>
  <c r="AA24" i="2"/>
  <c r="AA35" i="2"/>
  <c r="AB36" i="2"/>
  <c r="AA39" i="2"/>
  <c r="AA43" i="2"/>
  <c r="AB48" i="2"/>
  <c r="AA49" i="2"/>
  <c r="AB50" i="2"/>
  <c r="AB52" i="2"/>
  <c r="AA54" i="2"/>
  <c r="AB56" i="2"/>
  <c r="AB58" i="2"/>
  <c r="AA61" i="2"/>
  <c r="AB63" i="2"/>
  <c r="AA67" i="2"/>
  <c r="AA69" i="2"/>
  <c r="AA75" i="2"/>
  <c r="AB77" i="2"/>
  <c r="AB83" i="2"/>
  <c r="AA84" i="2"/>
  <c r="AB85" i="2"/>
  <c r="AA87" i="2"/>
  <c r="AA735" i="2"/>
  <c r="AB737" i="2"/>
  <c r="AA748" i="2"/>
  <c r="AA750" i="2"/>
  <c r="AA753" i="2"/>
  <c r="AA755" i="2"/>
  <c r="AA757" i="2"/>
  <c r="AA762" i="2"/>
  <c r="AB767" i="2"/>
  <c r="AA768" i="2"/>
  <c r="AB769" i="2"/>
  <c r="AA771" i="2"/>
  <c r="AA773" i="2"/>
  <c r="AA775" i="2"/>
  <c r="AB779" i="2"/>
  <c r="AA782" i="2"/>
  <c r="AA787" i="2"/>
  <c r="AB793" i="2"/>
  <c r="AA794" i="2"/>
  <c r="AA795" i="2"/>
  <c r="AA799" i="2"/>
  <c r="AB803" i="2"/>
  <c r="AA804" i="2"/>
  <c r="AA807" i="2"/>
  <c r="AB811" i="2"/>
  <c r="AA812" i="2"/>
  <c r="AB815" i="2"/>
  <c r="AB820" i="2"/>
  <c r="AA822" i="2"/>
  <c r="AA6" i="2"/>
  <c r="AB9" i="2"/>
  <c r="AA12" i="2"/>
  <c r="AB13" i="2"/>
  <c r="AB17" i="2"/>
  <c r="AA19" i="2"/>
  <c r="AA23" i="2"/>
  <c r="AB24" i="2"/>
  <c r="AA25" i="2"/>
  <c r="AA26" i="2"/>
  <c r="AA29" i="2"/>
  <c r="AA34" i="2"/>
  <c r="AB39" i="2"/>
  <c r="AA40" i="2"/>
  <c r="AA42" i="2"/>
  <c r="AA47" i="2"/>
  <c r="AA51" i="2"/>
  <c r="AB54" i="2"/>
  <c r="AB57" i="2"/>
  <c r="AA60" i="2"/>
  <c r="AB61" i="2"/>
  <c r="AA62" i="2"/>
  <c r="AA65" i="2"/>
  <c r="AB67" i="2"/>
  <c r="AB69" i="2"/>
  <c r="AA71" i="2"/>
  <c r="AB735" i="2"/>
  <c r="AA736" i="2"/>
  <c r="AA741" i="2"/>
  <c r="AA743" i="2"/>
  <c r="AB747" i="2"/>
  <c r="AA751" i="2"/>
  <c r="AB753" i="2"/>
  <c r="AB755" i="2"/>
  <c r="AA756" i="2"/>
  <c r="AB757" i="2"/>
  <c r="AA759" i="2"/>
  <c r="AA761" i="2"/>
  <c r="AA766" i="2"/>
  <c r="AB771" i="2"/>
  <c r="AA772" i="2"/>
  <c r="AB773" i="2"/>
  <c r="AB775" i="2"/>
  <c r="AA776" i="2"/>
  <c r="AB787" i="2"/>
  <c r="AA789" i="2"/>
  <c r="AA791" i="2"/>
  <c r="AB795" i="2"/>
  <c r="AA796" i="2"/>
  <c r="AB799" i="2"/>
  <c r="AB807" i="2"/>
  <c r="AA809" i="2"/>
  <c r="AA813" i="2"/>
  <c r="AA817" i="2"/>
  <c r="AA818" i="2"/>
  <c r="AA8" i="2"/>
  <c r="AA10" i="2"/>
  <c r="AB12" i="2"/>
  <c r="AA14" i="2"/>
  <c r="AB19" i="2"/>
  <c r="AA22" i="2"/>
  <c r="AB26" i="2"/>
  <c r="AA28" i="2"/>
  <c r="AA30" i="2"/>
  <c r="AA32" i="2"/>
  <c r="AB34" i="2"/>
  <c r="AA38" i="2"/>
  <c r="AB40" i="2"/>
  <c r="AA41" i="2"/>
  <c r="AB42" i="2"/>
  <c r="AA44" i="2"/>
  <c r="AA46" i="2"/>
  <c r="AA59" i="2"/>
  <c r="AA64" i="2"/>
  <c r="AB65" i="2"/>
  <c r="AA66" i="2"/>
  <c r="AA68" i="2"/>
  <c r="AB71" i="2"/>
  <c r="AA73" i="2"/>
  <c r="AA79" i="2"/>
  <c r="AA81" i="2"/>
  <c r="AA86" i="2"/>
  <c r="AB76" i="2"/>
  <c r="AA77" i="2"/>
  <c r="AA78" i="2"/>
  <c r="AB79" i="2"/>
  <c r="AB91" i="2"/>
  <c r="AA92" i="2"/>
  <c r="AB93" i="2"/>
  <c r="AB97" i="2"/>
  <c r="AA101" i="2"/>
  <c r="AB104" i="2"/>
  <c r="AB105" i="2"/>
  <c r="AB109" i="2"/>
  <c r="AA110" i="2"/>
  <c r="AB111" i="2"/>
  <c r="AA113" i="2"/>
  <c r="AA115" i="2"/>
  <c r="AB119" i="2"/>
  <c r="AA122" i="2"/>
  <c r="AB124" i="2"/>
  <c r="AB128" i="2"/>
  <c r="AB132" i="2"/>
  <c r="AB136" i="2"/>
  <c r="AB140" i="2"/>
  <c r="AB144" i="2"/>
  <c r="AB149" i="2"/>
  <c r="AA150" i="2"/>
  <c r="AB153" i="2"/>
  <c r="AB155" i="2"/>
  <c r="AB159" i="2"/>
  <c r="AA160" i="2"/>
  <c r="AA165" i="2"/>
  <c r="AB166" i="2"/>
  <c r="AA173" i="2"/>
  <c r="AB174" i="2"/>
  <c r="AA181" i="2"/>
  <c r="AB182" i="2"/>
  <c r="AA188" i="2"/>
  <c r="AB194" i="2"/>
  <c r="AA195" i="2"/>
  <c r="AB198" i="2"/>
  <c r="AB200" i="2"/>
  <c r="AB201" i="2"/>
  <c r="AA204" i="2"/>
  <c r="AB206" i="2"/>
  <c r="AA208" i="2"/>
  <c r="AB210" i="2"/>
  <c r="AA212" i="2"/>
  <c r="AB214" i="2"/>
  <c r="AB75" i="2"/>
  <c r="AB81" i="2"/>
  <c r="AA82" i="2"/>
  <c r="AA90" i="2"/>
  <c r="AA94" i="2"/>
  <c r="AB101" i="2"/>
  <c r="AA102" i="2"/>
  <c r="AA107" i="2"/>
  <c r="AB113" i="2"/>
  <c r="AA114" i="2"/>
  <c r="AB115" i="2"/>
  <c r="AA117" i="2"/>
  <c r="AB122" i="2"/>
  <c r="AA125" i="2"/>
  <c r="AA126" i="2"/>
  <c r="AA129" i="2"/>
  <c r="AA130" i="2"/>
  <c r="AA133" i="2"/>
  <c r="AA134" i="2"/>
  <c r="AA137" i="2"/>
  <c r="AA138" i="2"/>
  <c r="AA141" i="2"/>
  <c r="AA142" i="2"/>
  <c r="AA145" i="2"/>
  <c r="AA146" i="2"/>
  <c r="AA151" i="2"/>
  <c r="AA156" i="2"/>
  <c r="AA158" i="2"/>
  <c r="AB160" i="2"/>
  <c r="AA161" i="2"/>
  <c r="AA162" i="2"/>
  <c r="AA163" i="2"/>
  <c r="AA168" i="2"/>
  <c r="AA170" i="2"/>
  <c r="AA171" i="2"/>
  <c r="AA176" i="2"/>
  <c r="AA178" i="2"/>
  <c r="AA179" i="2"/>
  <c r="AA184" i="2"/>
  <c r="AA186" i="2"/>
  <c r="AA196" i="2"/>
  <c r="AA202" i="2"/>
  <c r="AA203" i="2"/>
  <c r="AA205" i="2"/>
  <c r="AA209" i="2"/>
  <c r="AA213" i="2"/>
  <c r="AA215" i="2"/>
  <c r="AA216" i="2"/>
  <c r="AA219" i="2"/>
  <c r="AA220" i="2"/>
  <c r="AB225" i="2"/>
  <c r="AB229" i="2"/>
  <c r="AB217" i="2"/>
  <c r="AB221" i="2"/>
  <c r="AA74" i="2"/>
  <c r="AA83" i="2"/>
  <c r="AA85" i="2"/>
  <c r="AA89" i="2"/>
  <c r="AA95" i="2"/>
  <c r="AA96" i="2"/>
  <c r="AA98" i="2"/>
  <c r="AA99" i="2"/>
  <c r="AA103" i="2"/>
  <c r="AA106" i="2"/>
  <c r="AB107" i="2"/>
  <c r="AB108" i="2"/>
  <c r="AA112" i="2"/>
  <c r="AB117" i="2"/>
  <c r="AA121" i="2"/>
  <c r="AA123" i="2"/>
  <c r="AB125" i="2"/>
  <c r="AA127" i="2"/>
  <c r="AB129" i="2"/>
  <c r="AA131" i="2"/>
  <c r="AB133" i="2"/>
  <c r="AA135" i="2"/>
  <c r="AB137" i="2"/>
  <c r="AA139" i="2"/>
  <c r="AB141" i="2"/>
  <c r="AA143" i="2"/>
  <c r="AB145" i="2"/>
  <c r="AA147" i="2"/>
  <c r="AA152" i="2"/>
  <c r="AA154" i="2"/>
  <c r="AB156" i="2"/>
  <c r="AA157" i="2"/>
  <c r="AB161" i="2"/>
  <c r="AB162" i="2"/>
  <c r="AA169" i="2"/>
  <c r="AB170" i="2"/>
  <c r="AA177" i="2"/>
  <c r="AB178" i="2"/>
  <c r="AB186" i="2"/>
  <c r="AA187" i="2"/>
  <c r="AA190" i="2"/>
  <c r="AA191" i="2"/>
  <c r="AA197" i="2"/>
  <c r="AB202" i="2"/>
  <c r="AB205" i="2"/>
  <c r="AB209" i="2"/>
  <c r="AB213" i="2"/>
  <c r="AA226" i="2"/>
  <c r="AA230" i="2"/>
  <c r="AA80" i="2"/>
  <c r="AB87" i="2"/>
  <c r="AA88" i="2"/>
  <c r="AB89" i="2"/>
  <c r="AA91" i="2"/>
  <c r="AA93" i="2"/>
  <c r="AB95" i="2"/>
  <c r="AA97" i="2"/>
  <c r="AB99" i="2"/>
  <c r="AB103" i="2"/>
  <c r="AA105" i="2"/>
  <c r="AA109" i="2"/>
  <c r="AA111" i="2"/>
  <c r="AA116" i="2"/>
  <c r="AA119" i="2"/>
  <c r="AB121" i="2"/>
  <c r="AB123" i="2"/>
  <c r="AA124" i="2"/>
  <c r="AA128" i="2"/>
  <c r="AA132" i="2"/>
  <c r="AA136" i="2"/>
  <c r="AA140" i="2"/>
  <c r="AA144" i="2"/>
  <c r="AA149" i="2"/>
  <c r="AB152" i="2"/>
  <c r="AA153" i="2"/>
  <c r="AB157" i="2"/>
  <c r="AA159" i="2"/>
  <c r="AA164" i="2"/>
  <c r="AA166" i="2"/>
  <c r="AA167" i="2"/>
  <c r="AA172" i="2"/>
  <c r="AA174" i="2"/>
  <c r="AA175" i="2"/>
  <c r="AA180" i="2"/>
  <c r="AA182" i="2"/>
  <c r="AA183" i="2"/>
  <c r="AB190" i="2"/>
  <c r="AA192" i="2"/>
  <c r="AA194" i="2"/>
  <c r="AB197" i="2"/>
  <c r="AA198" i="2"/>
  <c r="AA199" i="2"/>
  <c r="AA206" i="2"/>
  <c r="AA207" i="2"/>
  <c r="AA210" i="2"/>
  <c r="AA211" i="2"/>
  <c r="AA214" i="2"/>
  <c r="AA218" i="2"/>
  <c r="AA222" i="2"/>
  <c r="AB226" i="2"/>
  <c r="AA227" i="2"/>
  <c r="AB230" i="2"/>
  <c r="AA231" i="2"/>
  <c r="AB218" i="2"/>
  <c r="AB222" i="2"/>
  <c r="AA223" i="2"/>
  <c r="AA225" i="2"/>
  <c r="AB231" i="2"/>
  <c r="AB175" i="2"/>
  <c r="AB112" i="2"/>
  <c r="AB187" i="2"/>
  <c r="AB173" i="2"/>
  <c r="AB90" i="2"/>
  <c r="AB179" i="2"/>
  <c r="AB146" i="2"/>
  <c r="AB138" i="2"/>
  <c r="AB130" i="2"/>
  <c r="AB195" i="2"/>
  <c r="AB169" i="2"/>
  <c r="AA118" i="2"/>
  <c r="AB782" i="2"/>
  <c r="AB762" i="2"/>
  <c r="AB33" i="2"/>
  <c r="AB774" i="2"/>
  <c r="AB738" i="2"/>
  <c r="AB750" i="2"/>
  <c r="AB687" i="2"/>
  <c r="AA689" i="2"/>
  <c r="AB639" i="2"/>
  <c r="AB667" i="2"/>
  <c r="AB558" i="2"/>
  <c r="AB511" i="2"/>
  <c r="AB566" i="2"/>
  <c r="AB479" i="2"/>
  <c r="AB475" i="2"/>
  <c r="AB437" i="2"/>
  <c r="AB396" i="2"/>
  <c r="AB483" i="2"/>
  <c r="AB434" i="2"/>
  <c r="AB312" i="2"/>
  <c r="AB277" i="2"/>
  <c r="AB300" i="2"/>
  <c r="AB798" i="2"/>
  <c r="AA814" i="2"/>
  <c r="AA798" i="2"/>
  <c r="AA709" i="2"/>
  <c r="AB715" i="2"/>
  <c r="AB693" i="2"/>
  <c r="AB227" i="2"/>
  <c r="AB211" i="2"/>
  <c r="AB167" i="2"/>
  <c r="AB184" i="2"/>
  <c r="AB168" i="2"/>
  <c r="AB219" i="2"/>
  <c r="AB171" i="2"/>
  <c r="AB223" i="2"/>
  <c r="AB180" i="2"/>
  <c r="AB164" i="2"/>
  <c r="AB116" i="2"/>
  <c r="AB51" i="2"/>
  <c r="AB7" i="2"/>
  <c r="AB11" i="2"/>
  <c r="AB790" i="2"/>
  <c r="AB758" i="2"/>
  <c r="AB27" i="2"/>
  <c r="AB786" i="2"/>
  <c r="AB6" i="2"/>
  <c r="AA788" i="2"/>
  <c r="AB643" i="2"/>
  <c r="AB655" i="2"/>
  <c r="AB570" i="2"/>
  <c r="AB683" i="2"/>
  <c r="AB647" i="2"/>
  <c r="AB574" i="2"/>
  <c r="AB507" i="2"/>
  <c r="AB582" i="2"/>
  <c r="AB515" i="2"/>
  <c r="AB491" i="2"/>
  <c r="AB473" i="2"/>
  <c r="AB388" i="2"/>
  <c r="AB328" i="2"/>
  <c r="AB499" i="2"/>
  <c r="AB445" i="2"/>
  <c r="AB400" i="2"/>
  <c r="AB324" i="2"/>
  <c r="AA326" i="2"/>
  <c r="AB273" i="2"/>
  <c r="AB316" i="2"/>
  <c r="AA264" i="2"/>
  <c r="AA806" i="2"/>
  <c r="AB780" i="2"/>
  <c r="AB822" i="2"/>
  <c r="AB800" i="2"/>
  <c r="AA816" i="2"/>
  <c r="AB810" i="2"/>
  <c r="AA800" i="2"/>
  <c r="AB794" i="2"/>
  <c r="AB806" i="2"/>
  <c r="AB792" i="2"/>
  <c r="AA784" i="2"/>
  <c r="AB772" i="2"/>
  <c r="AB768" i="2"/>
  <c r="AB764" i="2"/>
  <c r="AB760" i="2"/>
  <c r="AB756" i="2"/>
  <c r="AB752" i="2"/>
  <c r="AB748" i="2"/>
  <c r="AB744" i="2"/>
  <c r="AB740" i="2"/>
  <c r="AB736" i="2"/>
  <c r="AB732" i="2"/>
  <c r="AB728" i="2"/>
  <c r="AA189" i="2"/>
  <c r="AB181" i="2"/>
  <c r="AB165" i="2"/>
  <c r="AB94" i="2"/>
  <c r="AB215" i="2"/>
  <c r="AB163" i="2"/>
  <c r="AB142" i="2"/>
  <c r="AB134" i="2"/>
  <c r="AB126" i="2"/>
  <c r="AB177" i="2"/>
  <c r="AB150" i="2"/>
  <c r="AB82" i="2"/>
  <c r="AB23" i="2"/>
  <c r="AB746" i="2"/>
  <c r="AB730" i="2"/>
  <c r="AB43" i="2"/>
  <c r="AB754" i="2"/>
  <c r="AB770" i="2"/>
  <c r="AB14" i="2"/>
  <c r="AB718" i="2"/>
  <c r="AB679" i="2"/>
  <c r="AB659" i="2"/>
  <c r="AB586" i="2"/>
  <c r="AB671" i="2"/>
  <c r="AB722" i="2"/>
  <c r="AB663" i="2"/>
  <c r="AB578" i="2"/>
  <c r="AB598" i="2"/>
  <c r="AB562" i="2"/>
  <c r="AB408" i="2"/>
  <c r="AB392" i="2"/>
  <c r="AB320" i="2"/>
  <c r="AB272" i="2"/>
  <c r="AB266" i="2"/>
  <c r="AB237" i="2"/>
  <c r="AB258" i="2"/>
  <c r="AB233" i="2"/>
  <c r="AB818" i="2"/>
  <c r="AA808" i="2"/>
  <c r="AB802" i="2"/>
  <c r="AB814" i="2"/>
  <c r="AB784" i="2"/>
  <c r="AA820" i="2"/>
  <c r="AB812" i="2"/>
  <c r="AB796" i="2"/>
  <c r="AB808" i="2"/>
  <c r="AB776" i="2"/>
  <c r="AB207" i="2"/>
  <c r="AB183" i="2"/>
  <c r="AB191" i="2"/>
  <c r="AB176" i="2"/>
  <c r="AB188" i="2"/>
  <c r="AB86" i="2"/>
  <c r="AB172" i="2"/>
  <c r="AB47" i="2"/>
  <c r="AB742" i="2"/>
  <c r="AB726" i="2"/>
  <c r="AB66" i="2"/>
  <c r="AB778" i="2"/>
  <c r="AB62" i="2"/>
  <c r="AB10" i="2"/>
  <c r="AB766" i="2"/>
  <c r="AB734" i="2"/>
  <c r="AB675" i="2"/>
  <c r="AB594" i="2"/>
  <c r="AB651" i="2"/>
  <c r="AB590" i="2"/>
  <c r="AB487" i="2"/>
  <c r="AB495" i="2"/>
  <c r="AB503" i="2"/>
  <c r="AB404" i="2"/>
  <c r="AB441" i="2"/>
  <c r="AB262" i="2"/>
  <c r="AB296" i="2"/>
  <c r="AB804" i="2"/>
  <c r="AB816" i="2"/>
  <c r="AB788" i="2"/>
  <c r="AB697" i="2"/>
  <c r="AB691" i="2"/>
  <c r="AA701" i="2"/>
  <c r="AA713" i="2"/>
  <c r="AA691" i="2"/>
  <c r="AB699" i="2"/>
  <c r="AA685" i="2"/>
  <c r="AB673" i="2"/>
  <c r="AB669" i="2"/>
  <c r="AB665" i="2"/>
  <c r="AB661" i="2"/>
  <c r="AB657" i="2"/>
  <c r="AB653" i="2"/>
  <c r="AB649" i="2"/>
  <c r="AB645" i="2"/>
  <c r="AB641" i="2"/>
  <c r="AB637" i="2"/>
  <c r="AA616" i="2"/>
  <c r="AA602" i="2"/>
  <c r="AB632" i="2"/>
  <c r="AB608" i="2"/>
  <c r="AA630" i="2"/>
  <c r="AB622" i="2"/>
  <c r="AB604" i="2"/>
  <c r="AA596" i="2"/>
  <c r="AB602" i="2"/>
  <c r="AB576" i="2"/>
  <c r="AB560" i="2"/>
  <c r="AA547" i="2"/>
  <c r="AB545" i="2"/>
  <c r="AB541" i="2"/>
  <c r="AA541" i="2"/>
  <c r="AA527" i="2"/>
  <c r="AB523" i="2"/>
  <c r="AB505" i="2"/>
  <c r="AB489" i="2"/>
  <c r="AB457" i="2"/>
  <c r="AB453" i="2"/>
  <c r="AA457" i="2"/>
  <c r="AB467" i="2"/>
  <c r="AB426" i="2"/>
  <c r="AB410" i="2"/>
  <c r="AB422" i="2"/>
  <c r="AB418" i="2"/>
  <c r="AB402" i="2"/>
  <c r="AB386" i="2"/>
  <c r="AB380" i="2"/>
  <c r="AA376" i="2"/>
  <c r="AA370" i="2"/>
  <c r="AB358" i="2"/>
  <c r="AB350" i="2"/>
  <c r="AA362" i="2"/>
  <c r="AA359" i="2"/>
  <c r="AA321" i="2"/>
  <c r="AB346" i="2"/>
  <c r="AB338" i="2"/>
  <c r="AA693" i="2"/>
  <c r="AB701" i="2"/>
  <c r="AA618" i="2"/>
  <c r="AB614" i="2"/>
  <c r="AB596" i="2"/>
  <c r="AB624" i="2"/>
  <c r="AB620" i="2"/>
  <c r="AB618" i="2"/>
  <c r="AA600" i="2"/>
  <c r="AB580" i="2"/>
  <c r="AB564" i="2"/>
  <c r="AA533" i="2"/>
  <c r="AB527" i="2"/>
  <c r="AA551" i="2"/>
  <c r="AA543" i="2"/>
  <c r="AB539" i="2"/>
  <c r="AB521" i="2"/>
  <c r="AB535" i="2"/>
  <c r="AA519" i="2"/>
  <c r="AB509" i="2"/>
  <c r="AB493" i="2"/>
  <c r="AB477" i="2"/>
  <c r="AA465" i="2"/>
  <c r="AB449" i="2"/>
  <c r="AB459" i="2"/>
  <c r="AB469" i="2"/>
  <c r="AA459" i="2"/>
  <c r="AB451" i="2"/>
  <c r="AA432" i="2"/>
  <c r="AB390" i="2"/>
  <c r="AB374" i="2"/>
  <c r="AB382" i="2"/>
  <c r="AA380" i="2"/>
  <c r="AA371" i="2"/>
  <c r="AB370" i="2"/>
  <c r="AA330" i="2"/>
  <c r="AA305" i="2"/>
  <c r="AB317" i="2"/>
  <c r="AB309" i="2"/>
  <c r="AA291" i="2"/>
  <c r="AB301" i="2"/>
  <c r="AA279" i="2"/>
  <c r="AB260" i="2"/>
  <c r="AA255" i="2"/>
  <c r="AB253" i="2"/>
  <c r="AB241" i="2"/>
  <c r="AB228" i="2"/>
  <c r="AB212" i="2"/>
  <c r="AB185" i="2"/>
  <c r="AA200" i="2"/>
  <c r="AA232" i="2"/>
  <c r="AB681" i="2"/>
  <c r="AB707" i="2"/>
  <c r="AB703" i="2"/>
  <c r="AB689" i="2"/>
  <c r="AB677" i="2"/>
  <c r="AA626" i="2"/>
  <c r="AB612" i="2"/>
  <c r="AB600" i="2"/>
  <c r="AA608" i="2"/>
  <c r="AB588" i="2"/>
  <c r="AB628" i="2"/>
  <c r="AB616" i="2"/>
  <c r="AB592" i="2"/>
  <c r="AB584" i="2"/>
  <c r="AB568" i="2"/>
  <c r="AA535" i="2"/>
  <c r="AB531" i="2"/>
  <c r="AB525" i="2"/>
  <c r="AB519" i="2"/>
  <c r="AB537" i="2"/>
  <c r="AB533" i="2"/>
  <c r="AB513" i="2"/>
  <c r="AB497" i="2"/>
  <c r="AB481" i="2"/>
  <c r="AA467" i="2"/>
  <c r="AB461" i="2"/>
  <c r="AB455" i="2"/>
  <c r="AB447" i="2"/>
  <c r="AB443" i="2"/>
  <c r="AB439" i="2"/>
  <c r="AB435" i="2"/>
  <c r="AA414" i="2"/>
  <c r="AB430" i="2"/>
  <c r="AA406" i="2"/>
  <c r="AA428" i="2"/>
  <c r="AA422" i="2"/>
  <c r="AA410" i="2"/>
  <c r="AB416" i="2"/>
  <c r="AB394" i="2"/>
  <c r="AB384" i="2"/>
  <c r="AA382" i="2"/>
  <c r="AA354" i="2"/>
  <c r="AB362" i="2"/>
  <c r="AB366" i="2"/>
  <c r="AB724" i="2"/>
  <c r="AB720" i="2"/>
  <c r="AB716" i="2"/>
  <c r="AA699" i="2"/>
  <c r="AB695" i="2"/>
  <c r="AB685" i="2"/>
  <c r="AB705" i="2"/>
  <c r="AB711" i="2"/>
  <c r="AA634" i="2"/>
  <c r="AB610" i="2"/>
  <c r="AA624" i="2"/>
  <c r="AA610" i="2"/>
  <c r="AB606" i="2"/>
  <c r="AB572" i="2"/>
  <c r="AB556" i="2"/>
  <c r="AB529" i="2"/>
  <c r="AB553" i="2"/>
  <c r="AB543" i="2"/>
  <c r="AA525" i="2"/>
  <c r="AB549" i="2"/>
  <c r="AB517" i="2"/>
  <c r="AB501" i="2"/>
  <c r="AB485" i="2"/>
  <c r="AB463" i="2"/>
  <c r="AA453" i="2"/>
  <c r="AB465" i="2"/>
  <c r="AA416" i="2"/>
  <c r="AB412" i="2"/>
  <c r="AB424" i="2"/>
  <c r="AA424" i="2"/>
  <c r="AB420" i="2"/>
  <c r="AB414" i="2"/>
  <c r="AB406" i="2"/>
  <c r="AB398" i="2"/>
  <c r="AB378" i="2"/>
  <c r="AB376" i="2"/>
  <c r="AB367" i="2"/>
  <c r="AB359" i="2"/>
  <c r="AA329" i="2"/>
  <c r="AB297" i="2"/>
  <c r="AA294" i="2"/>
  <c r="AB313" i="2"/>
  <c r="AB291" i="2"/>
  <c r="AA289" i="2"/>
  <c r="AB285" i="2"/>
  <c r="AB287" i="2"/>
  <c r="AA268" i="2"/>
  <c r="AB251" i="2"/>
  <c r="AA243" i="2"/>
  <c r="AA228" i="2"/>
  <c r="AB220" i="2"/>
  <c r="AB204" i="2"/>
  <c r="AB192" i="2"/>
  <c r="AB203" i="2"/>
  <c r="AB193" i="2"/>
  <c r="AA221" i="2"/>
  <c r="AB354" i="2"/>
  <c r="AB325" i="2"/>
  <c r="AB321" i="2"/>
  <c r="AB279" i="2"/>
  <c r="AB247" i="2"/>
  <c r="AA241" i="2"/>
  <c r="AB232" i="2"/>
  <c r="AB224" i="2"/>
  <c r="AB216" i="2"/>
  <c r="AB208" i="2"/>
  <c r="AB189" i="2"/>
  <c r="AA155" i="2"/>
  <c r="AB135" i="2"/>
  <c r="AB120" i="2"/>
  <c r="AA104" i="2"/>
  <c r="AB98" i="2"/>
  <c r="AA325" i="2"/>
  <c r="AA301" i="2"/>
  <c r="AB304" i="2"/>
  <c r="AB268" i="2"/>
  <c r="AB249" i="2"/>
  <c r="AB235" i="2"/>
  <c r="AB199" i="2"/>
  <c r="AA224" i="2"/>
  <c r="AA217" i="2"/>
  <c r="AB148" i="2"/>
  <c r="AB139" i="2"/>
  <c r="AA120" i="2"/>
  <c r="AB100" i="2"/>
  <c r="AB74" i="2"/>
  <c r="AB78" i="2"/>
  <c r="AB70" i="2"/>
  <c r="AB68" i="2"/>
  <c r="AB64" i="2"/>
  <c r="AB60" i="2"/>
  <c r="AB55" i="2"/>
  <c r="AB53" i="2"/>
  <c r="AB49" i="2"/>
  <c r="AB45" i="2"/>
  <c r="AB41" i="2"/>
  <c r="AB29" i="2"/>
  <c r="AB35" i="2"/>
  <c r="AB31" i="2"/>
  <c r="AB25" i="2"/>
  <c r="AA148" i="2"/>
  <c r="AB96" i="2"/>
  <c r="AB92" i="2"/>
  <c r="AB84" i="2"/>
  <c r="AA72" i="2"/>
  <c r="AA70" i="2"/>
  <c r="AA53" i="2"/>
  <c r="AA37" i="2"/>
  <c r="AB21" i="2"/>
  <c r="AB326" i="2"/>
  <c r="AB334" i="2"/>
  <c r="AB281" i="2"/>
  <c r="AB270" i="2"/>
  <c r="AB264" i="2"/>
  <c r="AB243" i="2"/>
  <c r="AB239" i="2"/>
  <c r="AA229" i="2"/>
  <c r="AA201" i="2"/>
  <c r="AB158" i="2"/>
  <c r="AB127" i="2"/>
  <c r="AB88" i="2"/>
  <c r="AB80" i="2"/>
  <c r="AB342" i="2"/>
  <c r="AB322" i="2"/>
  <c r="AA287" i="2"/>
  <c r="AB283" i="2"/>
  <c r="AB289" i="2"/>
  <c r="AB275" i="2"/>
  <c r="AA270" i="2"/>
  <c r="AB256" i="2"/>
  <c r="AB245" i="2"/>
  <c r="AB196" i="2"/>
  <c r="AA193" i="2"/>
  <c r="AA185" i="2"/>
  <c r="AB143" i="2"/>
  <c r="AB151" i="2"/>
  <c r="AB147" i="2"/>
  <c r="AB131" i="2"/>
  <c r="AB118" i="2"/>
  <c r="AB114" i="2"/>
  <c r="AB110" i="2"/>
  <c r="AB102" i="2"/>
  <c r="AB106" i="2"/>
  <c r="AA76" i="2"/>
  <c r="AB18" i="2"/>
  <c r="AB15" i="2"/>
  <c r="AB154" i="2"/>
  <c r="AA100" i="2"/>
  <c r="AA108" i="2"/>
  <c r="AA57" i="2"/>
  <c r="AB37" i="2"/>
  <c r="B20" i="2"/>
  <c r="B18" i="2"/>
  <c r="L22" i="1"/>
  <c r="B51" i="2"/>
  <c r="B54" i="2" s="1"/>
  <c r="AB4" i="2"/>
  <c r="AB5" i="2"/>
  <c r="AA4" i="2"/>
  <c r="AA5" i="2"/>
  <c r="D19" i="2"/>
  <c r="E19" i="2"/>
  <c r="AD238" i="2" l="1"/>
  <c r="AC240" i="2"/>
  <c r="AC244" i="2"/>
  <c r="AD245" i="2"/>
  <c r="AD255" i="2"/>
  <c r="AD257" i="2"/>
  <c r="AD259" i="2"/>
  <c r="AD261" i="2"/>
  <c r="AC266" i="2"/>
  <c r="AD267" i="2"/>
  <c r="AD269" i="2"/>
  <c r="AD274" i="2"/>
  <c r="AD276" i="2"/>
  <c r="AD280" i="2"/>
  <c r="AD282" i="2"/>
  <c r="AC285" i="2"/>
  <c r="AD286" i="2"/>
  <c r="AD288" i="2"/>
  <c r="AD293" i="2"/>
  <c r="AD296" i="2"/>
  <c r="AD299" i="2"/>
  <c r="AC300" i="2"/>
  <c r="AC307" i="2"/>
  <c r="AC308" i="2"/>
  <c r="AD311" i="2"/>
  <c r="AD312" i="2"/>
  <c r="AD319" i="2"/>
  <c r="AC323" i="2"/>
  <c r="AC324" i="2"/>
  <c r="AC327" i="2"/>
  <c r="AC328" i="2"/>
  <c r="AC331" i="2"/>
  <c r="AC332" i="2"/>
  <c r="AC336" i="2"/>
  <c r="AC340" i="2"/>
  <c r="AC344" i="2"/>
  <c r="AC348" i="2"/>
  <c r="AC352" i="2"/>
  <c r="AC353" i="2"/>
  <c r="AD354" i="2"/>
  <c r="AC356" i="2"/>
  <c r="AD358" i="2"/>
  <c r="AD361" i="2"/>
  <c r="AD365" i="2"/>
  <c r="AD373" i="2"/>
  <c r="AD381" i="2"/>
  <c r="AC396" i="2"/>
  <c r="AC397" i="2"/>
  <c r="AD401" i="2"/>
  <c r="AD403" i="2"/>
  <c r="AC412" i="2"/>
  <c r="AD413" i="2"/>
  <c r="AC414" i="2"/>
  <c r="AD417" i="2"/>
  <c r="AC418" i="2"/>
  <c r="AC420" i="2"/>
  <c r="AD421" i="2"/>
  <c r="AC422" i="2"/>
  <c r="AD425" i="2"/>
  <c r="AC429" i="2"/>
  <c r="AD430" i="2"/>
  <c r="AD433" i="2"/>
  <c r="AC435" i="2"/>
  <c r="AC436" i="2"/>
  <c r="AC439" i="2"/>
  <c r="AC440" i="2"/>
  <c r="AD444" i="2"/>
  <c r="AD446" i="2"/>
  <c r="AC452" i="2"/>
  <c r="AC456" i="2"/>
  <c r="AC460" i="2"/>
  <c r="AC461" i="2"/>
  <c r="AC463" i="2"/>
  <c r="AD464" i="2"/>
  <c r="AD466" i="2"/>
  <c r="AD472" i="2"/>
  <c r="AD473" i="2"/>
  <c r="AC480" i="2"/>
  <c r="AD484" i="2"/>
  <c r="AC485" i="2"/>
  <c r="AD486" i="2"/>
  <c r="AC496" i="2"/>
  <c r="AD500" i="2"/>
  <c r="AC501" i="2"/>
  <c r="AD502" i="2"/>
  <c r="AC235" i="2"/>
  <c r="AC236" i="2"/>
  <c r="AD240" i="2"/>
  <c r="AC241" i="2"/>
  <c r="AD244" i="2"/>
  <c r="AC248" i="2"/>
  <c r="AC249" i="2"/>
  <c r="AD250" i="2"/>
  <c r="AC270" i="2"/>
  <c r="AC277" i="2"/>
  <c r="AC278" i="2"/>
  <c r="AC281" i="2"/>
  <c r="AC289" i="2"/>
  <c r="AD300" i="2"/>
  <c r="AC303" i="2"/>
  <c r="AD307" i="2"/>
  <c r="AD308" i="2"/>
  <c r="AC315" i="2"/>
  <c r="AC316" i="2"/>
  <c r="AD321" i="2"/>
  <c r="AD323" i="2"/>
  <c r="AD324" i="2"/>
  <c r="AD327" i="2"/>
  <c r="AD328" i="2"/>
  <c r="AC330" i="2"/>
  <c r="AD331" i="2"/>
  <c r="AC333" i="2"/>
  <c r="AC337" i="2"/>
  <c r="AC341" i="2"/>
  <c r="AC345" i="2"/>
  <c r="AC349" i="2"/>
  <c r="AD353" i="2"/>
  <c r="AC357" i="2"/>
  <c r="AD375" i="2"/>
  <c r="AD377" i="2"/>
  <c r="AC382" i="2"/>
  <c r="AC392" i="2"/>
  <c r="AC393" i="2"/>
  <c r="AD397" i="2"/>
  <c r="AD399" i="2"/>
  <c r="AD407" i="2"/>
  <c r="AC409" i="2"/>
  <c r="AD415" i="2"/>
  <c r="AD423" i="2"/>
  <c r="AD429" i="2"/>
  <c r="AD436" i="2"/>
  <c r="AD438" i="2"/>
  <c r="AD440" i="2"/>
  <c r="AD442" i="2"/>
  <c r="AC451" i="2"/>
  <c r="AD452" i="2"/>
  <c r="AC453" i="2"/>
  <c r="AC455" i="2"/>
  <c r="AD456" i="2"/>
  <c r="AC457" i="2"/>
  <c r="AD460" i="2"/>
  <c r="AC467" i="2"/>
  <c r="AD470" i="2"/>
  <c r="AC476" i="2"/>
  <c r="AD480" i="2"/>
  <c r="AC481" i="2"/>
  <c r="AD482" i="2"/>
  <c r="AC492" i="2"/>
  <c r="AD496" i="2"/>
  <c r="AC497" i="2"/>
  <c r="AD498" i="2"/>
  <c r="AD236" i="2"/>
  <c r="AD242" i="2"/>
  <c r="AD246" i="2"/>
  <c r="AD248" i="2"/>
  <c r="AC251" i="2"/>
  <c r="AC252" i="2"/>
  <c r="AC262" i="2"/>
  <c r="AC263" i="2"/>
  <c r="AD265" i="2"/>
  <c r="AC271" i="2"/>
  <c r="AD278" i="2"/>
  <c r="AD284" i="2"/>
  <c r="AC290" i="2"/>
  <c r="AD292" i="2"/>
  <c r="AC295" i="2"/>
  <c r="AD297" i="2"/>
  <c r="AD303" i="2"/>
  <c r="AD315" i="2"/>
  <c r="AD316" i="2"/>
  <c r="AC320" i="2"/>
  <c r="AD325" i="2"/>
  <c r="AD329" i="2"/>
  <c r="AD333" i="2"/>
  <c r="AD337" i="2"/>
  <c r="AD341" i="2"/>
  <c r="AD345" i="2"/>
  <c r="AD349" i="2"/>
  <c r="AD357" i="2"/>
  <c r="AC364" i="2"/>
  <c r="AD366" i="2"/>
  <c r="AC368" i="2"/>
  <c r="AC369" i="2"/>
  <c r="AD370" i="2"/>
  <c r="AC372" i="2"/>
  <c r="AC379" i="2"/>
  <c r="AC383" i="2"/>
  <c r="AD385" i="2"/>
  <c r="AC387" i="2"/>
  <c r="AC388" i="2"/>
  <c r="AC389" i="2"/>
  <c r="AD393" i="2"/>
  <c r="AD395" i="2"/>
  <c r="AC404" i="2"/>
  <c r="AC405" i="2"/>
  <c r="AC408" i="2"/>
  <c r="AD409" i="2"/>
  <c r="AD411" i="2"/>
  <c r="AC416" i="2"/>
  <c r="AC424" i="2"/>
  <c r="AD427" i="2"/>
  <c r="AD431" i="2"/>
  <c r="AC447" i="2"/>
  <c r="AC448" i="2"/>
  <c r="AD454" i="2"/>
  <c r="AD458" i="2"/>
  <c r="AC468" i="2"/>
  <c r="AC469" i="2"/>
  <c r="AD476" i="2"/>
  <c r="AC477" i="2"/>
  <c r="AD478" i="2"/>
  <c r="AC488" i="2"/>
  <c r="AD492" i="2"/>
  <c r="AC493" i="2"/>
  <c r="AD494" i="2"/>
  <c r="AC504" i="2"/>
  <c r="AD234" i="2"/>
  <c r="AC243" i="2"/>
  <c r="AC247" i="2"/>
  <c r="AD252" i="2"/>
  <c r="AD254" i="2"/>
  <c r="AC258" i="2"/>
  <c r="AC259" i="2"/>
  <c r="AD263" i="2"/>
  <c r="AC267" i="2"/>
  <c r="AC268" i="2"/>
  <c r="AD271" i="2"/>
  <c r="AC273" i="2"/>
  <c r="AC274" i="2"/>
  <c r="AC282" i="2"/>
  <c r="AC283" i="2"/>
  <c r="AC286" i="2"/>
  <c r="AC287" i="2"/>
  <c r="AD290" i="2"/>
  <c r="AD295" i="2"/>
  <c r="AC296" i="2"/>
  <c r="AC299" i="2"/>
  <c r="AD301" i="2"/>
  <c r="AD305" i="2"/>
  <c r="AC311" i="2"/>
  <c r="AC312" i="2"/>
  <c r="AC319" i="2"/>
  <c r="AD320" i="2"/>
  <c r="AC360" i="2"/>
  <c r="AC361" i="2"/>
  <c r="AD362" i="2"/>
  <c r="AC365" i="2"/>
  <c r="AD369" i="2"/>
  <c r="AC373" i="2"/>
  <c r="AD374" i="2"/>
  <c r="AC378" i="2"/>
  <c r="AD379" i="2"/>
  <c r="AC380" i="2"/>
  <c r="AD383" i="2"/>
  <c r="AC384" i="2"/>
  <c r="AC386" i="2"/>
  <c r="AD387" i="2"/>
  <c r="AD389" i="2"/>
  <c r="AD391" i="2"/>
  <c r="AC400" i="2"/>
  <c r="AC401" i="2"/>
  <c r="AD405" i="2"/>
  <c r="AC413" i="2"/>
  <c r="AC417" i="2"/>
  <c r="AD419" i="2"/>
  <c r="AC421" i="2"/>
  <c r="AC425" i="2"/>
  <c r="AC426" i="2"/>
  <c r="AC433" i="2"/>
  <c r="AC443" i="2"/>
  <c r="AC444" i="2"/>
  <c r="AD448" i="2"/>
  <c r="AD450" i="2"/>
  <c r="AC459" i="2"/>
  <c r="AD462" i="2"/>
  <c r="AC464" i="2"/>
  <c r="AC465" i="2"/>
  <c r="AD468" i="2"/>
  <c r="AC471" i="2"/>
  <c r="AC472" i="2"/>
  <c r="AC473" i="2"/>
  <c r="AD474" i="2"/>
  <c r="AC484" i="2"/>
  <c r="AD488" i="2"/>
  <c r="AC489" i="2"/>
  <c r="AD490" i="2"/>
  <c r="AC500" i="2"/>
  <c r="AD504" i="2"/>
  <c r="AC512" i="2"/>
  <c r="AD516" i="2"/>
  <c r="AC517" i="2"/>
  <c r="AD520" i="2"/>
  <c r="AC523" i="2"/>
  <c r="AD524" i="2"/>
  <c r="AC525" i="2"/>
  <c r="AD528" i="2"/>
  <c r="AC529" i="2"/>
  <c r="AC531" i="2"/>
  <c r="AD532" i="2"/>
  <c r="AD534" i="2"/>
  <c r="AD542" i="2"/>
  <c r="AC548" i="2"/>
  <c r="AD549" i="2"/>
  <c r="AD552" i="2"/>
  <c r="AD554" i="2"/>
  <c r="AC555" i="2"/>
  <c r="AD559" i="2"/>
  <c r="AD561" i="2"/>
  <c r="AC570" i="2"/>
  <c r="AC571" i="2"/>
  <c r="AD575" i="2"/>
  <c r="AD577" i="2"/>
  <c r="AC586" i="2"/>
  <c r="AC587" i="2"/>
  <c r="AD595" i="2"/>
  <c r="AD597" i="2"/>
  <c r="AD603" i="2"/>
  <c r="AC606" i="2"/>
  <c r="AD607" i="2"/>
  <c r="AD609" i="2"/>
  <c r="AD617" i="2"/>
  <c r="AD631" i="2"/>
  <c r="AD633" i="2"/>
  <c r="AC638" i="2"/>
  <c r="AD642" i="2"/>
  <c r="AC643" i="2"/>
  <c r="AD644" i="2"/>
  <c r="AC654" i="2"/>
  <c r="AD658" i="2"/>
  <c r="AC659" i="2"/>
  <c r="AD660" i="2"/>
  <c r="AC670" i="2"/>
  <c r="AD674" i="2"/>
  <c r="AC675" i="2"/>
  <c r="AD676" i="2"/>
  <c r="AD682" i="2"/>
  <c r="AC683" i="2"/>
  <c r="AD684" i="2"/>
  <c r="AC686" i="2"/>
  <c r="AD692" i="2"/>
  <c r="AD700" i="2"/>
  <c r="AC714" i="2"/>
  <c r="AC725" i="2"/>
  <c r="AD729" i="2"/>
  <c r="AC730" i="2"/>
  <c r="AD731" i="2"/>
  <c r="AC741" i="2"/>
  <c r="AD745" i="2"/>
  <c r="AC746" i="2"/>
  <c r="AD747" i="2"/>
  <c r="AC508" i="2"/>
  <c r="AD512" i="2"/>
  <c r="AC513" i="2"/>
  <c r="AD514" i="2"/>
  <c r="AD526" i="2"/>
  <c r="AC535" i="2"/>
  <c r="AD538" i="2"/>
  <c r="AC543" i="2"/>
  <c r="AD548" i="2"/>
  <c r="AD555" i="2"/>
  <c r="AD557" i="2"/>
  <c r="AC566" i="2"/>
  <c r="AC567" i="2"/>
  <c r="AD571" i="2"/>
  <c r="AD573" i="2"/>
  <c r="AC582" i="2"/>
  <c r="AC583" i="2"/>
  <c r="AD587" i="2"/>
  <c r="AD589" i="2"/>
  <c r="AD601" i="2"/>
  <c r="AC610" i="2"/>
  <c r="AC618" i="2"/>
  <c r="AD621" i="2"/>
  <c r="AC627" i="2"/>
  <c r="AD628" i="2"/>
  <c r="AD638" i="2"/>
  <c r="AC639" i="2"/>
  <c r="AD640" i="2"/>
  <c r="AC650" i="2"/>
  <c r="AD654" i="2"/>
  <c r="AC655" i="2"/>
  <c r="AD656" i="2"/>
  <c r="AC666" i="2"/>
  <c r="AD670" i="2"/>
  <c r="AC671" i="2"/>
  <c r="AD672" i="2"/>
  <c r="AC678" i="2"/>
  <c r="AD680" i="2"/>
  <c r="AD686" i="2"/>
  <c r="AC687" i="2"/>
  <c r="AD688" i="2"/>
  <c r="AC693" i="2"/>
  <c r="AC701" i="2"/>
  <c r="AD704" i="2"/>
  <c r="AC710" i="2"/>
  <c r="AD711" i="2"/>
  <c r="AD714" i="2"/>
  <c r="AC721" i="2"/>
  <c r="AD725" i="2"/>
  <c r="AC726" i="2"/>
  <c r="AD727" i="2"/>
  <c r="AC737" i="2"/>
  <c r="AD741" i="2"/>
  <c r="AC742" i="2"/>
  <c r="AD743" i="2"/>
  <c r="AD508" i="2"/>
  <c r="AC509" i="2"/>
  <c r="AD510" i="2"/>
  <c r="AD522" i="2"/>
  <c r="AC527" i="2"/>
  <c r="AC536" i="2"/>
  <c r="AC537" i="2"/>
  <c r="AC540" i="2"/>
  <c r="AC544" i="2"/>
  <c r="AD550" i="2"/>
  <c r="AC562" i="2"/>
  <c r="AC563" i="2"/>
  <c r="AD567" i="2"/>
  <c r="AD569" i="2"/>
  <c r="AC578" i="2"/>
  <c r="AC579" i="2"/>
  <c r="AD583" i="2"/>
  <c r="AD585" i="2"/>
  <c r="AC591" i="2"/>
  <c r="AD593" i="2"/>
  <c r="AC598" i="2"/>
  <c r="AC599" i="2"/>
  <c r="AC602" i="2"/>
  <c r="AD605" i="2"/>
  <c r="AC611" i="2"/>
  <c r="AD613" i="2"/>
  <c r="AC615" i="2"/>
  <c r="AC619" i="2"/>
  <c r="AC620" i="2"/>
  <c r="AC623" i="2"/>
  <c r="AC624" i="2"/>
  <c r="AD627" i="2"/>
  <c r="AC635" i="2"/>
  <c r="AD636" i="2"/>
  <c r="AC646" i="2"/>
  <c r="AD650" i="2"/>
  <c r="AC651" i="2"/>
  <c r="AD652" i="2"/>
  <c r="AC662" i="2"/>
  <c r="AD666" i="2"/>
  <c r="AC667" i="2"/>
  <c r="AD668" i="2"/>
  <c r="AD678" i="2"/>
  <c r="AC679" i="2"/>
  <c r="AC690" i="2"/>
  <c r="AC694" i="2"/>
  <c r="AD696" i="2"/>
  <c r="AC698" i="2"/>
  <c r="AC702" i="2"/>
  <c r="AC703" i="2"/>
  <c r="AC706" i="2"/>
  <c r="AD710" i="2"/>
  <c r="AC717" i="2"/>
  <c r="AD721" i="2"/>
  <c r="AC722" i="2"/>
  <c r="AD723" i="2"/>
  <c r="AC733" i="2"/>
  <c r="AD737" i="2"/>
  <c r="AC738" i="2"/>
  <c r="AD739" i="2"/>
  <c r="AC749" i="2"/>
  <c r="AC505" i="2"/>
  <c r="AD506" i="2"/>
  <c r="AC516" i="2"/>
  <c r="AD518" i="2"/>
  <c r="AC520" i="2"/>
  <c r="AC521" i="2"/>
  <c r="AC524" i="2"/>
  <c r="AC528" i="2"/>
  <c r="AD530" i="2"/>
  <c r="AC532" i="2"/>
  <c r="AC533" i="2"/>
  <c r="AD536" i="2"/>
  <c r="AC539" i="2"/>
  <c r="AD540" i="2"/>
  <c r="AC541" i="2"/>
  <c r="AD544" i="2"/>
  <c r="AD546" i="2"/>
  <c r="AC552" i="2"/>
  <c r="AC558" i="2"/>
  <c r="AC559" i="2"/>
  <c r="AD563" i="2"/>
  <c r="AD565" i="2"/>
  <c r="AC574" i="2"/>
  <c r="AC575" i="2"/>
  <c r="AD579" i="2"/>
  <c r="AD581" i="2"/>
  <c r="AC590" i="2"/>
  <c r="AD591" i="2"/>
  <c r="AC594" i="2"/>
  <c r="AC595" i="2"/>
  <c r="AD599" i="2"/>
  <c r="AC603" i="2"/>
  <c r="AC604" i="2"/>
  <c r="AC607" i="2"/>
  <c r="AC608" i="2"/>
  <c r="AD611" i="2"/>
  <c r="AC612" i="2"/>
  <c r="AC614" i="2"/>
  <c r="AD615" i="2"/>
  <c r="AC616" i="2"/>
  <c r="AD619" i="2"/>
  <c r="AC622" i="2"/>
  <c r="AD623" i="2"/>
  <c r="AD625" i="2"/>
  <c r="AD629" i="2"/>
  <c r="AC631" i="2"/>
  <c r="AD635" i="2"/>
  <c r="AC642" i="2"/>
  <c r="AD646" i="2"/>
  <c r="AC647" i="2"/>
  <c r="AD648" i="2"/>
  <c r="AC658" i="2"/>
  <c r="AD662" i="2"/>
  <c r="AC663" i="2"/>
  <c r="AD664" i="2"/>
  <c r="AC674" i="2"/>
  <c r="AC682" i="2"/>
  <c r="AD690" i="2"/>
  <c r="AC691" i="2"/>
  <c r="AD694" i="2"/>
  <c r="AC695" i="2"/>
  <c r="AC697" i="2"/>
  <c r="AD698" i="2"/>
  <c r="AC699" i="2"/>
  <c r="AD702" i="2"/>
  <c r="AC705" i="2"/>
  <c r="AD706" i="2"/>
  <c r="AD708" i="2"/>
  <c r="AD712" i="2"/>
  <c r="AD717" i="2"/>
  <c r="AC718" i="2"/>
  <c r="AD719" i="2"/>
  <c r="AC729" i="2"/>
  <c r="AD733" i="2"/>
  <c r="AC734" i="2"/>
  <c r="AD735" i="2"/>
  <c r="AC745" i="2"/>
  <c r="AD749" i="2"/>
  <c r="AC750" i="2"/>
  <c r="AC753" i="2"/>
  <c r="AD757" i="2"/>
  <c r="AC758" i="2"/>
  <c r="AD759" i="2"/>
  <c r="AC769" i="2"/>
  <c r="AD773" i="2"/>
  <c r="AC774" i="2"/>
  <c r="AD775" i="2"/>
  <c r="AD781" i="2"/>
  <c r="AC782" i="2"/>
  <c r="AD783" i="2"/>
  <c r="AC785" i="2"/>
  <c r="AC793" i="2"/>
  <c r="AD795" i="2"/>
  <c r="AC800" i="2"/>
  <c r="AC809" i="2"/>
  <c r="AC810" i="2"/>
  <c r="AC813" i="2"/>
  <c r="AC817" i="2"/>
  <c r="AD819" i="2"/>
  <c r="AD13" i="2"/>
  <c r="AD17" i="2"/>
  <c r="AD20" i="2"/>
  <c r="AD22" i="2"/>
  <c r="AC35" i="2"/>
  <c r="AC36" i="2"/>
  <c r="AC37" i="2"/>
  <c r="AC39" i="2"/>
  <c r="AC40" i="2"/>
  <c r="AC46" i="2"/>
  <c r="AD50" i="2"/>
  <c r="AC51" i="2"/>
  <c r="AD52" i="2"/>
  <c r="AD56" i="2"/>
  <c r="AD59" i="2"/>
  <c r="AC77" i="2"/>
  <c r="AD81" i="2"/>
  <c r="AC82" i="2"/>
  <c r="AD83" i="2"/>
  <c r="AC93" i="2"/>
  <c r="AD95" i="2"/>
  <c r="AC97" i="2"/>
  <c r="AC100" i="2"/>
  <c r="AD105" i="2"/>
  <c r="AC111" i="2"/>
  <c r="AD115" i="2"/>
  <c r="AC116" i="2"/>
  <c r="AD117" i="2"/>
  <c r="AD123" i="2"/>
  <c r="AC125" i="2"/>
  <c r="AC126" i="2"/>
  <c r="AC133" i="2"/>
  <c r="AC134" i="2"/>
  <c r="AC141" i="2"/>
  <c r="AC142" i="2"/>
  <c r="AD149" i="2"/>
  <c r="AC150" i="2"/>
  <c r="AC156" i="2"/>
  <c r="AC157" i="2"/>
  <c r="AC158" i="2"/>
  <c r="AD163" i="2"/>
  <c r="AD166" i="2"/>
  <c r="AC167" i="2"/>
  <c r="AC170" i="2"/>
  <c r="AD172" i="2"/>
  <c r="AD179" i="2"/>
  <c r="AD182" i="2"/>
  <c r="AC183" i="2"/>
  <c r="AD753" i="2"/>
  <c r="AC754" i="2"/>
  <c r="AD755" i="2"/>
  <c r="AC765" i="2"/>
  <c r="AD769" i="2"/>
  <c r="AC770" i="2"/>
  <c r="AD771" i="2"/>
  <c r="AC777" i="2"/>
  <c r="AD779" i="2"/>
  <c r="AD785" i="2"/>
  <c r="AC786" i="2"/>
  <c r="AD787" i="2"/>
  <c r="AD793" i="2"/>
  <c r="AC794" i="2"/>
  <c r="AC797" i="2"/>
  <c r="AC801" i="2"/>
  <c r="AD803" i="2"/>
  <c r="AC805" i="2"/>
  <c r="AC806" i="2"/>
  <c r="AD809" i="2"/>
  <c r="AC812" i="2"/>
  <c r="AD813" i="2"/>
  <c r="AC814" i="2"/>
  <c r="AD817" i="2"/>
  <c r="AC818" i="2"/>
  <c r="AC821" i="2"/>
  <c r="AC8" i="2"/>
  <c r="AC9" i="2"/>
  <c r="AD10" i="2"/>
  <c r="AC31" i="2"/>
  <c r="AC32" i="2"/>
  <c r="AD36" i="2"/>
  <c r="AD40" i="2"/>
  <c r="AC42" i="2"/>
  <c r="AD46" i="2"/>
  <c r="AC47" i="2"/>
  <c r="AD48" i="2"/>
  <c r="AC53" i="2"/>
  <c r="AC58" i="2"/>
  <c r="AC64" i="2"/>
  <c r="AC65" i="2"/>
  <c r="AC73" i="2"/>
  <c r="AD74" i="2"/>
  <c r="AD77" i="2"/>
  <c r="AD79" i="2"/>
  <c r="AC89" i="2"/>
  <c r="AD93" i="2"/>
  <c r="AC94" i="2"/>
  <c r="AC96" i="2"/>
  <c r="AD97" i="2"/>
  <c r="AC98" i="2"/>
  <c r="AC101" i="2"/>
  <c r="AD103" i="2"/>
  <c r="AD107" i="2"/>
  <c r="AD111" i="2"/>
  <c r="AC112" i="2"/>
  <c r="AD113" i="2"/>
  <c r="AC119" i="2"/>
  <c r="AD125" i="2"/>
  <c r="AD126" i="2"/>
  <c r="AD133" i="2"/>
  <c r="AD134" i="2"/>
  <c r="AD141" i="2"/>
  <c r="AD142" i="2"/>
  <c r="AD147" i="2"/>
  <c r="AD150" i="2"/>
  <c r="AD157" i="2"/>
  <c r="AD158" i="2"/>
  <c r="AC161" i="2"/>
  <c r="AD167" i="2"/>
  <c r="AD170" i="2"/>
  <c r="AC171" i="2"/>
  <c r="AC174" i="2"/>
  <c r="AD176" i="2"/>
  <c r="AD183" i="2"/>
  <c r="AD191" i="2"/>
  <c r="AC194" i="2"/>
  <c r="AC198" i="2"/>
  <c r="AD199" i="2"/>
  <c r="AD206" i="2"/>
  <c r="AD751" i="2"/>
  <c r="AC761" i="2"/>
  <c r="AD765" i="2"/>
  <c r="AC766" i="2"/>
  <c r="AD767" i="2"/>
  <c r="AD777" i="2"/>
  <c r="AC778" i="2"/>
  <c r="AC789" i="2"/>
  <c r="AC796" i="2"/>
  <c r="AD797" i="2"/>
  <c r="AC798" i="2"/>
  <c r="AD801" i="2"/>
  <c r="AC802" i="2"/>
  <c r="AC804" i="2"/>
  <c r="AD805" i="2"/>
  <c r="AD807" i="2"/>
  <c r="AD815" i="2"/>
  <c r="AD821" i="2"/>
  <c r="AD6" i="2"/>
  <c r="AD9" i="2"/>
  <c r="AC12" i="2"/>
  <c r="AC23" i="2"/>
  <c r="AC24" i="2"/>
  <c r="AD26" i="2"/>
  <c r="AC28" i="2"/>
  <c r="AD32" i="2"/>
  <c r="AD34" i="2"/>
  <c r="AD38" i="2"/>
  <c r="AD42" i="2"/>
  <c r="AC43" i="2"/>
  <c r="AD44" i="2"/>
  <c r="AC54" i="2"/>
  <c r="AD55" i="2"/>
  <c r="AD58" i="2"/>
  <c r="AC60" i="2"/>
  <c r="AC61" i="2"/>
  <c r="AD65" i="2"/>
  <c r="AD67" i="2"/>
  <c r="AC69" i="2"/>
  <c r="AC70" i="2"/>
  <c r="AD73" i="2"/>
  <c r="AC85" i="2"/>
  <c r="AD89" i="2"/>
  <c r="AC90" i="2"/>
  <c r="AD91" i="2"/>
  <c r="AD101" i="2"/>
  <c r="AD109" i="2"/>
  <c r="AD119" i="2"/>
  <c r="AC120" i="2"/>
  <c r="AC129" i="2"/>
  <c r="AC130" i="2"/>
  <c r="AC137" i="2"/>
  <c r="AC138" i="2"/>
  <c r="AC145" i="2"/>
  <c r="AC146" i="2"/>
  <c r="AD151" i="2"/>
  <c r="AC153" i="2"/>
  <c r="AD161" i="2"/>
  <c r="AC162" i="2"/>
  <c r="AD164" i="2"/>
  <c r="AD171" i="2"/>
  <c r="AD174" i="2"/>
  <c r="AC175" i="2"/>
  <c r="AC178" i="2"/>
  <c r="AD180" i="2"/>
  <c r="AC757" i="2"/>
  <c r="AD761" i="2"/>
  <c r="AC762" i="2"/>
  <c r="AD763" i="2"/>
  <c r="AC773" i="2"/>
  <c r="AC781" i="2"/>
  <c r="AD789" i="2"/>
  <c r="AC790" i="2"/>
  <c r="AD791" i="2"/>
  <c r="AD799" i="2"/>
  <c r="AC808" i="2"/>
  <c r="AD811" i="2"/>
  <c r="AC816" i="2"/>
  <c r="AC13" i="2"/>
  <c r="AD14" i="2"/>
  <c r="AC16" i="2"/>
  <c r="AC17" i="2"/>
  <c r="AD19" i="2"/>
  <c r="AC20" i="2"/>
  <c r="AD24" i="2"/>
  <c r="AC27" i="2"/>
  <c r="AD28" i="2"/>
  <c r="AD30" i="2"/>
  <c r="AC50" i="2"/>
  <c r="AD54" i="2"/>
  <c r="AD61" i="2"/>
  <c r="AD63" i="2"/>
  <c r="AC68" i="2"/>
  <c r="AD69" i="2"/>
  <c r="AD71" i="2"/>
  <c r="AD75" i="2"/>
  <c r="AC81" i="2"/>
  <c r="AD85" i="2"/>
  <c r="AC86" i="2"/>
  <c r="AD87" i="2"/>
  <c r="AD99" i="2"/>
  <c r="AC105" i="2"/>
  <c r="AD106" i="2"/>
  <c r="AC115" i="2"/>
  <c r="AD121" i="2"/>
  <c r="AC123" i="2"/>
  <c r="AD129" i="2"/>
  <c r="AD130" i="2"/>
  <c r="AD137" i="2"/>
  <c r="AD138" i="2"/>
  <c r="AD145" i="2"/>
  <c r="AD146" i="2"/>
  <c r="AC149" i="2"/>
  <c r="AD153" i="2"/>
  <c r="AD162" i="2"/>
  <c r="AC163" i="2"/>
  <c r="AC166" i="2"/>
  <c r="AD168" i="2"/>
  <c r="AD175" i="2"/>
  <c r="AD178" i="2"/>
  <c r="AC179" i="2"/>
  <c r="AC182" i="2"/>
  <c r="AD184" i="2"/>
  <c r="AD186" i="2"/>
  <c r="AC187" i="2"/>
  <c r="AC190" i="2"/>
  <c r="AD195" i="2"/>
  <c r="AD202" i="2"/>
  <c r="AC186" i="2"/>
  <c r="AD187" i="2"/>
  <c r="AD192" i="2"/>
  <c r="AD196" i="2"/>
  <c r="AC202" i="2"/>
  <c r="AC207" i="2"/>
  <c r="AC214" i="2"/>
  <c r="AC215" i="2"/>
  <c r="AC229" i="2"/>
  <c r="AD231" i="2"/>
  <c r="AD198" i="2"/>
  <c r="AC206" i="2"/>
  <c r="AD207" i="2"/>
  <c r="AD214" i="2"/>
  <c r="AD215" i="2"/>
  <c r="AC218" i="2"/>
  <c r="AC219" i="2"/>
  <c r="AC223" i="2"/>
  <c r="AC227" i="2"/>
  <c r="AC230" i="2"/>
  <c r="AD218" i="2"/>
  <c r="AD188" i="2"/>
  <c r="AC201" i="2"/>
  <c r="AC210" i="2"/>
  <c r="AC211" i="2"/>
  <c r="AD219" i="2"/>
  <c r="AC222" i="2"/>
  <c r="AD223" i="2"/>
  <c r="AC226" i="2"/>
  <c r="AD227" i="2"/>
  <c r="AD230" i="2"/>
  <c r="AD190" i="2"/>
  <c r="AC191" i="2"/>
  <c r="AD194" i="2"/>
  <c r="AC195" i="2"/>
  <c r="AC203" i="2"/>
  <c r="AD210" i="2"/>
  <c r="AD211" i="2"/>
  <c r="AD222" i="2"/>
  <c r="AD226" i="2"/>
  <c r="AD200" i="2"/>
  <c r="AC106" i="2"/>
  <c r="AC104" i="2"/>
  <c r="AC102" i="2"/>
  <c r="AC709" i="2"/>
  <c r="AC549" i="2"/>
  <c r="AC547" i="2"/>
  <c r="AC634" i="2"/>
  <c r="AC245" i="2"/>
  <c r="AC304" i="2"/>
  <c r="AC819" i="2"/>
  <c r="AD804" i="2"/>
  <c r="AD810" i="2"/>
  <c r="AD794" i="2"/>
  <c r="AC792" i="2"/>
  <c r="AC776" i="2"/>
  <c r="AD790" i="2"/>
  <c r="AD774" i="2"/>
  <c r="AD770" i="2"/>
  <c r="AD766" i="2"/>
  <c r="AD762" i="2"/>
  <c r="AD758" i="2"/>
  <c r="AD754" i="2"/>
  <c r="AD750" i="2"/>
  <c r="AD746" i="2"/>
  <c r="AD742" i="2"/>
  <c r="AD738" i="2"/>
  <c r="AD734" i="2"/>
  <c r="AD730" i="2"/>
  <c r="AD726" i="2"/>
  <c r="AD722" i="2"/>
  <c r="AD718" i="2"/>
  <c r="AD681" i="2"/>
  <c r="AD693" i="2"/>
  <c r="AC779" i="2"/>
  <c r="AC689" i="2"/>
  <c r="AC772" i="2"/>
  <c r="AC764" i="2"/>
  <c r="AC756" i="2"/>
  <c r="AC748" i="2"/>
  <c r="AC740" i="2"/>
  <c r="AC732" i="2"/>
  <c r="AC724" i="2"/>
  <c r="AC716" i="2"/>
  <c r="AD677" i="2"/>
  <c r="AD679" i="2"/>
  <c r="AD614" i="2"/>
  <c r="AD596" i="2"/>
  <c r="AD610" i="2"/>
  <c r="AC600" i="2"/>
  <c r="AC684" i="2"/>
  <c r="AC672" i="2"/>
  <c r="AD669" i="2"/>
  <c r="AC664" i="2"/>
  <c r="AD661" i="2"/>
  <c r="AC656" i="2"/>
  <c r="AD653" i="2"/>
  <c r="AC648" i="2"/>
  <c r="AD645" i="2"/>
  <c r="AC640" i="2"/>
  <c r="AD637" i="2"/>
  <c r="AC633" i="2"/>
  <c r="AD604" i="2"/>
  <c r="AD634" i="2"/>
  <c r="AD632" i="2"/>
  <c r="AD592" i="2"/>
  <c r="AC625" i="2"/>
  <c r="AC617" i="2"/>
  <c r="AC609" i="2"/>
  <c r="AC601" i="2"/>
  <c r="AD594" i="2"/>
  <c r="AC585" i="2"/>
  <c r="AD582" i="2"/>
  <c r="AC577" i="2"/>
  <c r="AD574" i="2"/>
  <c r="AC569" i="2"/>
  <c r="AD566" i="2"/>
  <c r="AC561" i="2"/>
  <c r="AD558" i="2"/>
  <c r="AC550" i="2"/>
  <c r="AD519" i="2"/>
  <c r="AD539" i="2"/>
  <c r="AC584" i="2"/>
  <c r="AC576" i="2"/>
  <c r="AC568" i="2"/>
  <c r="AC560" i="2"/>
  <c r="AD553" i="2"/>
  <c r="AD471" i="2"/>
  <c r="AD449" i="2"/>
  <c r="AD451" i="2"/>
  <c r="AD445" i="2"/>
  <c r="AD441" i="2"/>
  <c r="AD437" i="2"/>
  <c r="AD426" i="2"/>
  <c r="AC160" i="2"/>
  <c r="AC18" i="2"/>
  <c r="AC55" i="2"/>
  <c r="AC78" i="2"/>
  <c r="AC632" i="2"/>
  <c r="AC707" i="2"/>
  <c r="AC545" i="2"/>
  <c r="AC628" i="2"/>
  <c r="AC432" i="2"/>
  <c r="AD802" i="2"/>
  <c r="AC780" i="2"/>
  <c r="AD816" i="2"/>
  <c r="AD800" i="2"/>
  <c r="AC784" i="2"/>
  <c r="AD788" i="2"/>
  <c r="AD778" i="2"/>
  <c r="AC712" i="2"/>
  <c r="AD697" i="2"/>
  <c r="AD691" i="2"/>
  <c r="AC685" i="2"/>
  <c r="AC811" i="2"/>
  <c r="AC803" i="2"/>
  <c r="AC795" i="2"/>
  <c r="AC783" i="2"/>
  <c r="AC771" i="2"/>
  <c r="AD768" i="2"/>
  <c r="AC763" i="2"/>
  <c r="AD760" i="2"/>
  <c r="AC755" i="2"/>
  <c r="AD752" i="2"/>
  <c r="AC747" i="2"/>
  <c r="AD744" i="2"/>
  <c r="AC739" i="2"/>
  <c r="AD736" i="2"/>
  <c r="AC731" i="2"/>
  <c r="AD728" i="2"/>
  <c r="AC723" i="2"/>
  <c r="AD720" i="2"/>
  <c r="AD705" i="2"/>
  <c r="AD709" i="2"/>
  <c r="AD707" i="2"/>
  <c r="AD683" i="2"/>
  <c r="AC629" i="2"/>
  <c r="AC704" i="2"/>
  <c r="AC696" i="2"/>
  <c r="AC688" i="2"/>
  <c r="AD620" i="2"/>
  <c r="AD606" i="2"/>
  <c r="AC588" i="2"/>
  <c r="AC673" i="2"/>
  <c r="AC665" i="2"/>
  <c r="AC657" i="2"/>
  <c r="AC649" i="2"/>
  <c r="AC641" i="2"/>
  <c r="AD602" i="2"/>
  <c r="AC597" i="2"/>
  <c r="AD590" i="2"/>
  <c r="AD584" i="2"/>
  <c r="AD580" i="2"/>
  <c r="AD576" i="2"/>
  <c r="AD572" i="2"/>
  <c r="AD568" i="2"/>
  <c r="AD564" i="2"/>
  <c r="AD560" i="2"/>
  <c r="AD556" i="2"/>
  <c r="AD533" i="2"/>
  <c r="AC542" i="2"/>
  <c r="AC534" i="2"/>
  <c r="AC526" i="2"/>
  <c r="AC518" i="2"/>
  <c r="AD515" i="2"/>
  <c r="AC510" i="2"/>
  <c r="AD507" i="2"/>
  <c r="AC502" i="2"/>
  <c r="AD499" i="2"/>
  <c r="AC494" i="2"/>
  <c r="AD491" i="2"/>
  <c r="AC486" i="2"/>
  <c r="AD483" i="2"/>
  <c r="AC478" i="2"/>
  <c r="AD475" i="2"/>
  <c r="AD463" i="2"/>
  <c r="AC515" i="2"/>
  <c r="AC507" i="2"/>
  <c r="AC499" i="2"/>
  <c r="AC491" i="2"/>
  <c r="AC76" i="2"/>
  <c r="AD159" i="2"/>
  <c r="AC822" i="2"/>
  <c r="AC820" i="2"/>
  <c r="AC626" i="2"/>
  <c r="AC630" i="2"/>
  <c r="AC715" i="2"/>
  <c r="AC430" i="2"/>
  <c r="AC428" i="2"/>
  <c r="AD820" i="2"/>
  <c r="AD814" i="2"/>
  <c r="AD798" i="2"/>
  <c r="AD808" i="2"/>
  <c r="AD792" i="2"/>
  <c r="AD776" i="2"/>
  <c r="AD782" i="2"/>
  <c r="AD695" i="2"/>
  <c r="AC681" i="2"/>
  <c r="AD713" i="2"/>
  <c r="AC787" i="2"/>
  <c r="AC708" i="2"/>
  <c r="AD703" i="2"/>
  <c r="AD689" i="2"/>
  <c r="AC768" i="2"/>
  <c r="AC760" i="2"/>
  <c r="AC752" i="2"/>
  <c r="AC744" i="2"/>
  <c r="AC736" i="2"/>
  <c r="AC728" i="2"/>
  <c r="AC720" i="2"/>
  <c r="AD715" i="2"/>
  <c r="AD701" i="2"/>
  <c r="AC677" i="2"/>
  <c r="AD687" i="2"/>
  <c r="AC596" i="2"/>
  <c r="AD624" i="2"/>
  <c r="AD600" i="2"/>
  <c r="AC676" i="2"/>
  <c r="AD673" i="2"/>
  <c r="AC668" i="2"/>
  <c r="AD665" i="2"/>
  <c r="AC660" i="2"/>
  <c r="AD657" i="2"/>
  <c r="AC652" i="2"/>
  <c r="AD649" i="2"/>
  <c r="AC644" i="2"/>
  <c r="AD641" i="2"/>
  <c r="AC636" i="2"/>
  <c r="AD622" i="2"/>
  <c r="AD616" i="2"/>
  <c r="AC592" i="2"/>
  <c r="AC621" i="2"/>
  <c r="AC613" i="2"/>
  <c r="AC605" i="2"/>
  <c r="AC593" i="2"/>
  <c r="AD586" i="2"/>
  <c r="AC581" i="2"/>
  <c r="AD578" i="2"/>
  <c r="AC573" i="2"/>
  <c r="AD570" i="2"/>
  <c r="AC565" i="2"/>
  <c r="AD562" i="2"/>
  <c r="AC557" i="2"/>
  <c r="AD529" i="2"/>
  <c r="AD551" i="2"/>
  <c r="AD541" i="2"/>
  <c r="AD525" i="2"/>
  <c r="AC554" i="2"/>
  <c r="AC546" i="2"/>
  <c r="AD521" i="2"/>
  <c r="AC580" i="2"/>
  <c r="AC572" i="2"/>
  <c r="AC564" i="2"/>
  <c r="AC556" i="2"/>
  <c r="AD535" i="2"/>
  <c r="AD461" i="2"/>
  <c r="AC449" i="2"/>
  <c r="AD459" i="2"/>
  <c r="AD517" i="2"/>
  <c r="AD513" i="2"/>
  <c r="AD509" i="2"/>
  <c r="AD505" i="2"/>
  <c r="AD501" i="2"/>
  <c r="AD497" i="2"/>
  <c r="AD493" i="2"/>
  <c r="AC154" i="2"/>
  <c r="AC108" i="2"/>
  <c r="AC152" i="2"/>
  <c r="AC713" i="2"/>
  <c r="AC553" i="2"/>
  <c r="AC551" i="2"/>
  <c r="AC711" i="2"/>
  <c r="AC302" i="2"/>
  <c r="AC253" i="2"/>
  <c r="AD818" i="2"/>
  <c r="AD780" i="2"/>
  <c r="AD784" i="2"/>
  <c r="AD812" i="2"/>
  <c r="AD796" i="2"/>
  <c r="AC788" i="2"/>
  <c r="AD822" i="2"/>
  <c r="AD806" i="2"/>
  <c r="AD786" i="2"/>
  <c r="AD685" i="2"/>
  <c r="AC815" i="2"/>
  <c r="AC807" i="2"/>
  <c r="AC799" i="2"/>
  <c r="AC791" i="2"/>
  <c r="AC775" i="2"/>
  <c r="AD772" i="2"/>
  <c r="AC767" i="2"/>
  <c r="AD764" i="2"/>
  <c r="AC759" i="2"/>
  <c r="AD756" i="2"/>
  <c r="AC751" i="2"/>
  <c r="AD748" i="2"/>
  <c r="AC743" i="2"/>
  <c r="AD740" i="2"/>
  <c r="AC735" i="2"/>
  <c r="AD732" i="2"/>
  <c r="AC727" i="2"/>
  <c r="AD724" i="2"/>
  <c r="AC719" i="2"/>
  <c r="AD716" i="2"/>
  <c r="AD699" i="2"/>
  <c r="AD675" i="2"/>
  <c r="AD671" i="2"/>
  <c r="AD667" i="2"/>
  <c r="AD663" i="2"/>
  <c r="AD659" i="2"/>
  <c r="AD655" i="2"/>
  <c r="AD651" i="2"/>
  <c r="AD647" i="2"/>
  <c r="AD643" i="2"/>
  <c r="AD639" i="2"/>
  <c r="AD612" i="2"/>
  <c r="AD630" i="2"/>
  <c r="AD608" i="2"/>
  <c r="AC700" i="2"/>
  <c r="AC692" i="2"/>
  <c r="AC680" i="2"/>
  <c r="AD588" i="2"/>
  <c r="AC669" i="2"/>
  <c r="AC661" i="2"/>
  <c r="AC653" i="2"/>
  <c r="AC645" i="2"/>
  <c r="AC637" i="2"/>
  <c r="AD626" i="2"/>
  <c r="AD618" i="2"/>
  <c r="AD598" i="2"/>
  <c r="AC589" i="2"/>
  <c r="AD531" i="2"/>
  <c r="AD543" i="2"/>
  <c r="AD527" i="2"/>
  <c r="AC519" i="2"/>
  <c r="AD537" i="2"/>
  <c r="AD523" i="2"/>
  <c r="AD547" i="2"/>
  <c r="AD545" i="2"/>
  <c r="AC538" i="2"/>
  <c r="AC530" i="2"/>
  <c r="AC522" i="2"/>
  <c r="AC514" i="2"/>
  <c r="AD511" i="2"/>
  <c r="AC506" i="2"/>
  <c r="AD503" i="2"/>
  <c r="AC498" i="2"/>
  <c r="AD495" i="2"/>
  <c r="AC490" i="2"/>
  <c r="AD487" i="2"/>
  <c r="AC482" i="2"/>
  <c r="AD479" i="2"/>
  <c r="AC474" i="2"/>
  <c r="AC511" i="2"/>
  <c r="AC503" i="2"/>
  <c r="AC495" i="2"/>
  <c r="AC487" i="2"/>
  <c r="AD467" i="2"/>
  <c r="AD410" i="2"/>
  <c r="AD434" i="2"/>
  <c r="AC470" i="2"/>
  <c r="AC462" i="2"/>
  <c r="AD447" i="2"/>
  <c r="AC442" i="2"/>
  <c r="AD439" i="2"/>
  <c r="AD418" i="2"/>
  <c r="AD416" i="2"/>
  <c r="AC423" i="2"/>
  <c r="AC415" i="2"/>
  <c r="AC403" i="2"/>
  <c r="AD400" i="2"/>
  <c r="AC395" i="2"/>
  <c r="AD392" i="2"/>
  <c r="AD384" i="2"/>
  <c r="AD402" i="2"/>
  <c r="AD398" i="2"/>
  <c r="AD394" i="2"/>
  <c r="AD390" i="2"/>
  <c r="AC371" i="2"/>
  <c r="AC359" i="2"/>
  <c r="AC366" i="2"/>
  <c r="AD363" i="2"/>
  <c r="AC342" i="2"/>
  <c r="AD335" i="2"/>
  <c r="AD364" i="2"/>
  <c r="AC347" i="2"/>
  <c r="AD344" i="2"/>
  <c r="AC339" i="2"/>
  <c r="AD336" i="2"/>
  <c r="AD342" i="2"/>
  <c r="AD318" i="2"/>
  <c r="AC313" i="2"/>
  <c r="AD310" i="2"/>
  <c r="AD304" i="2"/>
  <c r="AD302" i="2"/>
  <c r="AC301" i="2"/>
  <c r="AD285" i="2"/>
  <c r="AD287" i="2"/>
  <c r="AD264" i="2"/>
  <c r="AD262" i="2"/>
  <c r="AC246" i="2"/>
  <c r="AC192" i="2"/>
  <c r="AD185" i="2"/>
  <c r="AC184" i="2"/>
  <c r="AC176" i="2"/>
  <c r="AC168" i="2"/>
  <c r="AD156" i="2"/>
  <c r="AC173" i="2"/>
  <c r="AD160" i="2"/>
  <c r="AC128" i="2"/>
  <c r="AD100" i="2"/>
  <c r="AC72" i="2"/>
  <c r="AD62" i="2"/>
  <c r="AD53" i="2"/>
  <c r="AC63" i="2"/>
  <c r="AC57" i="2"/>
  <c r="AD37" i="2"/>
  <c r="AD49" i="2"/>
  <c r="AD41" i="2"/>
  <c r="AC29" i="2"/>
  <c r="AC10" i="2"/>
  <c r="AC483" i="2"/>
  <c r="AC475" i="2"/>
  <c r="AD469" i="2"/>
  <c r="AD465" i="2"/>
  <c r="AC445" i="2"/>
  <c r="AC437" i="2"/>
  <c r="AC450" i="2"/>
  <c r="AC438" i="2"/>
  <c r="AD435" i="2"/>
  <c r="AC431" i="2"/>
  <c r="AD420" i="2"/>
  <c r="AC406" i="2"/>
  <c r="AD408" i="2"/>
  <c r="AC376" i="2"/>
  <c r="AD378" i="2"/>
  <c r="AC398" i="2"/>
  <c r="AC390" i="2"/>
  <c r="AC358" i="2"/>
  <c r="AD355" i="2"/>
  <c r="AD350" i="2"/>
  <c r="AC350" i="2"/>
  <c r="AC381" i="2"/>
  <c r="AC367" i="2"/>
  <c r="AC354" i="2"/>
  <c r="AD347" i="2"/>
  <c r="AC338" i="2"/>
  <c r="AC322" i="2"/>
  <c r="AD368" i="2"/>
  <c r="AD352" i="2"/>
  <c r="AC325" i="2"/>
  <c r="AD346" i="2"/>
  <c r="AC326" i="2"/>
  <c r="AC321" i="2"/>
  <c r="AD306" i="2"/>
  <c r="AC318" i="2"/>
  <c r="AD309" i="2"/>
  <c r="AD281" i="2"/>
  <c r="AD289" i="2"/>
  <c r="AD277" i="2"/>
  <c r="AC272" i="2"/>
  <c r="AC275" i="2"/>
  <c r="AC265" i="2"/>
  <c r="AC255" i="2"/>
  <c r="AC256" i="2"/>
  <c r="AD251" i="2"/>
  <c r="AD243" i="2"/>
  <c r="AD239" i="2"/>
  <c r="AC234" i="2"/>
  <c r="AC217" i="2"/>
  <c r="AD203" i="2"/>
  <c r="AD216" i="2"/>
  <c r="AD201" i="2"/>
  <c r="AD232" i="2"/>
  <c r="AD228" i="2"/>
  <c r="AC228" i="2"/>
  <c r="AD225" i="2"/>
  <c r="AC220" i="2"/>
  <c r="AD217" i="2"/>
  <c r="AC212" i="2"/>
  <c r="AD209" i="2"/>
  <c r="AC204" i="2"/>
  <c r="AD148" i="2"/>
  <c r="AC188" i="2"/>
  <c r="AD154" i="2"/>
  <c r="AC143" i="2"/>
  <c r="AC177" i="2"/>
  <c r="AC159" i="2"/>
  <c r="AD155" i="2"/>
  <c r="AC147" i="2"/>
  <c r="AC144" i="2"/>
  <c r="AC132" i="2"/>
  <c r="AD120" i="2"/>
  <c r="AD135" i="2"/>
  <c r="AC118" i="2"/>
  <c r="AC139" i="2"/>
  <c r="AD136" i="2"/>
  <c r="AC131" i="2"/>
  <c r="AD128" i="2"/>
  <c r="AC122" i="2"/>
  <c r="AC117" i="2"/>
  <c r="AD114" i="2"/>
  <c r="AC109" i="2"/>
  <c r="AD98" i="2"/>
  <c r="AC88" i="2"/>
  <c r="AC80" i="2"/>
  <c r="AC75" i="2"/>
  <c r="AC95" i="2"/>
  <c r="AD92" i="2"/>
  <c r="AC87" i="2"/>
  <c r="AD84" i="2"/>
  <c r="AC71" i="2"/>
  <c r="AC56" i="2"/>
  <c r="AD51" i="2"/>
  <c r="AD47" i="2"/>
  <c r="AD43" i="2"/>
  <c r="AD39" i="2"/>
  <c r="AD29" i="2"/>
  <c r="AD35" i="2"/>
  <c r="AC30" i="2"/>
  <c r="AC26" i="2"/>
  <c r="AC21" i="2"/>
  <c r="AC15" i="2"/>
  <c r="AC11" i="2"/>
  <c r="AC7" i="2"/>
  <c r="AC291" i="2"/>
  <c r="AD298" i="2"/>
  <c r="AD313" i="2"/>
  <c r="AC293" i="2"/>
  <c r="AC288" i="2"/>
  <c r="AC264" i="2"/>
  <c r="AC261" i="2"/>
  <c r="AD247" i="2"/>
  <c r="AC250" i="2"/>
  <c r="AD233" i="2"/>
  <c r="AC242" i="2"/>
  <c r="AC205" i="2"/>
  <c r="AC200" i="2"/>
  <c r="AC185" i="2"/>
  <c r="AC189" i="2"/>
  <c r="AC180" i="2"/>
  <c r="AC172" i="2"/>
  <c r="AC164" i="2"/>
  <c r="AC181" i="2"/>
  <c r="AC165" i="2"/>
  <c r="AC136" i="2"/>
  <c r="AC121" i="2"/>
  <c r="AD96" i="2"/>
  <c r="AC110" i="2"/>
  <c r="AD72" i="2"/>
  <c r="AC74" i="2"/>
  <c r="AC66" i="2"/>
  <c r="AD64" i="2"/>
  <c r="AC59" i="2"/>
  <c r="AC41" i="2"/>
  <c r="AC48" i="2"/>
  <c r="AD33" i="2"/>
  <c r="AC38" i="2"/>
  <c r="AD21" i="2"/>
  <c r="AD11" i="2"/>
  <c r="AD457" i="2"/>
  <c r="AD453" i="2"/>
  <c r="AD489" i="2"/>
  <c r="AD485" i="2"/>
  <c r="AD481" i="2"/>
  <c r="AD477" i="2"/>
  <c r="AC410" i="2"/>
  <c r="AD422" i="2"/>
  <c r="AC466" i="2"/>
  <c r="AC458" i="2"/>
  <c r="AC446" i="2"/>
  <c r="AD443" i="2"/>
  <c r="AC427" i="2"/>
  <c r="AC419" i="2"/>
  <c r="AC411" i="2"/>
  <c r="AD404" i="2"/>
  <c r="AC399" i="2"/>
  <c r="AD396" i="2"/>
  <c r="AC391" i="2"/>
  <c r="AD388" i="2"/>
  <c r="AC374" i="2"/>
  <c r="AD382" i="2"/>
  <c r="AC375" i="2"/>
  <c r="AD371" i="2"/>
  <c r="AC362" i="2"/>
  <c r="AD359" i="2"/>
  <c r="AC363" i="2"/>
  <c r="AD351" i="2"/>
  <c r="AD343" i="2"/>
  <c r="AC334" i="2"/>
  <c r="AD372" i="2"/>
  <c r="AD356" i="2"/>
  <c r="AD348" i="2"/>
  <c r="AC343" i="2"/>
  <c r="AD340" i="2"/>
  <c r="AC335" i="2"/>
  <c r="AD332" i="2"/>
  <c r="AD334" i="2"/>
  <c r="AC317" i="2"/>
  <c r="AD314" i="2"/>
  <c r="AC309" i="2"/>
  <c r="AC306" i="2"/>
  <c r="AD294" i="2"/>
  <c r="AC305" i="2"/>
  <c r="AC279" i="2"/>
  <c r="AC280" i="2"/>
  <c r="AD258" i="2"/>
  <c r="AC254" i="2"/>
  <c r="AD241" i="2"/>
  <c r="AD237" i="2"/>
  <c r="AC221" i="2"/>
  <c r="AC197" i="2"/>
  <c r="AD193" i="2"/>
  <c r="AD204" i="2"/>
  <c r="AC196" i="2"/>
  <c r="AD177" i="2"/>
  <c r="AD169" i="2"/>
  <c r="AD139" i="2"/>
  <c r="AD108" i="2"/>
  <c r="AD57" i="2"/>
  <c r="AC67" i="2"/>
  <c r="AC49" i="2"/>
  <c r="AD45" i="2"/>
  <c r="AC25" i="2"/>
  <c r="AC22" i="2"/>
  <c r="AC479" i="2"/>
  <c r="AD455" i="2"/>
  <c r="AD412" i="2"/>
  <c r="AC441" i="2"/>
  <c r="AD428" i="2"/>
  <c r="AD424" i="2"/>
  <c r="AC454" i="2"/>
  <c r="AC434" i="2"/>
  <c r="AD432" i="2"/>
  <c r="AD414" i="2"/>
  <c r="AD406" i="2"/>
  <c r="AC407" i="2"/>
  <c r="AD386" i="2"/>
  <c r="AD380" i="2"/>
  <c r="AD376" i="2"/>
  <c r="AC402" i="2"/>
  <c r="AC394" i="2"/>
  <c r="AC355" i="2"/>
  <c r="AC385" i="2"/>
  <c r="AC377" i="2"/>
  <c r="AC370" i="2"/>
  <c r="AD367" i="2"/>
  <c r="AC346" i="2"/>
  <c r="AD339" i="2"/>
  <c r="AD330" i="2"/>
  <c r="AD322" i="2"/>
  <c r="AD360" i="2"/>
  <c r="AC351" i="2"/>
  <c r="AD338" i="2"/>
  <c r="AC329" i="2"/>
  <c r="AD326" i="2"/>
  <c r="AC297" i="2"/>
  <c r="AC310" i="2"/>
  <c r="AD317" i="2"/>
  <c r="AC292" i="2"/>
  <c r="AD283" i="2"/>
  <c r="AC276" i="2"/>
  <c r="AD273" i="2"/>
  <c r="AD268" i="2"/>
  <c r="AD275" i="2"/>
  <c r="AD266" i="2"/>
  <c r="AC257" i="2"/>
  <c r="AD260" i="2"/>
  <c r="AD256" i="2"/>
  <c r="AC260" i="2"/>
  <c r="AD253" i="2"/>
  <c r="AC237" i="2"/>
  <c r="AC238" i="2"/>
  <c r="AD235" i="2"/>
  <c r="AC239" i="2"/>
  <c r="AC225" i="2"/>
  <c r="AC209" i="2"/>
  <c r="AD220" i="2"/>
  <c r="AD208" i="2"/>
  <c r="AC231" i="2"/>
  <c r="AD224" i="2"/>
  <c r="AC232" i="2"/>
  <c r="AD229" i="2"/>
  <c r="AC224" i="2"/>
  <c r="AD221" i="2"/>
  <c r="AC216" i="2"/>
  <c r="AD213" i="2"/>
  <c r="AC208" i="2"/>
  <c r="AD205" i="2"/>
  <c r="AC199" i="2"/>
  <c r="AC155" i="2"/>
  <c r="AD143" i="2"/>
  <c r="AC169" i="2"/>
  <c r="AC140" i="2"/>
  <c r="AC124" i="2"/>
  <c r="AD127" i="2"/>
  <c r="AD118" i="2"/>
  <c r="AD144" i="2"/>
  <c r="AD140" i="2"/>
  <c r="AC135" i="2"/>
  <c r="AD132" i="2"/>
  <c r="AC127" i="2"/>
  <c r="AD124" i="2"/>
  <c r="AD116" i="2"/>
  <c r="AD112" i="2"/>
  <c r="AC107" i="2"/>
  <c r="AC113" i="2"/>
  <c r="AD110" i="2"/>
  <c r="AC103" i="2"/>
  <c r="AD104" i="2"/>
  <c r="AD102" i="2"/>
  <c r="AC92" i="2"/>
  <c r="AC84" i="2"/>
  <c r="AD78" i="2"/>
  <c r="AD94" i="2"/>
  <c r="AD90" i="2"/>
  <c r="AD86" i="2"/>
  <c r="AD82" i="2"/>
  <c r="AD76" i="2"/>
  <c r="AD70" i="2"/>
  <c r="AC99" i="2"/>
  <c r="AC91" i="2"/>
  <c r="AD88" i="2"/>
  <c r="AC83" i="2"/>
  <c r="AD80" i="2"/>
  <c r="AC33" i="2"/>
  <c r="AC34" i="2"/>
  <c r="AD31" i="2"/>
  <c r="AD27" i="2"/>
  <c r="AC19" i="2"/>
  <c r="AD18" i="2"/>
  <c r="AD15" i="2"/>
  <c r="AC14" i="2"/>
  <c r="AD7" i="2"/>
  <c r="AD16" i="2"/>
  <c r="AD12" i="2"/>
  <c r="AD8" i="2"/>
  <c r="AC314" i="2"/>
  <c r="AC298" i="2"/>
  <c r="AC294" i="2"/>
  <c r="AD291" i="2"/>
  <c r="AD279" i="2"/>
  <c r="AC284" i="2"/>
  <c r="AD270" i="2"/>
  <c r="AD272" i="2"/>
  <c r="AC269" i="2"/>
  <c r="AD249" i="2"/>
  <c r="AC233" i="2"/>
  <c r="AC213" i="2"/>
  <c r="AD197" i="2"/>
  <c r="AC193" i="2"/>
  <c r="AD212" i="2"/>
  <c r="AD189" i="2"/>
  <c r="AC148" i="2"/>
  <c r="AD181" i="2"/>
  <c r="AD173" i="2"/>
  <c r="AD165" i="2"/>
  <c r="AC151" i="2"/>
  <c r="AD152" i="2"/>
  <c r="AD122" i="2"/>
  <c r="AD131" i="2"/>
  <c r="AC114" i="2"/>
  <c r="AC79" i="2"/>
  <c r="AD66" i="2"/>
  <c r="AC62" i="2"/>
  <c r="AD68" i="2"/>
  <c r="AD60" i="2"/>
  <c r="AC45" i="2"/>
  <c r="AC52" i="2"/>
  <c r="AC44" i="2"/>
  <c r="AD25" i="2"/>
  <c r="AD23" i="2"/>
  <c r="AC6" i="2"/>
  <c r="Z240" i="2"/>
  <c r="Z242" i="2"/>
  <c r="Y244" i="2"/>
  <c r="Z248" i="2"/>
  <c r="Z252" i="2"/>
  <c r="Z254" i="2"/>
  <c r="Z257" i="2"/>
  <c r="Y259" i="2"/>
  <c r="Z261" i="2"/>
  <c r="Z263" i="2"/>
  <c r="Y267" i="2"/>
  <c r="AE267" i="2" s="1"/>
  <c r="AR267" i="2" s="1"/>
  <c r="Y271" i="2"/>
  <c r="Y273" i="2"/>
  <c r="Y277" i="2"/>
  <c r="Z280" i="2"/>
  <c r="Y283" i="2"/>
  <c r="Y285" i="2"/>
  <c r="Z288" i="2"/>
  <c r="Y295" i="2"/>
  <c r="Y296" i="2"/>
  <c r="Y299" i="2"/>
  <c r="Y303" i="2"/>
  <c r="AE303" i="2" s="1"/>
  <c r="AR303" i="2" s="1"/>
  <c r="Z304" i="2"/>
  <c r="Y308" i="2"/>
  <c r="Y311" i="2"/>
  <c r="Y312" i="2"/>
  <c r="Y236" i="2"/>
  <c r="Z244" i="2"/>
  <c r="AF244" i="2" s="1"/>
  <c r="AS244" i="2" s="1"/>
  <c r="Y247" i="2"/>
  <c r="AE247" i="2" s="1"/>
  <c r="AR247" i="2" s="1"/>
  <c r="Y262" i="2"/>
  <c r="Y266" i="2"/>
  <c r="AE266" i="2" s="1"/>
  <c r="AR266" i="2" s="1"/>
  <c r="Z267" i="2"/>
  <c r="AF267" i="2" s="1"/>
  <c r="AS267" i="2" s="1"/>
  <c r="Y290" i="2"/>
  <c r="Z295" i="2"/>
  <c r="Z299" i="2"/>
  <c r="AF299" i="2" s="1"/>
  <c r="AS299" i="2" s="1"/>
  <c r="Z303" i="2"/>
  <c r="Y307" i="2"/>
  <c r="AE307" i="2" s="1"/>
  <c r="AR307" i="2" s="1"/>
  <c r="Z308" i="2"/>
  <c r="Z236" i="2"/>
  <c r="Y241" i="2"/>
  <c r="Z250" i="2"/>
  <c r="Y251" i="2"/>
  <c r="AE251" i="2" s="1"/>
  <c r="AR251" i="2" s="1"/>
  <c r="Y258" i="2"/>
  <c r="Z269" i="2"/>
  <c r="Y274" i="2"/>
  <c r="Y278" i="2"/>
  <c r="AE278" i="2" s="1"/>
  <c r="AR278" i="2" s="1"/>
  <c r="Y281" i="2"/>
  <c r="AE281" i="2" s="1"/>
  <c r="AR281" i="2" s="1"/>
  <c r="Y282" i="2"/>
  <c r="AE282" i="2" s="1"/>
  <c r="AR282" i="2" s="1"/>
  <c r="Y286" i="2"/>
  <c r="Z290" i="2"/>
  <c r="Z292" i="2"/>
  <c r="AF292" i="2" s="1"/>
  <c r="AS292" i="2" s="1"/>
  <c r="Y293" i="2"/>
  <c r="AE293" i="2" s="1"/>
  <c r="AR293" i="2" s="1"/>
  <c r="Z297" i="2"/>
  <c r="AF297" i="2" s="1"/>
  <c r="AS297" i="2" s="1"/>
  <c r="Y300" i="2"/>
  <c r="Z312" i="2"/>
  <c r="Y315" i="2"/>
  <c r="Y320" i="2"/>
  <c r="AE320" i="2" s="1"/>
  <c r="AR320" i="2" s="1"/>
  <c r="Z324" i="2"/>
  <c r="Z327" i="2"/>
  <c r="Z234" i="2"/>
  <c r="Y235" i="2"/>
  <c r="Y240" i="2"/>
  <c r="Z246" i="2"/>
  <c r="Y263" i="2"/>
  <c r="Z265" i="2"/>
  <c r="Z271" i="2"/>
  <c r="Z274" i="2"/>
  <c r="Z278" i="2"/>
  <c r="AF278" i="2" s="1"/>
  <c r="AS278" i="2" s="1"/>
  <c r="Z282" i="2"/>
  <c r="AF282" i="2" s="1"/>
  <c r="AS282" i="2" s="1"/>
  <c r="Z286" i="2"/>
  <c r="Z300" i="2"/>
  <c r="Z238" i="2"/>
  <c r="AF238" i="2" s="1"/>
  <c r="AS238" i="2" s="1"/>
  <c r="Y243" i="2"/>
  <c r="Y245" i="2"/>
  <c r="Y248" i="2"/>
  <c r="Y249" i="2"/>
  <c r="Y252" i="2"/>
  <c r="Y255" i="2"/>
  <c r="Z259" i="2"/>
  <c r="Z276" i="2"/>
  <c r="Z284" i="2"/>
  <c r="AF284" i="2" s="1"/>
  <c r="AS284" i="2" s="1"/>
  <c r="Z296" i="2"/>
  <c r="AF296" i="2" s="1"/>
  <c r="AS296" i="2" s="1"/>
  <c r="Y316" i="2"/>
  <c r="Y319" i="2"/>
  <c r="AE319" i="2" s="1"/>
  <c r="AR319" i="2" s="1"/>
  <c r="Z323" i="2"/>
  <c r="AF323" i="2" s="1"/>
  <c r="AS323" i="2" s="1"/>
  <c r="Z328" i="2"/>
  <c r="Z320" i="2"/>
  <c r="Y323" i="2"/>
  <c r="Z311" i="2"/>
  <c r="Z315" i="2"/>
  <c r="Z316" i="2"/>
  <c r="Z319" i="2"/>
  <c r="Z331" i="2"/>
  <c r="AF331" i="2" s="1"/>
  <c r="AS331" i="2" s="1"/>
  <c r="Z333" i="2"/>
  <c r="Y337" i="2"/>
  <c r="AE337" i="2" s="1"/>
  <c r="AR337" i="2" s="1"/>
  <c r="Y340" i="2"/>
  <c r="Z349" i="2"/>
  <c r="AF349" i="2" s="1"/>
  <c r="AS349" i="2" s="1"/>
  <c r="Z353" i="2"/>
  <c r="Y356" i="2"/>
  <c r="AE356" i="2" s="1"/>
  <c r="AR356" i="2" s="1"/>
  <c r="Y360" i="2"/>
  <c r="Y361" i="2"/>
  <c r="Z365" i="2"/>
  <c r="AF365" i="2" s="1"/>
  <c r="AS365" i="2" s="1"/>
  <c r="Z369" i="2"/>
  <c r="Z373" i="2"/>
  <c r="Y374" i="2"/>
  <c r="Z377" i="2"/>
  <c r="Z381" i="2"/>
  <c r="Y386" i="2"/>
  <c r="Z389" i="2"/>
  <c r="AF389" i="2" s="1"/>
  <c r="AS389" i="2" s="1"/>
  <c r="Y393" i="2"/>
  <c r="Z395" i="2"/>
  <c r="AF395" i="2" s="1"/>
  <c r="AS395" i="2" s="1"/>
  <c r="Y400" i="2"/>
  <c r="Y324" i="2"/>
  <c r="Y328" i="2"/>
  <c r="Y330" i="2"/>
  <c r="Y332" i="2"/>
  <c r="Z341" i="2"/>
  <c r="Y345" i="2"/>
  <c r="Y348" i="2"/>
  <c r="AE348" i="2" s="1"/>
  <c r="AR348" i="2" s="1"/>
  <c r="Z354" i="2"/>
  <c r="Z357" i="2"/>
  <c r="AF357" i="2" s="1"/>
  <c r="AS357" i="2" s="1"/>
  <c r="Y364" i="2"/>
  <c r="AE364" i="2" s="1"/>
  <c r="AR364" i="2" s="1"/>
  <c r="Z370" i="2"/>
  <c r="Y372" i="2"/>
  <c r="Z379" i="2"/>
  <c r="Z383" i="2"/>
  <c r="Y384" i="2"/>
  <c r="Y387" i="2"/>
  <c r="Y392" i="2"/>
  <c r="AE392" i="2" s="1"/>
  <c r="AR392" i="2" s="1"/>
  <c r="Z397" i="2"/>
  <c r="AF397" i="2" s="1"/>
  <c r="AS397" i="2" s="1"/>
  <c r="Y401" i="2"/>
  <c r="AE401" i="2" s="1"/>
  <c r="AR401" i="2" s="1"/>
  <c r="Z403" i="2"/>
  <c r="AF403" i="2" s="1"/>
  <c r="AS403" i="2" s="1"/>
  <c r="Y333" i="2"/>
  <c r="Y341" i="2"/>
  <c r="Y349" i="2"/>
  <c r="Y353" i="2"/>
  <c r="Z366" i="2"/>
  <c r="Z387" i="2"/>
  <c r="Y388" i="2"/>
  <c r="Y389" i="2"/>
  <c r="Z391" i="2"/>
  <c r="AF391" i="2" s="1"/>
  <c r="AS391" i="2" s="1"/>
  <c r="Z405" i="2"/>
  <c r="Y408" i="2"/>
  <c r="Z411" i="2"/>
  <c r="Z415" i="2"/>
  <c r="Y421" i="2"/>
  <c r="Z423" i="2"/>
  <c r="AF423" i="2" s="1"/>
  <c r="AS423" i="2" s="1"/>
  <c r="Y425" i="2"/>
  <c r="Z427" i="2"/>
  <c r="Y429" i="2"/>
  <c r="AE429" i="2" s="1"/>
  <c r="AR429" i="2" s="1"/>
  <c r="Y430" i="2"/>
  <c r="AE430" i="2" s="1"/>
  <c r="AR430" i="2" s="1"/>
  <c r="Z431" i="2"/>
  <c r="AF431" i="2" s="1"/>
  <c r="AS431" i="2" s="1"/>
  <c r="Z433" i="2"/>
  <c r="AF433" i="2" s="1"/>
  <c r="AS433" i="2" s="1"/>
  <c r="Y444" i="2"/>
  <c r="Z446" i="2"/>
  <c r="Y331" i="2"/>
  <c r="Z361" i="2"/>
  <c r="AF361" i="2" s="1"/>
  <c r="AS361" i="2" s="1"/>
  <c r="Y365" i="2"/>
  <c r="Y369" i="2"/>
  <c r="Y383" i="2"/>
  <c r="Y404" i="2"/>
  <c r="AE404" i="2" s="1"/>
  <c r="AR404" i="2" s="1"/>
  <c r="Y409" i="2"/>
  <c r="Y413" i="2"/>
  <c r="Y417" i="2"/>
  <c r="Z421" i="2"/>
  <c r="Z425" i="2"/>
  <c r="Z429" i="2"/>
  <c r="Y436" i="2"/>
  <c r="Z438" i="2"/>
  <c r="Y440" i="2"/>
  <c r="Z442" i="2"/>
  <c r="Z444" i="2"/>
  <c r="Y448" i="2"/>
  <c r="Z450" i="2"/>
  <c r="Y452" i="2"/>
  <c r="AE452" i="2" s="1"/>
  <c r="AR452" i="2" s="1"/>
  <c r="Z454" i="2"/>
  <c r="Z456" i="2"/>
  <c r="AF456" i="2" s="1"/>
  <c r="AS456" i="2" s="1"/>
  <c r="Z460" i="2"/>
  <c r="Y463" i="2"/>
  <c r="AE463" i="2" s="1"/>
  <c r="AR463" i="2" s="1"/>
  <c r="Z466" i="2"/>
  <c r="Y468" i="2"/>
  <c r="AE468" i="2" s="1"/>
  <c r="AR468" i="2" s="1"/>
  <c r="Y473" i="2"/>
  <c r="Z482" i="2"/>
  <c r="Z484" i="2"/>
  <c r="Y488" i="2"/>
  <c r="Y489" i="2"/>
  <c r="Z498" i="2"/>
  <c r="Z500" i="2"/>
  <c r="Y327" i="2"/>
  <c r="AE327" i="2" s="1"/>
  <c r="AR327" i="2" s="1"/>
  <c r="Y336" i="2"/>
  <c r="Z337" i="2"/>
  <c r="Y344" i="2"/>
  <c r="Z345" i="2"/>
  <c r="Y352" i="2"/>
  <c r="Y373" i="2"/>
  <c r="AE373" i="2" s="1"/>
  <c r="AR373" i="2" s="1"/>
  <c r="Z401" i="2"/>
  <c r="Z409" i="2"/>
  <c r="Z413" i="2"/>
  <c r="AF413" i="2" s="1"/>
  <c r="AS413" i="2" s="1"/>
  <c r="Z417" i="2"/>
  <c r="Y418" i="2"/>
  <c r="Y428" i="2"/>
  <c r="Z436" i="2"/>
  <c r="Z440" i="2"/>
  <c r="AF440" i="2" s="1"/>
  <c r="AS440" i="2" s="1"/>
  <c r="Y443" i="2"/>
  <c r="AE443" i="2" s="1"/>
  <c r="AR443" i="2" s="1"/>
  <c r="Y357" i="2"/>
  <c r="AE357" i="2" s="1"/>
  <c r="AR357" i="2" s="1"/>
  <c r="Y368" i="2"/>
  <c r="Y379" i="2"/>
  <c r="Z385" i="2"/>
  <c r="Z393" i="2"/>
  <c r="Y396" i="2"/>
  <c r="Y397" i="2"/>
  <c r="Z399" i="2"/>
  <c r="Y405" i="2"/>
  <c r="AE405" i="2" s="1"/>
  <c r="AR405" i="2" s="1"/>
  <c r="Z407" i="2"/>
  <c r="Z419" i="2"/>
  <c r="AF419" i="2" s="1"/>
  <c r="AS419" i="2" s="1"/>
  <c r="Y422" i="2"/>
  <c r="AE422" i="2" s="1"/>
  <c r="AR422" i="2" s="1"/>
  <c r="Y424" i="2"/>
  <c r="Y433" i="2"/>
  <c r="Y435" i="2"/>
  <c r="Y439" i="2"/>
  <c r="Y447" i="2"/>
  <c r="AE447" i="2" s="1"/>
  <c r="AR447" i="2" s="1"/>
  <c r="Y457" i="2"/>
  <c r="AE457" i="2" s="1"/>
  <c r="AR457" i="2" s="1"/>
  <c r="Y459" i="2"/>
  <c r="Y461" i="2"/>
  <c r="Z464" i="2"/>
  <c r="AF464" i="2" s="1"/>
  <c r="AS464" i="2" s="1"/>
  <c r="Z472" i="2"/>
  <c r="AF472" i="2" s="1"/>
  <c r="AS472" i="2" s="1"/>
  <c r="Z474" i="2"/>
  <c r="Z476" i="2"/>
  <c r="Y480" i="2"/>
  <c r="AE480" i="2" s="1"/>
  <c r="AR480" i="2" s="1"/>
  <c r="Y481" i="2"/>
  <c r="Z490" i="2"/>
  <c r="Z492" i="2"/>
  <c r="Y496" i="2"/>
  <c r="AE496" i="2" s="1"/>
  <c r="AR496" i="2" s="1"/>
  <c r="Y497" i="2"/>
  <c r="Y456" i="2"/>
  <c r="Z458" i="2"/>
  <c r="AF458" i="2" s="1"/>
  <c r="AS458" i="2" s="1"/>
  <c r="Y464" i="2"/>
  <c r="Z468" i="2"/>
  <c r="Y472" i="2"/>
  <c r="Y476" i="2"/>
  <c r="Y485" i="2"/>
  <c r="Z486" i="2"/>
  <c r="Z496" i="2"/>
  <c r="AF496" i="2" s="1"/>
  <c r="AS496" i="2" s="1"/>
  <c r="Y504" i="2"/>
  <c r="Y505" i="2"/>
  <c r="AE505" i="2" s="1"/>
  <c r="AR505" i="2" s="1"/>
  <c r="Z514" i="2"/>
  <c r="Z516" i="2"/>
  <c r="Z518" i="2"/>
  <c r="AF518" i="2" s="1"/>
  <c r="AS518" i="2" s="1"/>
  <c r="Y520" i="2"/>
  <c r="Y524" i="2"/>
  <c r="Y528" i="2"/>
  <c r="Y532" i="2"/>
  <c r="Z536" i="2"/>
  <c r="AF536" i="2" s="1"/>
  <c r="AS536" i="2" s="1"/>
  <c r="Z540" i="2"/>
  <c r="AF540" i="2" s="1"/>
  <c r="AS540" i="2" s="1"/>
  <c r="Z544" i="2"/>
  <c r="Y548" i="2"/>
  <c r="AE548" i="2" s="1"/>
  <c r="AR548" i="2" s="1"/>
  <c r="Y549" i="2"/>
  <c r="AE549" i="2" s="1"/>
  <c r="AR549" i="2" s="1"/>
  <c r="Z550" i="2"/>
  <c r="Z552" i="2"/>
  <c r="Z559" i="2"/>
  <c r="Y563" i="2"/>
  <c r="Z565" i="2"/>
  <c r="AF565" i="2" s="1"/>
  <c r="AS565" i="2" s="1"/>
  <c r="Y570" i="2"/>
  <c r="AE570" i="2" s="1"/>
  <c r="AR570" i="2" s="1"/>
  <c r="Z452" i="2"/>
  <c r="Y453" i="2"/>
  <c r="Y460" i="2"/>
  <c r="Z462" i="2"/>
  <c r="Z473" i="2"/>
  <c r="Y477" i="2"/>
  <c r="AE477" i="2" s="1"/>
  <c r="AR477" i="2" s="1"/>
  <c r="Z478" i="2"/>
  <c r="Z488" i="2"/>
  <c r="Y500" i="2"/>
  <c r="Z502" i="2"/>
  <c r="Z504" i="2"/>
  <c r="Y508" i="2"/>
  <c r="Y509" i="2"/>
  <c r="Z520" i="2"/>
  <c r="Z524" i="2"/>
  <c r="Z528" i="2"/>
  <c r="Y529" i="2"/>
  <c r="Z532" i="2"/>
  <c r="AF532" i="2" s="1"/>
  <c r="AS532" i="2" s="1"/>
  <c r="Z548" i="2"/>
  <c r="Y558" i="2"/>
  <c r="AE558" i="2" s="1"/>
  <c r="AR558" i="2" s="1"/>
  <c r="Z563" i="2"/>
  <c r="Y567" i="2"/>
  <c r="AE567" i="2" s="1"/>
  <c r="AR567" i="2" s="1"/>
  <c r="Z569" i="2"/>
  <c r="Y574" i="2"/>
  <c r="AE574" i="2" s="1"/>
  <c r="AR574" i="2" s="1"/>
  <c r="Z579" i="2"/>
  <c r="Y583" i="2"/>
  <c r="Z585" i="2"/>
  <c r="Y590" i="2"/>
  <c r="AE590" i="2" s="1"/>
  <c r="AR590" i="2" s="1"/>
  <c r="Z595" i="2"/>
  <c r="Y598" i="2"/>
  <c r="AE598" i="2" s="1"/>
  <c r="AR598" i="2" s="1"/>
  <c r="Y603" i="2"/>
  <c r="Y611" i="2"/>
  <c r="Y616" i="2"/>
  <c r="AE616" i="2" s="1"/>
  <c r="AR616" i="2" s="1"/>
  <c r="Y618" i="2"/>
  <c r="Y620" i="2"/>
  <c r="Y622" i="2"/>
  <c r="Z625" i="2"/>
  <c r="AF625" i="2" s="1"/>
  <c r="AS625" i="2" s="1"/>
  <c r="Y627" i="2"/>
  <c r="AE627" i="2" s="1"/>
  <c r="AR627" i="2" s="1"/>
  <c r="Y628" i="2"/>
  <c r="Z470" i="2"/>
  <c r="Y471" i="2"/>
  <c r="Z480" i="2"/>
  <c r="Y492" i="2"/>
  <c r="AE492" i="2" s="1"/>
  <c r="AR492" i="2" s="1"/>
  <c r="Z506" i="2"/>
  <c r="Z508" i="2"/>
  <c r="AF508" i="2" s="1"/>
  <c r="AS508" i="2" s="1"/>
  <c r="Y512" i="2"/>
  <c r="Y513" i="2"/>
  <c r="Z530" i="2"/>
  <c r="Y533" i="2"/>
  <c r="Y535" i="2"/>
  <c r="Z538" i="2"/>
  <c r="Z542" i="2"/>
  <c r="AF542" i="2" s="1"/>
  <c r="AS542" i="2" s="1"/>
  <c r="Y547" i="2"/>
  <c r="Y555" i="2"/>
  <c r="AE555" i="2" s="1"/>
  <c r="AR555" i="2" s="1"/>
  <c r="Z557" i="2"/>
  <c r="Y562" i="2"/>
  <c r="Z448" i="2"/>
  <c r="Y465" i="2"/>
  <c r="Y467" i="2"/>
  <c r="Y484" i="2"/>
  <c r="Y493" i="2"/>
  <c r="AE493" i="2" s="1"/>
  <c r="AR493" i="2" s="1"/>
  <c r="Z494" i="2"/>
  <c r="AF494" i="2" s="1"/>
  <c r="AS494" i="2" s="1"/>
  <c r="Y501" i="2"/>
  <c r="AE501" i="2" s="1"/>
  <c r="AR501" i="2" s="1"/>
  <c r="Z510" i="2"/>
  <c r="Z512" i="2"/>
  <c r="Y516" i="2"/>
  <c r="Y517" i="2"/>
  <c r="Z522" i="2"/>
  <c r="Z526" i="2"/>
  <c r="Y531" i="2"/>
  <c r="AE531" i="2" s="1"/>
  <c r="AR531" i="2" s="1"/>
  <c r="Z534" i="2"/>
  <c r="AF534" i="2" s="1"/>
  <c r="AS534" i="2" s="1"/>
  <c r="Y536" i="2"/>
  <c r="Y540" i="2"/>
  <c r="Y544" i="2"/>
  <c r="AE544" i="2" s="1"/>
  <c r="AR544" i="2" s="1"/>
  <c r="Y552" i="2"/>
  <c r="AE552" i="2" s="1"/>
  <c r="AR552" i="2" s="1"/>
  <c r="Z555" i="2"/>
  <c r="Y559" i="2"/>
  <c r="AE559" i="2" s="1"/>
  <c r="AR559" i="2" s="1"/>
  <c r="Z561" i="2"/>
  <c r="Y566" i="2"/>
  <c r="Z571" i="2"/>
  <c r="Y575" i="2"/>
  <c r="AE575" i="2" s="1"/>
  <c r="AR575" i="2" s="1"/>
  <c r="Z577" i="2"/>
  <c r="Y582" i="2"/>
  <c r="Z587" i="2"/>
  <c r="Z591" i="2"/>
  <c r="AF591" i="2" s="1"/>
  <c r="AS591" i="2" s="1"/>
  <c r="Z597" i="2"/>
  <c r="Y599" i="2"/>
  <c r="Z601" i="2"/>
  <c r="Z607" i="2"/>
  <c r="Z615" i="2"/>
  <c r="Z619" i="2"/>
  <c r="Z621" i="2"/>
  <c r="AF621" i="2" s="1"/>
  <c r="AS621" i="2" s="1"/>
  <c r="Y623" i="2"/>
  <c r="Y626" i="2"/>
  <c r="AE626" i="2" s="1"/>
  <c r="AR626" i="2" s="1"/>
  <c r="Y631" i="2"/>
  <c r="AE631" i="2" s="1"/>
  <c r="AR631" i="2" s="1"/>
  <c r="Z583" i="2"/>
  <c r="Y586" i="2"/>
  <c r="Y587" i="2"/>
  <c r="AE587" i="2" s="1"/>
  <c r="AR587" i="2" s="1"/>
  <c r="Z589" i="2"/>
  <c r="Y602" i="2"/>
  <c r="Y604" i="2"/>
  <c r="Z611" i="2"/>
  <c r="AF611" i="2" s="1"/>
  <c r="AS611" i="2" s="1"/>
  <c r="Y615" i="2"/>
  <c r="AE615" i="2" s="1"/>
  <c r="AR615" i="2" s="1"/>
  <c r="Z617" i="2"/>
  <c r="AF617" i="2" s="1"/>
  <c r="AS617" i="2" s="1"/>
  <c r="Z623" i="2"/>
  <c r="Z627" i="2"/>
  <c r="Z631" i="2"/>
  <c r="Y634" i="2"/>
  <c r="AE634" i="2" s="1"/>
  <c r="AR634" i="2" s="1"/>
  <c r="Y638" i="2"/>
  <c r="Y639" i="2"/>
  <c r="Z648" i="2"/>
  <c r="Z650" i="2"/>
  <c r="AF650" i="2" s="1"/>
  <c r="AS650" i="2" s="1"/>
  <c r="Y654" i="2"/>
  <c r="Y655" i="2"/>
  <c r="Z664" i="2"/>
  <c r="Z666" i="2"/>
  <c r="AF666" i="2" s="1"/>
  <c r="AS666" i="2" s="1"/>
  <c r="Y670" i="2"/>
  <c r="Y671" i="2"/>
  <c r="Y678" i="2"/>
  <c r="Y682" i="2"/>
  <c r="Y686" i="2"/>
  <c r="Z690" i="2"/>
  <c r="Z694" i="2"/>
  <c r="Z696" i="2"/>
  <c r="Y698" i="2"/>
  <c r="Z700" i="2"/>
  <c r="Y702" i="2"/>
  <c r="Y714" i="2"/>
  <c r="Z723" i="2"/>
  <c r="Z725" i="2"/>
  <c r="Y729" i="2"/>
  <c r="Y730" i="2"/>
  <c r="AE730" i="2" s="1"/>
  <c r="AR730" i="2" s="1"/>
  <c r="Z575" i="2"/>
  <c r="Y578" i="2"/>
  <c r="Y579" i="2"/>
  <c r="Z581" i="2"/>
  <c r="Y591" i="2"/>
  <c r="Z599" i="2"/>
  <c r="Z603" i="2"/>
  <c r="Z609" i="2"/>
  <c r="Y619" i="2"/>
  <c r="Z636" i="2"/>
  <c r="AF636" i="2" s="1"/>
  <c r="AS636" i="2" s="1"/>
  <c r="Z638" i="2"/>
  <c r="AF638" i="2" s="1"/>
  <c r="AS638" i="2" s="1"/>
  <c r="Y642" i="2"/>
  <c r="Y643" i="2"/>
  <c r="AE643" i="2" s="1"/>
  <c r="AR643" i="2" s="1"/>
  <c r="Z652" i="2"/>
  <c r="AF652" i="2" s="1"/>
  <c r="AS652" i="2" s="1"/>
  <c r="Z654" i="2"/>
  <c r="AF654" i="2" s="1"/>
  <c r="AS654" i="2" s="1"/>
  <c r="Y658" i="2"/>
  <c r="Y659" i="2"/>
  <c r="AE659" i="2" s="1"/>
  <c r="AR659" i="2" s="1"/>
  <c r="Z668" i="2"/>
  <c r="AF668" i="2" s="1"/>
  <c r="AS668" i="2" s="1"/>
  <c r="Z670" i="2"/>
  <c r="AF670" i="2" s="1"/>
  <c r="AS670" i="2" s="1"/>
  <c r="Y674" i="2"/>
  <c r="Y675" i="2"/>
  <c r="AE675" i="2" s="1"/>
  <c r="AR675" i="2" s="1"/>
  <c r="Z678" i="2"/>
  <c r="Y679" i="2"/>
  <c r="Z682" i="2"/>
  <c r="Z684" i="2"/>
  <c r="AF684" i="2" s="1"/>
  <c r="AS684" i="2" s="1"/>
  <c r="Z686" i="2"/>
  <c r="Y687" i="2"/>
  <c r="Z698" i="2"/>
  <c r="AF698" i="2" s="1"/>
  <c r="AS698" i="2" s="1"/>
  <c r="Z702" i="2"/>
  <c r="Z704" i="2"/>
  <c r="AF704" i="2" s="1"/>
  <c r="AS704" i="2" s="1"/>
  <c r="Y706" i="2"/>
  <c r="Z708" i="2"/>
  <c r="Y710" i="2"/>
  <c r="Y711" i="2"/>
  <c r="Z712" i="2"/>
  <c r="Z714" i="2"/>
  <c r="AF714" i="2" s="1"/>
  <c r="AS714" i="2" s="1"/>
  <c r="Y717" i="2"/>
  <c r="AE717" i="2" s="1"/>
  <c r="AR717" i="2" s="1"/>
  <c r="Y718" i="2"/>
  <c r="Z567" i="2"/>
  <c r="Y571" i="2"/>
  <c r="Z573" i="2"/>
  <c r="Y607" i="2"/>
  <c r="Z633" i="2"/>
  <c r="Y635" i="2"/>
  <c r="Z640" i="2"/>
  <c r="AF640" i="2" s="1"/>
  <c r="AS640" i="2" s="1"/>
  <c r="Z642" i="2"/>
  <c r="Y646" i="2"/>
  <c r="Y647" i="2"/>
  <c r="Z656" i="2"/>
  <c r="AF656" i="2" s="1"/>
  <c r="AS656" i="2" s="1"/>
  <c r="Z658" i="2"/>
  <c r="Y662" i="2"/>
  <c r="AE662" i="2" s="1"/>
  <c r="AR662" i="2" s="1"/>
  <c r="Y663" i="2"/>
  <c r="Z672" i="2"/>
  <c r="AF672" i="2" s="1"/>
  <c r="AS672" i="2" s="1"/>
  <c r="Z674" i="2"/>
  <c r="Z680" i="2"/>
  <c r="AF680" i="2" s="1"/>
  <c r="AS680" i="2" s="1"/>
  <c r="Z692" i="2"/>
  <c r="Z706" i="2"/>
  <c r="Z710" i="2"/>
  <c r="Z717" i="2"/>
  <c r="AF717" i="2" s="1"/>
  <c r="AS717" i="2" s="1"/>
  <c r="Y721" i="2"/>
  <c r="Y722" i="2"/>
  <c r="Z593" i="2"/>
  <c r="Y594" i="2"/>
  <c r="Y595" i="2"/>
  <c r="Z605" i="2"/>
  <c r="Y606" i="2"/>
  <c r="AE606" i="2" s="1"/>
  <c r="AR606" i="2" s="1"/>
  <c r="Z613" i="2"/>
  <c r="Z635" i="2"/>
  <c r="AF635" i="2" s="1"/>
  <c r="AS635" i="2" s="1"/>
  <c r="Z644" i="2"/>
  <c r="Z646" i="2"/>
  <c r="AF646" i="2" s="1"/>
  <c r="AS646" i="2" s="1"/>
  <c r="Y650" i="2"/>
  <c r="Y651" i="2"/>
  <c r="Z660" i="2"/>
  <c r="Z662" i="2"/>
  <c r="AF662" i="2" s="1"/>
  <c r="AS662" i="2" s="1"/>
  <c r="Y666" i="2"/>
  <c r="Y667" i="2"/>
  <c r="Z676" i="2"/>
  <c r="Y683" i="2"/>
  <c r="Z688" i="2"/>
  <c r="Y690" i="2"/>
  <c r="Y694" i="2"/>
  <c r="Y699" i="2"/>
  <c r="AE699" i="2" s="1"/>
  <c r="AR699" i="2" s="1"/>
  <c r="Y701" i="2"/>
  <c r="Y703" i="2"/>
  <c r="Y705" i="2"/>
  <c r="Y709" i="2"/>
  <c r="Z719" i="2"/>
  <c r="Z721" i="2"/>
  <c r="Y725" i="2"/>
  <c r="Y726" i="2"/>
  <c r="Z735" i="2"/>
  <c r="Z737" i="2"/>
  <c r="Y741" i="2"/>
  <c r="Y742" i="2"/>
  <c r="Z751" i="2"/>
  <c r="Z753" i="2"/>
  <c r="Z733" i="2"/>
  <c r="Y734" i="2"/>
  <c r="Y737" i="2"/>
  <c r="Y746" i="2"/>
  <c r="AE746" i="2" s="1"/>
  <c r="AR746" i="2" s="1"/>
  <c r="Z749" i="2"/>
  <c r="Y754" i="2"/>
  <c r="Y757" i="2"/>
  <c r="Y758" i="2"/>
  <c r="Z767" i="2"/>
  <c r="AF767" i="2" s="1"/>
  <c r="AS767" i="2" s="1"/>
  <c r="Z769" i="2"/>
  <c r="AF769" i="2" s="1"/>
  <c r="AS769" i="2" s="1"/>
  <c r="Y773" i="2"/>
  <c r="Z779" i="2"/>
  <c r="Y790" i="2"/>
  <c r="AE790" i="2" s="1"/>
  <c r="AR790" i="2" s="1"/>
  <c r="Z793" i="2"/>
  <c r="AF793" i="2" s="1"/>
  <c r="AS793" i="2" s="1"/>
  <c r="Z803" i="2"/>
  <c r="Y806" i="2"/>
  <c r="Y808" i="2"/>
  <c r="Z811" i="2"/>
  <c r="AF811" i="2" s="1"/>
  <c r="AS811" i="2" s="1"/>
  <c r="Z815" i="2"/>
  <c r="Z9" i="2"/>
  <c r="AF9" i="2" s="1"/>
  <c r="AS9" i="2" s="1"/>
  <c r="Z13" i="2"/>
  <c r="AF13" i="2" s="1"/>
  <c r="AS13" i="2" s="1"/>
  <c r="Z17" i="2"/>
  <c r="Z24" i="2"/>
  <c r="Y35" i="2"/>
  <c r="Y37" i="2"/>
  <c r="Y39" i="2"/>
  <c r="Y40" i="2"/>
  <c r="Y42" i="2"/>
  <c r="Y43" i="2"/>
  <c r="Z54" i="2"/>
  <c r="Z61" i="2"/>
  <c r="Y65" i="2"/>
  <c r="Z67" i="2"/>
  <c r="Z69" i="2"/>
  <c r="AF69" i="2" s="1"/>
  <c r="AS69" i="2" s="1"/>
  <c r="Z731" i="2"/>
  <c r="Y750" i="2"/>
  <c r="AE750" i="2" s="1"/>
  <c r="AR750" i="2" s="1"/>
  <c r="Y753" i="2"/>
  <c r="AE753" i="2" s="1"/>
  <c r="AR753" i="2" s="1"/>
  <c r="Z755" i="2"/>
  <c r="Z757" i="2"/>
  <c r="Y761" i="2"/>
  <c r="Y762" i="2"/>
  <c r="Z771" i="2"/>
  <c r="Z773" i="2"/>
  <c r="Z775" i="2"/>
  <c r="AF775" i="2" s="1"/>
  <c r="AS775" i="2" s="1"/>
  <c r="Y782" i="2"/>
  <c r="Z787" i="2"/>
  <c r="Y789" i="2"/>
  <c r="Z795" i="2"/>
  <c r="Z799" i="2"/>
  <c r="Y804" i="2"/>
  <c r="AE804" i="2" s="1"/>
  <c r="AR804" i="2" s="1"/>
  <c r="Z807" i="2"/>
  <c r="Y809" i="2"/>
  <c r="AE809" i="2" s="1"/>
  <c r="AR809" i="2" s="1"/>
  <c r="Y813" i="2"/>
  <c r="Y817" i="2"/>
  <c r="Y12" i="2"/>
  <c r="Y23" i="2"/>
  <c r="Z26" i="2"/>
  <c r="Y28" i="2"/>
  <c r="AE28" i="2" s="1"/>
  <c r="AR28" i="2" s="1"/>
  <c r="Y32" i="2"/>
  <c r="AE32" i="2" s="1"/>
  <c r="AR32" i="2" s="1"/>
  <c r="Z34" i="2"/>
  <c r="Z40" i="2"/>
  <c r="AF40" i="2" s="1"/>
  <c r="AS40" i="2" s="1"/>
  <c r="Z42" i="2"/>
  <c r="AF42" i="2" s="1"/>
  <c r="AS42" i="2" s="1"/>
  <c r="Y46" i="2"/>
  <c r="Y47" i="2"/>
  <c r="AE47" i="2" s="1"/>
  <c r="AR47" i="2" s="1"/>
  <c r="Y51" i="2"/>
  <c r="Y60" i="2"/>
  <c r="Z65" i="2"/>
  <c r="Z71" i="2"/>
  <c r="Y73" i="2"/>
  <c r="Y74" i="2"/>
  <c r="Y81" i="2"/>
  <c r="Y82" i="2"/>
  <c r="Z741" i="2"/>
  <c r="Z743" i="2"/>
  <c r="Y745" i="2"/>
  <c r="Z747" i="2"/>
  <c r="Z759" i="2"/>
  <c r="Z761" i="2"/>
  <c r="Y765" i="2"/>
  <c r="Y766" i="2"/>
  <c r="AE766" i="2" s="1"/>
  <c r="AR766" i="2" s="1"/>
  <c r="Y777" i="2"/>
  <c r="Y781" i="2"/>
  <c r="Y785" i="2"/>
  <c r="Z789" i="2"/>
  <c r="AF789" i="2" s="1"/>
  <c r="AS789" i="2" s="1"/>
  <c r="Z791" i="2"/>
  <c r="Y797" i="2"/>
  <c r="Y801" i="2"/>
  <c r="Y805" i="2"/>
  <c r="Z809" i="2"/>
  <c r="Z813" i="2"/>
  <c r="AF813" i="2" s="1"/>
  <c r="AS813" i="2" s="1"/>
  <c r="Z817" i="2"/>
  <c r="Y818" i="2"/>
  <c r="Y821" i="2"/>
  <c r="Y8" i="2"/>
  <c r="Z10" i="2"/>
  <c r="Z14" i="2"/>
  <c r="AF14" i="2" s="1"/>
  <c r="AS14" i="2" s="1"/>
  <c r="Y20" i="2"/>
  <c r="Z22" i="2"/>
  <c r="Z28" i="2"/>
  <c r="AF28" i="2" s="1"/>
  <c r="AS28" i="2" s="1"/>
  <c r="Z30" i="2"/>
  <c r="AF30" i="2" s="1"/>
  <c r="AS30" i="2" s="1"/>
  <c r="Z32" i="2"/>
  <c r="Y36" i="2"/>
  <c r="AE36" i="2" s="1"/>
  <c r="AR36" i="2" s="1"/>
  <c r="Z38" i="2"/>
  <c r="Z44" i="2"/>
  <c r="Z46" i="2"/>
  <c r="Y50" i="2"/>
  <c r="AE50" i="2" s="1"/>
  <c r="AR50" i="2" s="1"/>
  <c r="Y53" i="2"/>
  <c r="Y58" i="2"/>
  <c r="Z59" i="2"/>
  <c r="Y64" i="2"/>
  <c r="Y68" i="2"/>
  <c r="Z727" i="2"/>
  <c r="AF727" i="2" s="1"/>
  <c r="AS727" i="2" s="1"/>
  <c r="Z729" i="2"/>
  <c r="Y733" i="2"/>
  <c r="AE733" i="2" s="1"/>
  <c r="AR733" i="2" s="1"/>
  <c r="Y738" i="2"/>
  <c r="AE738" i="2" s="1"/>
  <c r="AR738" i="2" s="1"/>
  <c r="Z739" i="2"/>
  <c r="AF739" i="2" s="1"/>
  <c r="AS739" i="2" s="1"/>
  <c r="Z745" i="2"/>
  <c r="Y749" i="2"/>
  <c r="AE749" i="2" s="1"/>
  <c r="AR749" i="2" s="1"/>
  <c r="Z763" i="2"/>
  <c r="Z765" i="2"/>
  <c r="Y769" i="2"/>
  <c r="AE769" i="2" s="1"/>
  <c r="AR769" i="2" s="1"/>
  <c r="Y770" i="2"/>
  <c r="AE770" i="2" s="1"/>
  <c r="AR770" i="2" s="1"/>
  <c r="Y774" i="2"/>
  <c r="AE774" i="2" s="1"/>
  <c r="AR774" i="2" s="1"/>
  <c r="Z777" i="2"/>
  <c r="Y778" i="2"/>
  <c r="Z781" i="2"/>
  <c r="AF781" i="2" s="1"/>
  <c r="AS781" i="2" s="1"/>
  <c r="Z783" i="2"/>
  <c r="AF783" i="2" s="1"/>
  <c r="AS783" i="2" s="1"/>
  <c r="Z785" i="2"/>
  <c r="Y786" i="2"/>
  <c r="Y793" i="2"/>
  <c r="AE793" i="2" s="1"/>
  <c r="AR793" i="2" s="1"/>
  <c r="Z797" i="2"/>
  <c r="Z801" i="2"/>
  <c r="AF801" i="2" s="1"/>
  <c r="AS801" i="2" s="1"/>
  <c r="Y802" i="2"/>
  <c r="AE802" i="2" s="1"/>
  <c r="AR802" i="2" s="1"/>
  <c r="Z805" i="2"/>
  <c r="Z819" i="2"/>
  <c r="Z821" i="2"/>
  <c r="Y9" i="2"/>
  <c r="Y13" i="2"/>
  <c r="Y16" i="2"/>
  <c r="Y17" i="2"/>
  <c r="Z20" i="2"/>
  <c r="Y24" i="2"/>
  <c r="Y27" i="2"/>
  <c r="Y31" i="2"/>
  <c r="Z36" i="2"/>
  <c r="Z48" i="2"/>
  <c r="AF48" i="2" s="1"/>
  <c r="AS48" i="2" s="1"/>
  <c r="Z50" i="2"/>
  <c r="AF50" i="2" s="1"/>
  <c r="AS50" i="2" s="1"/>
  <c r="Z52" i="2"/>
  <c r="Y54" i="2"/>
  <c r="Y55" i="2"/>
  <c r="Z56" i="2"/>
  <c r="Z58" i="2"/>
  <c r="Y61" i="2"/>
  <c r="Z63" i="2"/>
  <c r="Y69" i="2"/>
  <c r="AE69" i="2" s="1"/>
  <c r="AR69" i="2" s="1"/>
  <c r="Y72" i="2"/>
  <c r="AE72" i="2" s="1"/>
  <c r="AR72" i="2" s="1"/>
  <c r="Z77" i="2"/>
  <c r="Z83" i="2"/>
  <c r="Z85" i="2"/>
  <c r="Z81" i="2"/>
  <c r="Y89" i="2"/>
  <c r="Y90" i="2"/>
  <c r="Y94" i="2"/>
  <c r="Y100" i="2"/>
  <c r="Z117" i="2"/>
  <c r="Y123" i="2"/>
  <c r="Z125" i="2"/>
  <c r="Z126" i="2"/>
  <c r="AF126" i="2" s="1"/>
  <c r="AS126" i="2" s="1"/>
  <c r="Z129" i="2"/>
  <c r="Z130" i="2"/>
  <c r="Z133" i="2"/>
  <c r="Z134" i="2"/>
  <c r="Z137" i="2"/>
  <c r="AF137" i="2" s="1"/>
  <c r="AS137" i="2" s="1"/>
  <c r="Z138" i="2"/>
  <c r="AF138" i="2" s="1"/>
  <c r="AS138" i="2" s="1"/>
  <c r="Z141" i="2"/>
  <c r="AF141" i="2" s="1"/>
  <c r="AS141" i="2" s="1"/>
  <c r="Z142" i="2"/>
  <c r="AF142" i="2" s="1"/>
  <c r="AS142" i="2" s="1"/>
  <c r="Z145" i="2"/>
  <c r="Z146" i="2"/>
  <c r="Z151" i="2"/>
  <c r="Y156" i="2"/>
  <c r="Y157" i="2"/>
  <c r="Z158" i="2"/>
  <c r="Z161" i="2"/>
  <c r="Z162" i="2"/>
  <c r="Z163" i="2"/>
  <c r="AF163" i="2" s="1"/>
  <c r="AS163" i="2" s="1"/>
  <c r="Z168" i="2"/>
  <c r="AF168" i="2" s="1"/>
  <c r="AS168" i="2" s="1"/>
  <c r="Z170" i="2"/>
  <c r="AF170" i="2" s="1"/>
  <c r="AS170" i="2" s="1"/>
  <c r="Z171" i="2"/>
  <c r="Z176" i="2"/>
  <c r="Z178" i="2"/>
  <c r="Z179" i="2"/>
  <c r="Z184" i="2"/>
  <c r="Z186" i="2"/>
  <c r="Y187" i="2"/>
  <c r="AE187" i="2" s="1"/>
  <c r="AR187" i="2" s="1"/>
  <c r="Y190" i="2"/>
  <c r="Y191" i="2"/>
  <c r="Z196" i="2"/>
  <c r="Z202" i="2"/>
  <c r="Z215" i="2"/>
  <c r="AF215" i="2" s="1"/>
  <c r="AS215" i="2" s="1"/>
  <c r="Z219" i="2"/>
  <c r="Y226" i="2"/>
  <c r="AE226" i="2" s="1"/>
  <c r="AR226" i="2" s="1"/>
  <c r="Y230" i="2"/>
  <c r="Y85" i="2"/>
  <c r="Z89" i="2"/>
  <c r="Y93" i="2"/>
  <c r="Z95" i="2"/>
  <c r="AF95" i="2" s="1"/>
  <c r="AS95" i="2" s="1"/>
  <c r="Y97" i="2"/>
  <c r="Y98" i="2"/>
  <c r="Z99" i="2"/>
  <c r="AF99" i="2" s="1"/>
  <c r="AS99" i="2" s="1"/>
  <c r="Z103" i="2"/>
  <c r="AF103" i="2" s="1"/>
  <c r="AS103" i="2" s="1"/>
  <c r="Y105" i="2"/>
  <c r="Y106" i="2"/>
  <c r="Y111" i="2"/>
  <c r="AE111" i="2" s="1"/>
  <c r="AR111" i="2" s="1"/>
  <c r="Y112" i="2"/>
  <c r="Y119" i="2"/>
  <c r="Z121" i="2"/>
  <c r="Z123" i="2"/>
  <c r="AF123" i="2" s="1"/>
  <c r="AS123" i="2" s="1"/>
  <c r="Y149" i="2"/>
  <c r="AE149" i="2" s="1"/>
  <c r="AR149" i="2" s="1"/>
  <c r="Y153" i="2"/>
  <c r="Z154" i="2"/>
  <c r="Z157" i="2"/>
  <c r="Y166" i="2"/>
  <c r="AE166" i="2" s="1"/>
  <c r="AR166" i="2" s="1"/>
  <c r="Y167" i="2"/>
  <c r="Y174" i="2"/>
  <c r="Y175" i="2"/>
  <c r="Y182" i="2"/>
  <c r="AE182" i="2" s="1"/>
  <c r="AR182" i="2" s="1"/>
  <c r="Y183" i="2"/>
  <c r="Z187" i="2"/>
  <c r="Z190" i="2"/>
  <c r="Z191" i="2"/>
  <c r="Y194" i="2"/>
  <c r="Y198" i="2"/>
  <c r="Y199" i="2"/>
  <c r="Y206" i="2"/>
  <c r="Y207" i="2"/>
  <c r="Y210" i="2"/>
  <c r="AE210" i="2" s="1"/>
  <c r="AR210" i="2" s="1"/>
  <c r="Y211" i="2"/>
  <c r="AE211" i="2" s="1"/>
  <c r="AR211" i="2" s="1"/>
  <c r="Y214" i="2"/>
  <c r="Y218" i="2"/>
  <c r="Y222" i="2"/>
  <c r="Z226" i="2"/>
  <c r="Y227" i="2"/>
  <c r="Z230" i="2"/>
  <c r="AF230" i="2" s="1"/>
  <c r="AS230" i="2" s="1"/>
  <c r="Z214" i="2"/>
  <c r="Y223" i="2"/>
  <c r="Z227" i="2"/>
  <c r="AF227" i="2" s="1"/>
  <c r="AS227" i="2" s="1"/>
  <c r="Z231" i="2"/>
  <c r="Y86" i="2"/>
  <c r="Z87" i="2"/>
  <c r="Z91" i="2"/>
  <c r="AF91" i="2" s="1"/>
  <c r="AS91" i="2" s="1"/>
  <c r="Z93" i="2"/>
  <c r="AF93" i="2" s="1"/>
  <c r="AS93" i="2" s="1"/>
  <c r="Z97" i="2"/>
  <c r="Y101" i="2"/>
  <c r="Z105" i="2"/>
  <c r="Z109" i="2"/>
  <c r="AF109" i="2" s="1"/>
  <c r="AS109" i="2" s="1"/>
  <c r="Z111" i="2"/>
  <c r="Y115" i="2"/>
  <c r="Y116" i="2"/>
  <c r="Z119" i="2"/>
  <c r="Z149" i="2"/>
  <c r="AF149" i="2" s="1"/>
  <c r="AS149" i="2" s="1"/>
  <c r="Y150" i="2"/>
  <c r="AE150" i="2" s="1"/>
  <c r="AR150" i="2" s="1"/>
  <c r="Z153" i="2"/>
  <c r="Z159" i="2"/>
  <c r="Z164" i="2"/>
  <c r="AF164" i="2" s="1"/>
  <c r="AS164" i="2" s="1"/>
  <c r="Z166" i="2"/>
  <c r="Z167" i="2"/>
  <c r="AF167" i="2" s="1"/>
  <c r="AS167" i="2" s="1"/>
  <c r="Z172" i="2"/>
  <c r="Z174" i="2"/>
  <c r="Z175" i="2"/>
  <c r="Z180" i="2"/>
  <c r="AF180" i="2" s="1"/>
  <c r="AS180" i="2" s="1"/>
  <c r="Z182" i="2"/>
  <c r="AF182" i="2" s="1"/>
  <c r="AS182" i="2" s="1"/>
  <c r="Z183" i="2"/>
  <c r="Z192" i="2"/>
  <c r="Z194" i="2"/>
  <c r="AF194" i="2" s="1"/>
  <c r="AS194" i="2" s="1"/>
  <c r="Y195" i="2"/>
  <c r="AE195" i="2" s="1"/>
  <c r="AR195" i="2" s="1"/>
  <c r="Z198" i="2"/>
  <c r="Z199" i="2"/>
  <c r="Z206" i="2"/>
  <c r="Z207" i="2"/>
  <c r="Z210" i="2"/>
  <c r="Z211" i="2"/>
  <c r="Z218" i="2"/>
  <c r="AF218" i="2" s="1"/>
  <c r="AS218" i="2" s="1"/>
  <c r="Z222" i="2"/>
  <c r="AF222" i="2" s="1"/>
  <c r="AS222" i="2" s="1"/>
  <c r="Z73" i="2"/>
  <c r="Y77" i="2"/>
  <c r="Z79" i="2"/>
  <c r="AF79" i="2" s="1"/>
  <c r="AS79" i="2" s="1"/>
  <c r="Z101" i="2"/>
  <c r="Y104" i="2"/>
  <c r="Z113" i="2"/>
  <c r="AF113" i="2" s="1"/>
  <c r="AS113" i="2" s="1"/>
  <c r="Z115" i="2"/>
  <c r="AF115" i="2" s="1"/>
  <c r="AS115" i="2" s="1"/>
  <c r="Y122" i="2"/>
  <c r="Y125" i="2"/>
  <c r="Y126" i="2"/>
  <c r="Y129" i="2"/>
  <c r="Y130" i="2"/>
  <c r="Y133" i="2"/>
  <c r="AE133" i="2" s="1"/>
  <c r="AR133" i="2" s="1"/>
  <c r="Y134" i="2"/>
  <c r="AE134" i="2" s="1"/>
  <c r="AR134" i="2" s="1"/>
  <c r="Y137" i="2"/>
  <c r="Y138" i="2"/>
  <c r="Y141" i="2"/>
  <c r="Y142" i="2"/>
  <c r="Y145" i="2"/>
  <c r="AE145" i="2" s="1"/>
  <c r="AR145" i="2" s="1"/>
  <c r="Y146" i="2"/>
  <c r="AE146" i="2" s="1"/>
  <c r="AR146" i="2" s="1"/>
  <c r="Z150" i="2"/>
  <c r="Y158" i="2"/>
  <c r="Y161" i="2"/>
  <c r="AE161" i="2" s="1"/>
  <c r="AR161" i="2" s="1"/>
  <c r="Y162" i="2"/>
  <c r="AE162" i="2" s="1"/>
  <c r="AR162" i="2" s="1"/>
  <c r="Y163" i="2"/>
  <c r="AE163" i="2" s="1"/>
  <c r="AR163" i="2" s="1"/>
  <c r="Y170" i="2"/>
  <c r="Y171" i="2"/>
  <c r="Y178" i="2"/>
  <c r="Y179" i="2"/>
  <c r="Y186" i="2"/>
  <c r="AE186" i="2" s="1"/>
  <c r="AR186" i="2" s="1"/>
  <c r="Z188" i="2"/>
  <c r="AF188" i="2" s="1"/>
  <c r="AS188" i="2" s="1"/>
  <c r="Z195" i="2"/>
  <c r="AF195" i="2" s="1"/>
  <c r="AS195" i="2" s="1"/>
  <c r="Y202" i="2"/>
  <c r="Y215" i="2"/>
  <c r="Y219" i="2"/>
  <c r="AE219" i="2" s="1"/>
  <c r="AR219" i="2" s="1"/>
  <c r="Z223" i="2"/>
  <c r="Y229" i="2"/>
  <c r="Z213" i="2"/>
  <c r="Z205" i="2"/>
  <c r="Y228" i="2"/>
  <c r="Y110" i="2"/>
  <c r="Y113" i="2"/>
  <c r="Y139" i="2"/>
  <c r="Y131" i="2"/>
  <c r="Y91" i="2"/>
  <c r="Z60" i="2"/>
  <c r="Y34" i="2"/>
  <c r="Z12" i="2"/>
  <c r="Y740" i="2"/>
  <c r="Y67" i="2"/>
  <c r="AE67" i="2" s="1"/>
  <c r="AR67" i="2" s="1"/>
  <c r="Y803" i="2"/>
  <c r="Y760" i="2"/>
  <c r="Y728" i="2"/>
  <c r="Y63" i="2"/>
  <c r="Z31" i="2"/>
  <c r="Y796" i="2"/>
  <c r="Y756" i="2"/>
  <c r="Y59" i="2"/>
  <c r="Y22" i="2"/>
  <c r="Z8" i="2"/>
  <c r="Y791" i="2"/>
  <c r="Y759" i="2"/>
  <c r="AE759" i="2" s="1"/>
  <c r="AR759" i="2" s="1"/>
  <c r="Y727" i="2"/>
  <c r="Y668" i="2"/>
  <c r="Y645" i="2"/>
  <c r="Y617" i="2"/>
  <c r="Y723" i="2"/>
  <c r="Y657" i="2"/>
  <c r="Y593" i="2"/>
  <c r="Y688" i="2"/>
  <c r="Y644" i="2"/>
  <c r="AE644" i="2" s="1"/>
  <c r="AR644" i="2" s="1"/>
  <c r="Y731" i="2"/>
  <c r="Y672" i="2"/>
  <c r="AE672" i="2" s="1"/>
  <c r="AR672" i="2" s="1"/>
  <c r="Y649" i="2"/>
  <c r="Y609" i="2"/>
  <c r="AE609" i="2" s="1"/>
  <c r="AR609" i="2" s="1"/>
  <c r="Y568" i="2"/>
  <c r="Y585" i="2"/>
  <c r="AE585" i="2" s="1"/>
  <c r="AR585" i="2" s="1"/>
  <c r="Y486" i="2"/>
  <c r="Z546" i="2"/>
  <c r="AF546" i="2" s="1"/>
  <c r="AS546" i="2" s="1"/>
  <c r="Y514" i="2"/>
  <c r="AE514" i="2" s="1"/>
  <c r="AR514" i="2" s="1"/>
  <c r="Y494" i="2"/>
  <c r="Y621" i="2"/>
  <c r="Y597" i="2"/>
  <c r="AE597" i="2" s="1"/>
  <c r="AR597" i="2" s="1"/>
  <c r="Y537" i="2"/>
  <c r="AE537" i="2" s="1"/>
  <c r="AR537" i="2" s="1"/>
  <c r="Y522" i="2"/>
  <c r="Z501" i="2"/>
  <c r="Y557" i="2"/>
  <c r="Y498" i="2"/>
  <c r="AE498" i="2" s="1"/>
  <c r="AR498" i="2" s="1"/>
  <c r="Y442" i="2"/>
  <c r="AE442" i="2" s="1"/>
  <c r="AR442" i="2" s="1"/>
  <c r="Y391" i="2"/>
  <c r="Y335" i="2"/>
  <c r="Y415" i="2"/>
  <c r="Z329" i="2"/>
  <c r="AF329" i="2" s="1"/>
  <c r="AS329" i="2" s="1"/>
  <c r="Z447" i="2"/>
  <c r="Z352" i="2"/>
  <c r="AF352" i="2" s="1"/>
  <c r="AS352" i="2" s="1"/>
  <c r="Z336" i="2"/>
  <c r="Z356" i="2"/>
  <c r="Z321" i="2"/>
  <c r="Z307" i="2"/>
  <c r="Y378" i="2"/>
  <c r="Y347" i="2"/>
  <c r="Z317" i="2"/>
  <c r="Y260" i="2"/>
  <c r="AE260" i="2" s="1"/>
  <c r="AR260" i="2" s="1"/>
  <c r="Y318" i="2"/>
  <c r="Y246" i="2"/>
  <c r="Z293" i="2"/>
  <c r="Y239" i="2"/>
  <c r="Y269" i="2"/>
  <c r="Z255" i="2"/>
  <c r="AF255" i="2" s="1"/>
  <c r="AS255" i="2" s="1"/>
  <c r="Y780" i="2"/>
  <c r="AE780" i="2" s="1"/>
  <c r="AR780" i="2" s="1"/>
  <c r="Z780" i="2"/>
  <c r="Z820" i="2"/>
  <c r="Z800" i="2"/>
  <c r="Z810" i="2"/>
  <c r="AF810" i="2" s="1"/>
  <c r="AS810" i="2" s="1"/>
  <c r="Z794" i="2"/>
  <c r="AF794" i="2" s="1"/>
  <c r="AS794" i="2" s="1"/>
  <c r="Y822" i="2"/>
  <c r="AE822" i="2" s="1"/>
  <c r="AR822" i="2" s="1"/>
  <c r="Z806" i="2"/>
  <c r="Y792" i="2"/>
  <c r="Z792" i="2"/>
  <c r="AF792" i="2" s="1"/>
  <c r="AS792" i="2" s="1"/>
  <c r="Z782" i="2"/>
  <c r="Y203" i="2"/>
  <c r="AE203" i="2" s="1"/>
  <c r="AR203" i="2" s="1"/>
  <c r="Y99" i="2"/>
  <c r="AE99" i="2" s="1"/>
  <c r="AR99" i="2" s="1"/>
  <c r="Y224" i="2"/>
  <c r="Y204" i="2"/>
  <c r="Z80" i="2"/>
  <c r="Z144" i="2"/>
  <c r="Z136" i="2"/>
  <c r="Z128" i="2"/>
  <c r="AF128" i="2" s="1"/>
  <c r="AS128" i="2" s="1"/>
  <c r="Z88" i="2"/>
  <c r="Z84" i="2"/>
  <c r="Y26" i="2"/>
  <c r="Y799" i="2"/>
  <c r="AE799" i="2" s="1"/>
  <c r="AR799" i="2" s="1"/>
  <c r="Y775" i="2"/>
  <c r="Y755" i="2"/>
  <c r="Y732" i="2"/>
  <c r="AE732" i="2" s="1"/>
  <c r="AR732" i="2" s="1"/>
  <c r="Z45" i="2"/>
  <c r="AF45" i="2" s="1"/>
  <c r="AS45" i="2" s="1"/>
  <c r="Y83" i="2"/>
  <c r="AE83" i="2" s="1"/>
  <c r="AR83" i="2" s="1"/>
  <c r="Y52" i="2"/>
  <c r="AE52" i="2" s="1"/>
  <c r="AR52" i="2" s="1"/>
  <c r="Y772" i="2"/>
  <c r="AE772" i="2" s="1"/>
  <c r="AR772" i="2" s="1"/>
  <c r="Y751" i="2"/>
  <c r="AE751" i="2" s="1"/>
  <c r="AR751" i="2" s="1"/>
  <c r="Z68" i="2"/>
  <c r="Y44" i="2"/>
  <c r="Z19" i="2"/>
  <c r="Y747" i="2"/>
  <c r="Y743" i="2"/>
  <c r="Y720" i="2"/>
  <c r="Y684" i="2"/>
  <c r="Y661" i="2"/>
  <c r="Y589" i="2"/>
  <c r="Y716" i="2"/>
  <c r="Y673" i="2"/>
  <c r="Y613" i="2"/>
  <c r="Y660" i="2"/>
  <c r="Y637" i="2"/>
  <c r="Y724" i="2"/>
  <c r="Y665" i="2"/>
  <c r="Y581" i="2"/>
  <c r="Y625" i="2"/>
  <c r="Y556" i="2"/>
  <c r="AE556" i="2" s="1"/>
  <c r="AR556" i="2" s="1"/>
  <c r="Z509" i="2"/>
  <c r="Z485" i="2"/>
  <c r="AF485" i="2" s="1"/>
  <c r="AS485" i="2" s="1"/>
  <c r="Y539" i="2"/>
  <c r="Z493" i="2"/>
  <c r="Y564" i="2"/>
  <c r="Y534" i="2"/>
  <c r="Z517" i="2"/>
  <c r="Y470" i="2"/>
  <c r="Y542" i="2"/>
  <c r="Y478" i="2"/>
  <c r="Y455" i="2"/>
  <c r="AE455" i="2" s="1"/>
  <c r="AR455" i="2" s="1"/>
  <c r="Y438" i="2"/>
  <c r="Y427" i="2"/>
  <c r="Y411" i="2"/>
  <c r="Y394" i="2"/>
  <c r="Z481" i="2"/>
  <c r="Y419" i="2"/>
  <c r="Z346" i="2"/>
  <c r="AF346" i="2" s="1"/>
  <c r="AS346" i="2" s="1"/>
  <c r="Y451" i="2"/>
  <c r="Y381" i="2"/>
  <c r="Z342" i="2"/>
  <c r="Y403" i="2"/>
  <c r="Z372" i="2"/>
  <c r="Z334" i="2"/>
  <c r="AF334" i="2" s="1"/>
  <c r="AS334" i="2" s="1"/>
  <c r="Y306" i="2"/>
  <c r="AE306" i="2" s="1"/>
  <c r="AR306" i="2" s="1"/>
  <c r="Y280" i="2"/>
  <c r="Y257" i="2"/>
  <c r="Y275" i="2"/>
  <c r="AE275" i="2" s="1"/>
  <c r="AR275" i="2" s="1"/>
  <c r="Y238" i="2"/>
  <c r="Y261" i="2"/>
  <c r="AE261" i="2" s="1"/>
  <c r="AR261" i="2" s="1"/>
  <c r="Z235" i="2"/>
  <c r="Y234" i="2"/>
  <c r="Z818" i="2"/>
  <c r="AF818" i="2" s="1"/>
  <c r="AS818" i="2" s="1"/>
  <c r="Z802" i="2"/>
  <c r="AF802" i="2" s="1"/>
  <c r="AS802" i="2" s="1"/>
  <c r="Z814" i="2"/>
  <c r="Y784" i="2"/>
  <c r="Z784" i="2"/>
  <c r="AF784" i="2" s="1"/>
  <c r="AS784" i="2" s="1"/>
  <c r="Z812" i="2"/>
  <c r="Z796" i="2"/>
  <c r="Y816" i="2"/>
  <c r="AE816" i="2" s="1"/>
  <c r="AR816" i="2" s="1"/>
  <c r="Z808" i="2"/>
  <c r="AF808" i="2" s="1"/>
  <c r="AS808" i="2" s="1"/>
  <c r="Y776" i="2"/>
  <c r="AE776" i="2" s="1"/>
  <c r="AR776" i="2" s="1"/>
  <c r="Z776" i="2"/>
  <c r="Z778" i="2"/>
  <c r="AF778" i="2" s="1"/>
  <c r="AS778" i="2" s="1"/>
  <c r="Y220" i="2"/>
  <c r="AE220" i="2" s="1"/>
  <c r="AR220" i="2" s="1"/>
  <c r="Z209" i="2"/>
  <c r="Y95" i="2"/>
  <c r="Y212" i="2"/>
  <c r="Y201" i="2"/>
  <c r="AE201" i="2" s="1"/>
  <c r="AR201" i="2" s="1"/>
  <c r="Z229" i="2"/>
  <c r="Y87" i="2"/>
  <c r="Z221" i="2"/>
  <c r="Y135" i="2"/>
  <c r="Y127" i="2"/>
  <c r="Y109" i="2"/>
  <c r="Z49" i="2"/>
  <c r="AF49" i="2" s="1"/>
  <c r="AS49" i="2" s="1"/>
  <c r="Y810" i="2"/>
  <c r="AE810" i="2" s="1"/>
  <c r="AR810" i="2" s="1"/>
  <c r="Y795" i="2"/>
  <c r="Y771" i="2"/>
  <c r="Y815" i="2"/>
  <c r="Y779" i="2"/>
  <c r="Y48" i="2"/>
  <c r="AE48" i="2" s="1"/>
  <c r="AR48" i="2" s="1"/>
  <c r="Z16" i="2"/>
  <c r="Y783" i="2"/>
  <c r="AE783" i="2" s="1"/>
  <c r="AR783" i="2" s="1"/>
  <c r="Y748" i="2"/>
  <c r="Z64" i="2"/>
  <c r="Y38" i="2"/>
  <c r="Y812" i="2"/>
  <c r="AE812" i="2" s="1"/>
  <c r="AR812" i="2" s="1"/>
  <c r="Y768" i="2"/>
  <c r="Y735" i="2"/>
  <c r="Y736" i="2"/>
  <c r="Y636" i="2"/>
  <c r="Y700" i="2"/>
  <c r="AE700" i="2" s="1"/>
  <c r="AR700" i="2" s="1"/>
  <c r="Y648" i="2"/>
  <c r="Y605" i="2"/>
  <c r="Y565" i="2"/>
  <c r="Y676" i="2"/>
  <c r="Y653" i="2"/>
  <c r="Y692" i="2"/>
  <c r="Y640" i="2"/>
  <c r="Y572" i="2"/>
  <c r="Y502" i="2"/>
  <c r="AE502" i="2" s="1"/>
  <c r="AR502" i="2" s="1"/>
  <c r="Y521" i="2"/>
  <c r="Z505" i="2"/>
  <c r="AF505" i="2" s="1"/>
  <c r="AS505" i="2" s="1"/>
  <c r="Y580" i="2"/>
  <c r="Y561" i="2"/>
  <c r="Y510" i="2"/>
  <c r="Y538" i="2"/>
  <c r="Z513" i="2"/>
  <c r="Z477" i="2"/>
  <c r="Z489" i="2"/>
  <c r="Y469" i="2"/>
  <c r="Y454" i="2"/>
  <c r="Y351" i="2"/>
  <c r="Y446" i="2"/>
  <c r="Y423" i="2"/>
  <c r="Y385" i="2"/>
  <c r="Z497" i="2"/>
  <c r="AF497" i="2" s="1"/>
  <c r="AS497" i="2" s="1"/>
  <c r="Y474" i="2"/>
  <c r="AE474" i="2" s="1"/>
  <c r="AR474" i="2" s="1"/>
  <c r="Z439" i="2"/>
  <c r="Y407" i="2"/>
  <c r="Z344" i="2"/>
  <c r="Y398" i="2"/>
  <c r="AE398" i="2" s="1"/>
  <c r="AR398" i="2" s="1"/>
  <c r="Y377" i="2"/>
  <c r="Z340" i="2"/>
  <c r="AF340" i="2" s="1"/>
  <c r="AS340" i="2" s="1"/>
  <c r="Z364" i="2"/>
  <c r="Z332" i="2"/>
  <c r="AF332" i="2" s="1"/>
  <c r="AS332" i="2" s="1"/>
  <c r="Z305" i="2"/>
  <c r="Y250" i="2"/>
  <c r="AE250" i="2" s="1"/>
  <c r="AR250" i="2" s="1"/>
  <c r="Y310" i="2"/>
  <c r="Y265" i="2"/>
  <c r="Y314" i="2"/>
  <c r="AE314" i="2" s="1"/>
  <c r="AR314" i="2" s="1"/>
  <c r="Y284" i="2"/>
  <c r="AE284" i="2" s="1"/>
  <c r="AR284" i="2" s="1"/>
  <c r="Y819" i="2"/>
  <c r="Z804" i="2"/>
  <c r="Z816" i="2"/>
  <c r="Y788" i="2"/>
  <c r="Z788" i="2"/>
  <c r="Y820" i="2"/>
  <c r="Y798" i="2"/>
  <c r="Z790" i="2"/>
  <c r="AF790" i="2" s="1"/>
  <c r="AS790" i="2" s="1"/>
  <c r="Z774" i="2"/>
  <c r="Z770" i="2"/>
  <c r="Z766" i="2"/>
  <c r="Z762" i="2"/>
  <c r="AF762" i="2" s="1"/>
  <c r="AS762" i="2" s="1"/>
  <c r="Z758" i="2"/>
  <c r="Z754" i="2"/>
  <c r="Z750" i="2"/>
  <c r="Z746" i="2"/>
  <c r="AF746" i="2" s="1"/>
  <c r="AS746" i="2" s="1"/>
  <c r="Z742" i="2"/>
  <c r="Z738" i="2"/>
  <c r="Y216" i="2"/>
  <c r="AE216" i="2" s="1"/>
  <c r="AR216" i="2" s="1"/>
  <c r="Y114" i="2"/>
  <c r="Y232" i="2"/>
  <c r="Y208" i="2"/>
  <c r="Y117" i="2"/>
  <c r="Z92" i="2"/>
  <c r="Z225" i="2"/>
  <c r="Z140" i="2"/>
  <c r="Z132" i="2"/>
  <c r="Z124" i="2"/>
  <c r="AF124" i="2" s="1"/>
  <c r="AS124" i="2" s="1"/>
  <c r="Z217" i="2"/>
  <c r="Y71" i="2"/>
  <c r="Y21" i="2"/>
  <c r="AE21" i="2" s="1"/>
  <c r="AR21" i="2" s="1"/>
  <c r="Y807" i="2"/>
  <c r="AE807" i="2" s="1"/>
  <c r="AR807" i="2" s="1"/>
  <c r="Y787" i="2"/>
  <c r="AE787" i="2" s="1"/>
  <c r="AR787" i="2" s="1"/>
  <c r="Y764" i="2"/>
  <c r="Z35" i="2"/>
  <c r="Y811" i="2"/>
  <c r="Y767" i="2"/>
  <c r="Y739" i="2"/>
  <c r="Z41" i="2"/>
  <c r="Y763" i="2"/>
  <c r="AE763" i="2" s="1"/>
  <c r="AR763" i="2" s="1"/>
  <c r="Y744" i="2"/>
  <c r="Y30" i="2"/>
  <c r="Y794" i="2"/>
  <c r="AE794" i="2" s="1"/>
  <c r="AR794" i="2" s="1"/>
  <c r="Y752" i="2"/>
  <c r="AE752" i="2" s="1"/>
  <c r="AR752" i="2" s="1"/>
  <c r="Y704" i="2"/>
  <c r="Y652" i="2"/>
  <c r="Y584" i="2"/>
  <c r="Y696" i="2"/>
  <c r="AE696" i="2" s="1"/>
  <c r="AR696" i="2" s="1"/>
  <c r="Y664" i="2"/>
  <c r="Y641" i="2"/>
  <c r="Y719" i="2"/>
  <c r="Y669" i="2"/>
  <c r="Y573" i="2"/>
  <c r="Y680" i="2"/>
  <c r="AE680" i="2" s="1"/>
  <c r="AR680" i="2" s="1"/>
  <c r="Y656" i="2"/>
  <c r="Y576" i="2"/>
  <c r="Y569" i="2"/>
  <c r="AE569" i="2" s="1"/>
  <c r="AR569" i="2" s="1"/>
  <c r="Y523" i="2"/>
  <c r="Y458" i="2"/>
  <c r="Y518" i="2"/>
  <c r="Y601" i="2"/>
  <c r="Y577" i="2"/>
  <c r="Z554" i="2"/>
  <c r="Y526" i="2"/>
  <c r="AE526" i="2" s="1"/>
  <c r="AR526" i="2" s="1"/>
  <c r="Y560" i="2"/>
  <c r="Y530" i="2"/>
  <c r="AE530" i="2" s="1"/>
  <c r="AR530" i="2" s="1"/>
  <c r="Y506" i="2"/>
  <c r="Y462" i="2"/>
  <c r="Y482" i="2"/>
  <c r="Y466" i="2"/>
  <c r="AE466" i="2" s="1"/>
  <c r="AR466" i="2" s="1"/>
  <c r="Y450" i="2"/>
  <c r="Y343" i="2"/>
  <c r="AE343" i="2" s="1"/>
  <c r="AR343" i="2" s="1"/>
  <c r="Y420" i="2"/>
  <c r="Y399" i="2"/>
  <c r="AE399" i="2" s="1"/>
  <c r="AR399" i="2" s="1"/>
  <c r="Z368" i="2"/>
  <c r="Y490" i="2"/>
  <c r="AE490" i="2" s="1"/>
  <c r="AR490" i="2" s="1"/>
  <c r="Z435" i="2"/>
  <c r="Y402" i="2"/>
  <c r="AE402" i="2" s="1"/>
  <c r="AR402" i="2" s="1"/>
  <c r="Z338" i="2"/>
  <c r="AF338" i="2" s="1"/>
  <c r="AS338" i="2" s="1"/>
  <c r="Z443" i="2"/>
  <c r="Y395" i="2"/>
  <c r="AE395" i="2" s="1"/>
  <c r="AR395" i="2" s="1"/>
  <c r="Z360" i="2"/>
  <c r="Y339" i="2"/>
  <c r="Y390" i="2"/>
  <c r="AE390" i="2" s="1"/>
  <c r="AR390" i="2" s="1"/>
  <c r="Z348" i="2"/>
  <c r="Z313" i="2"/>
  <c r="Y288" i="2"/>
  <c r="AE288" i="2" s="1"/>
  <c r="AR288" i="2" s="1"/>
  <c r="Y256" i="2"/>
  <c r="Z309" i="2"/>
  <c r="Y242" i="2"/>
  <c r="Y276" i="2"/>
  <c r="AE276" i="2" s="1"/>
  <c r="AR276" i="2" s="1"/>
  <c r="Z798" i="2"/>
  <c r="Z822" i="2"/>
  <c r="Y814" i="2"/>
  <c r="Y800" i="2"/>
  <c r="Z786" i="2"/>
  <c r="AF786" i="2" s="1"/>
  <c r="AS786" i="2" s="1"/>
  <c r="Y712" i="2"/>
  <c r="Z713" i="2"/>
  <c r="Z693" i="2"/>
  <c r="Z726" i="2"/>
  <c r="AF726" i="2" s="1"/>
  <c r="AS726" i="2" s="1"/>
  <c r="Z722" i="2"/>
  <c r="Z718" i="2"/>
  <c r="Z697" i="2"/>
  <c r="Z768" i="2"/>
  <c r="Z760" i="2"/>
  <c r="Z752" i="2"/>
  <c r="Z744" i="2"/>
  <c r="AF744" i="2" s="1"/>
  <c r="AS744" i="2" s="1"/>
  <c r="Z736" i="2"/>
  <c r="Z728" i="2"/>
  <c r="Z720" i="2"/>
  <c r="Y697" i="2"/>
  <c r="Y715" i="2"/>
  <c r="AE715" i="2" s="1"/>
  <c r="AR715" i="2" s="1"/>
  <c r="Z701" i="2"/>
  <c r="AF701" i="2" s="1"/>
  <c r="AS701" i="2" s="1"/>
  <c r="Y693" i="2"/>
  <c r="Z679" i="2"/>
  <c r="AF679" i="2" s="1"/>
  <c r="AS679" i="2" s="1"/>
  <c r="Z614" i="2"/>
  <c r="AF614" i="2" s="1"/>
  <c r="AS614" i="2" s="1"/>
  <c r="Y596" i="2"/>
  <c r="Z596" i="2"/>
  <c r="Z624" i="2"/>
  <c r="Z620" i="2"/>
  <c r="AF620" i="2" s="1"/>
  <c r="AS620" i="2" s="1"/>
  <c r="Y612" i="2"/>
  <c r="Z618" i="2"/>
  <c r="AF618" i="2" s="1"/>
  <c r="AS618" i="2" s="1"/>
  <c r="Y610" i="2"/>
  <c r="AE610" i="2" s="1"/>
  <c r="AR610" i="2" s="1"/>
  <c r="Z598" i="2"/>
  <c r="Z594" i="2"/>
  <c r="Z590" i="2"/>
  <c r="Z586" i="2"/>
  <c r="Z570" i="2"/>
  <c r="Z527" i="2"/>
  <c r="Z572" i="2"/>
  <c r="Z556" i="2"/>
  <c r="Y546" i="2"/>
  <c r="AE546" i="2" s="1"/>
  <c r="AR546" i="2" s="1"/>
  <c r="Z539" i="2"/>
  <c r="Z521" i="2"/>
  <c r="Y553" i="2"/>
  <c r="AE553" i="2" s="1"/>
  <c r="AR553" i="2" s="1"/>
  <c r="Z535" i="2"/>
  <c r="AF535" i="2" s="1"/>
  <c r="AS535" i="2" s="1"/>
  <c r="Z515" i="2"/>
  <c r="Z499" i="2"/>
  <c r="AF499" i="2" s="1"/>
  <c r="AS499" i="2" s="1"/>
  <c r="Z483" i="2"/>
  <c r="Y449" i="2"/>
  <c r="AE449" i="2" s="1"/>
  <c r="AR449" i="2" s="1"/>
  <c r="Z449" i="2"/>
  <c r="AF449" i="2" s="1"/>
  <c r="AS449" i="2" s="1"/>
  <c r="Z459" i="2"/>
  <c r="Z469" i="2"/>
  <c r="Z451" i="2"/>
  <c r="AF451" i="2" s="1"/>
  <c r="AS451" i="2" s="1"/>
  <c r="Y426" i="2"/>
  <c r="Z396" i="2"/>
  <c r="Z382" i="2"/>
  <c r="AF382" i="2" s="1"/>
  <c r="AS382" i="2" s="1"/>
  <c r="Z390" i="2"/>
  <c r="Y376" i="2"/>
  <c r="Y355" i="2"/>
  <c r="Z355" i="2"/>
  <c r="Y370" i="2"/>
  <c r="AE370" i="2" s="1"/>
  <c r="AR370" i="2" s="1"/>
  <c r="Z347" i="2"/>
  <c r="Y346" i="2"/>
  <c r="Z330" i="2"/>
  <c r="Z730" i="2"/>
  <c r="AF730" i="2" s="1"/>
  <c r="AS730" i="2" s="1"/>
  <c r="Z711" i="2"/>
  <c r="Y681" i="2"/>
  <c r="Z681" i="2"/>
  <c r="AF681" i="2" s="1"/>
  <c r="AS681" i="2" s="1"/>
  <c r="Z715" i="2"/>
  <c r="AF715" i="2" s="1"/>
  <c r="AS715" i="2" s="1"/>
  <c r="Z707" i="2"/>
  <c r="Z703" i="2"/>
  <c r="Y689" i="2"/>
  <c r="Z689" i="2"/>
  <c r="Y677" i="2"/>
  <c r="Z677" i="2"/>
  <c r="AF677" i="2" s="1"/>
  <c r="AS677" i="2" s="1"/>
  <c r="Z675" i="2"/>
  <c r="AF675" i="2" s="1"/>
  <c r="AS675" i="2" s="1"/>
  <c r="Z671" i="2"/>
  <c r="AF671" i="2" s="1"/>
  <c r="AS671" i="2" s="1"/>
  <c r="Z667" i="2"/>
  <c r="AF667" i="2" s="1"/>
  <c r="AS667" i="2" s="1"/>
  <c r="Z663" i="2"/>
  <c r="AF663" i="2" s="1"/>
  <c r="AS663" i="2" s="1"/>
  <c r="Z659" i="2"/>
  <c r="AF659" i="2" s="1"/>
  <c r="AS659" i="2" s="1"/>
  <c r="Z655" i="2"/>
  <c r="AF655" i="2" s="1"/>
  <c r="AS655" i="2" s="1"/>
  <c r="Z651" i="2"/>
  <c r="AF651" i="2" s="1"/>
  <c r="AS651" i="2" s="1"/>
  <c r="Z647" i="2"/>
  <c r="AF647" i="2" s="1"/>
  <c r="AS647" i="2" s="1"/>
  <c r="Z643" i="2"/>
  <c r="AF643" i="2" s="1"/>
  <c r="AS643" i="2" s="1"/>
  <c r="Z639" i="2"/>
  <c r="AF639" i="2" s="1"/>
  <c r="AS639" i="2" s="1"/>
  <c r="Y629" i="2"/>
  <c r="Z612" i="2"/>
  <c r="Y600" i="2"/>
  <c r="Z600" i="2"/>
  <c r="AF600" i="2" s="1"/>
  <c r="AS600" i="2" s="1"/>
  <c r="Z669" i="2"/>
  <c r="AF669" i="2" s="1"/>
  <c r="AS669" i="2" s="1"/>
  <c r="Z661" i="2"/>
  <c r="Z653" i="2"/>
  <c r="AF653" i="2" s="1"/>
  <c r="AS653" i="2" s="1"/>
  <c r="Z645" i="2"/>
  <c r="AF645" i="2" s="1"/>
  <c r="AS645" i="2" s="1"/>
  <c r="Z637" i="2"/>
  <c r="AF637" i="2" s="1"/>
  <c r="AS637" i="2" s="1"/>
  <c r="Z632" i="2"/>
  <c r="AF632" i="2" s="1"/>
  <c r="AS632" i="2" s="1"/>
  <c r="Y588" i="2"/>
  <c r="Z588" i="2"/>
  <c r="Y630" i="2"/>
  <c r="Z626" i="2"/>
  <c r="Z616" i="2"/>
  <c r="AF616" i="2" s="1"/>
  <c r="AS616" i="2" s="1"/>
  <c r="Y592" i="2"/>
  <c r="AE592" i="2" s="1"/>
  <c r="AR592" i="2" s="1"/>
  <c r="Z592" i="2"/>
  <c r="Z574" i="2"/>
  <c r="Z558" i="2"/>
  <c r="Z549" i="2"/>
  <c r="Z531" i="2"/>
  <c r="AF531" i="2" s="1"/>
  <c r="AS531" i="2" s="1"/>
  <c r="Z525" i="2"/>
  <c r="Y519" i="2"/>
  <c r="Z576" i="2"/>
  <c r="AF576" i="2" s="1"/>
  <c r="AS576" i="2" s="1"/>
  <c r="Z560" i="2"/>
  <c r="Y554" i="2"/>
  <c r="Z537" i="2"/>
  <c r="Y543" i="2"/>
  <c r="AE543" i="2" s="1"/>
  <c r="AR543" i="2" s="1"/>
  <c r="Z533" i="2"/>
  <c r="AF533" i="2" s="1"/>
  <c r="AS533" i="2" s="1"/>
  <c r="Z503" i="2"/>
  <c r="Z487" i="2"/>
  <c r="AF487" i="2" s="1"/>
  <c r="AS487" i="2" s="1"/>
  <c r="Z461" i="2"/>
  <c r="Y515" i="2"/>
  <c r="Y511" i="2"/>
  <c r="Y507" i="2"/>
  <c r="Y503" i="2"/>
  <c r="Y499" i="2"/>
  <c r="Y495" i="2"/>
  <c r="Y491" i="2"/>
  <c r="Y487" i="2"/>
  <c r="AE487" i="2" s="1"/>
  <c r="AR487" i="2" s="1"/>
  <c r="Y483" i="2"/>
  <c r="Y479" i="2"/>
  <c r="Y475" i="2"/>
  <c r="Z455" i="2"/>
  <c r="Y432" i="2"/>
  <c r="Z428" i="2"/>
  <c r="Y416" i="2"/>
  <c r="AE416" i="2" s="1"/>
  <c r="AR416" i="2" s="1"/>
  <c r="Y431" i="2"/>
  <c r="AE431" i="2" s="1"/>
  <c r="AR431" i="2" s="1"/>
  <c r="Y412" i="2"/>
  <c r="Z416" i="2"/>
  <c r="Z400" i="2"/>
  <c r="Z384" i="2"/>
  <c r="AF384" i="2" s="1"/>
  <c r="AS384" i="2" s="1"/>
  <c r="Z394" i="2"/>
  <c r="Y380" i="2"/>
  <c r="Y362" i="2"/>
  <c r="Y366" i="2"/>
  <c r="AE366" i="2" s="1"/>
  <c r="AR366" i="2" s="1"/>
  <c r="Y367" i="2"/>
  <c r="AE367" i="2" s="1"/>
  <c r="AR367" i="2" s="1"/>
  <c r="Z367" i="2"/>
  <c r="Z362" i="2"/>
  <c r="AF362" i="2" s="1"/>
  <c r="AS362" i="2" s="1"/>
  <c r="Y354" i="2"/>
  <c r="AE354" i="2" s="1"/>
  <c r="AR354" i="2" s="1"/>
  <c r="Z343" i="2"/>
  <c r="Y342" i="2"/>
  <c r="Z325" i="2"/>
  <c r="Z310" i="2"/>
  <c r="AF310" i="2" s="1"/>
  <c r="AS310" i="2" s="1"/>
  <c r="Y309" i="2"/>
  <c r="Y304" i="2"/>
  <c r="Z301" i="2"/>
  <c r="AF301" i="2" s="1"/>
  <c r="AS301" i="2" s="1"/>
  <c r="Z302" i="2"/>
  <c r="Y294" i="2"/>
  <c r="AE294" i="2" s="1"/>
  <c r="AR294" i="2" s="1"/>
  <c r="Z294" i="2"/>
  <c r="Y305" i="2"/>
  <c r="Y292" i="2"/>
  <c r="Y289" i="2"/>
  <c r="AE289" i="2" s="1"/>
  <c r="AR289" i="2" s="1"/>
  <c r="Z279" i="2"/>
  <c r="Z289" i="2"/>
  <c r="Z273" i="2"/>
  <c r="AF273" i="2" s="1"/>
  <c r="AS273" i="2" s="1"/>
  <c r="Z272" i="2"/>
  <c r="Y264" i="2"/>
  <c r="Z264" i="2"/>
  <c r="Z260" i="2"/>
  <c r="Z253" i="2"/>
  <c r="Z243" i="2"/>
  <c r="Y237" i="2"/>
  <c r="Y225" i="2"/>
  <c r="Y209" i="2"/>
  <c r="Y197" i="2"/>
  <c r="Z197" i="2"/>
  <c r="AF197" i="2" s="1"/>
  <c r="AS197" i="2" s="1"/>
  <c r="Y200" i="2"/>
  <c r="AE200" i="2" s="1"/>
  <c r="AR200" i="2" s="1"/>
  <c r="Y231" i="2"/>
  <c r="Z204" i="2"/>
  <c r="Y189" i="2"/>
  <c r="Z189" i="2"/>
  <c r="Z734" i="2"/>
  <c r="AF734" i="2" s="1"/>
  <c r="AS734" i="2" s="1"/>
  <c r="Z695" i="2"/>
  <c r="AF695" i="2" s="1"/>
  <c r="AS695" i="2" s="1"/>
  <c r="Y685" i="2"/>
  <c r="AE685" i="2" s="1"/>
  <c r="AR685" i="2" s="1"/>
  <c r="Z685" i="2"/>
  <c r="Z772" i="2"/>
  <c r="Z764" i="2"/>
  <c r="Z756" i="2"/>
  <c r="AF756" i="2" s="1"/>
  <c r="AS756" i="2" s="1"/>
  <c r="Z748" i="2"/>
  <c r="Z740" i="2"/>
  <c r="Z732" i="2"/>
  <c r="Z724" i="2"/>
  <c r="AF724" i="2" s="1"/>
  <c r="AS724" i="2" s="1"/>
  <c r="Z716" i="2"/>
  <c r="Z705" i="2"/>
  <c r="AF705" i="2" s="1"/>
  <c r="AS705" i="2" s="1"/>
  <c r="Y695" i="2"/>
  <c r="Y713" i="2"/>
  <c r="Z709" i="2"/>
  <c r="AF709" i="2" s="1"/>
  <c r="AS709" i="2" s="1"/>
  <c r="Y707" i="2"/>
  <c r="AE707" i="2" s="1"/>
  <c r="AR707" i="2" s="1"/>
  <c r="Y691" i="2"/>
  <c r="Z687" i="2"/>
  <c r="AF687" i="2" s="1"/>
  <c r="AS687" i="2" s="1"/>
  <c r="Z610" i="2"/>
  <c r="AF610" i="2" s="1"/>
  <c r="AS610" i="2" s="1"/>
  <c r="Y614" i="2"/>
  <c r="Z606" i="2"/>
  <c r="Y608" i="2"/>
  <c r="Z578" i="2"/>
  <c r="AF578" i="2" s="1"/>
  <c r="AS578" i="2" s="1"/>
  <c r="Z562" i="2"/>
  <c r="Z529" i="2"/>
  <c r="Z551" i="2"/>
  <c r="Z543" i="2"/>
  <c r="AF543" i="2" s="1"/>
  <c r="AS543" i="2" s="1"/>
  <c r="Z580" i="2"/>
  <c r="AF580" i="2" s="1"/>
  <c r="AS580" i="2" s="1"/>
  <c r="Z564" i="2"/>
  <c r="AF564" i="2" s="1"/>
  <c r="AS564" i="2" s="1"/>
  <c r="Z553" i="2"/>
  <c r="Z545" i="2"/>
  <c r="Y551" i="2"/>
  <c r="Z547" i="2"/>
  <c r="Y545" i="2"/>
  <c r="AE545" i="2" s="1"/>
  <c r="AR545" i="2" s="1"/>
  <c r="Y525" i="2"/>
  <c r="AE525" i="2" s="1"/>
  <c r="AR525" i="2" s="1"/>
  <c r="Z507" i="2"/>
  <c r="Z491" i="2"/>
  <c r="Z475" i="2"/>
  <c r="Z471" i="2"/>
  <c r="Z463" i="2"/>
  <c r="AF463" i="2" s="1"/>
  <c r="AS463" i="2" s="1"/>
  <c r="Z465" i="2"/>
  <c r="AF465" i="2" s="1"/>
  <c r="AS465" i="2" s="1"/>
  <c r="Z434" i="2"/>
  <c r="Z412" i="2"/>
  <c r="Y445" i="2"/>
  <c r="Y441" i="2"/>
  <c r="AE441" i="2" s="1"/>
  <c r="AR441" i="2" s="1"/>
  <c r="Y437" i="2"/>
  <c r="Z424" i="2"/>
  <c r="AF424" i="2" s="1"/>
  <c r="AS424" i="2" s="1"/>
  <c r="Z420" i="2"/>
  <c r="AF420" i="2" s="1"/>
  <c r="AS420" i="2" s="1"/>
  <c r="Z414" i="2"/>
  <c r="Y406" i="2"/>
  <c r="Z406" i="2"/>
  <c r="Z408" i="2"/>
  <c r="Z404" i="2"/>
  <c r="Z388" i="2"/>
  <c r="Z376" i="2"/>
  <c r="Z398" i="2"/>
  <c r="AF398" i="2" s="1"/>
  <c r="AS398" i="2" s="1"/>
  <c r="Z378" i="2"/>
  <c r="Y375" i="2"/>
  <c r="Y371" i="2"/>
  <c r="AE371" i="2" s="1"/>
  <c r="AR371" i="2" s="1"/>
  <c r="Z371" i="2"/>
  <c r="Y359" i="2"/>
  <c r="Z359" i="2"/>
  <c r="Z375" i="2"/>
  <c r="Y363" i="2"/>
  <c r="Z363" i="2"/>
  <c r="Z691" i="2"/>
  <c r="AF691" i="2" s="1"/>
  <c r="AS691" i="2" s="1"/>
  <c r="Y708" i="2"/>
  <c r="AE708" i="2" s="1"/>
  <c r="AR708" i="2" s="1"/>
  <c r="Z699" i="2"/>
  <c r="Z683" i="2"/>
  <c r="Z628" i="2"/>
  <c r="Z630" i="2"/>
  <c r="AF630" i="2" s="1"/>
  <c r="AS630" i="2" s="1"/>
  <c r="Z608" i="2"/>
  <c r="Z673" i="2"/>
  <c r="Z665" i="2"/>
  <c r="Z657" i="2"/>
  <c r="AF657" i="2" s="1"/>
  <c r="AS657" i="2" s="1"/>
  <c r="Z649" i="2"/>
  <c r="AF649" i="2" s="1"/>
  <c r="AS649" i="2" s="1"/>
  <c r="Z641" i="2"/>
  <c r="Y633" i="2"/>
  <c r="AE633" i="2" s="1"/>
  <c r="AR633" i="2" s="1"/>
  <c r="Z629" i="2"/>
  <c r="Z622" i="2"/>
  <c r="AF622" i="2" s="1"/>
  <c r="AS622" i="2" s="1"/>
  <c r="Z604" i="2"/>
  <c r="Z634" i="2"/>
  <c r="Y632" i="2"/>
  <c r="AE632" i="2" s="1"/>
  <c r="AR632" i="2" s="1"/>
  <c r="Y624" i="2"/>
  <c r="Z602" i="2"/>
  <c r="AF602" i="2" s="1"/>
  <c r="AS602" i="2" s="1"/>
  <c r="Z582" i="2"/>
  <c r="AF582" i="2" s="1"/>
  <c r="AS582" i="2" s="1"/>
  <c r="Z566" i="2"/>
  <c r="AF566" i="2" s="1"/>
  <c r="AS566" i="2" s="1"/>
  <c r="Y550" i="2"/>
  <c r="AE550" i="2" s="1"/>
  <c r="AR550" i="2" s="1"/>
  <c r="Z541" i="2"/>
  <c r="Z519" i="2"/>
  <c r="AF519" i="2" s="1"/>
  <c r="AS519" i="2" s="1"/>
  <c r="Z584" i="2"/>
  <c r="Z568" i="2"/>
  <c r="AF568" i="2" s="1"/>
  <c r="AS568" i="2" s="1"/>
  <c r="Z523" i="2"/>
  <c r="AF523" i="2" s="1"/>
  <c r="AS523" i="2" s="1"/>
  <c r="Y541" i="2"/>
  <c r="Y527" i="2"/>
  <c r="AE527" i="2" s="1"/>
  <c r="AR527" i="2" s="1"/>
  <c r="Z511" i="2"/>
  <c r="AF511" i="2" s="1"/>
  <c r="AS511" i="2" s="1"/>
  <c r="Z495" i="2"/>
  <c r="Z479" i="2"/>
  <c r="Z457" i="2"/>
  <c r="AF457" i="2" s="1"/>
  <c r="AS457" i="2" s="1"/>
  <c r="Z453" i="2"/>
  <c r="Z467" i="2"/>
  <c r="Z445" i="2"/>
  <c r="Z441" i="2"/>
  <c r="Z437" i="2"/>
  <c r="AF437" i="2" s="1"/>
  <c r="AS437" i="2" s="1"/>
  <c r="Z426" i="2"/>
  <c r="Y410" i="2"/>
  <c r="Z410" i="2"/>
  <c r="AF410" i="2" s="1"/>
  <c r="AS410" i="2" s="1"/>
  <c r="Y434" i="2"/>
  <c r="Z422" i="2"/>
  <c r="Y414" i="2"/>
  <c r="AE414" i="2" s="1"/>
  <c r="AR414" i="2" s="1"/>
  <c r="Z430" i="2"/>
  <c r="AF430" i="2" s="1"/>
  <c r="AS430" i="2" s="1"/>
  <c r="Z418" i="2"/>
  <c r="Z432" i="2"/>
  <c r="Z392" i="2"/>
  <c r="Z386" i="2"/>
  <c r="AF386" i="2" s="1"/>
  <c r="AS386" i="2" s="1"/>
  <c r="Z374" i="2"/>
  <c r="AF374" i="2" s="1"/>
  <c r="AS374" i="2" s="1"/>
  <c r="Z380" i="2"/>
  <c r="Z402" i="2"/>
  <c r="Y382" i="2"/>
  <c r="AE382" i="2" s="1"/>
  <c r="AR382" i="2" s="1"/>
  <c r="Y358" i="2"/>
  <c r="Z350" i="2"/>
  <c r="AF350" i="2" s="1"/>
  <c r="AS350" i="2" s="1"/>
  <c r="Y350" i="2"/>
  <c r="AE350" i="2" s="1"/>
  <c r="AR350" i="2" s="1"/>
  <c r="Z358" i="2"/>
  <c r="AF358" i="2" s="1"/>
  <c r="AS358" i="2" s="1"/>
  <c r="Z351" i="2"/>
  <c r="AF351" i="2" s="1"/>
  <c r="AS351" i="2" s="1"/>
  <c r="Z335" i="2"/>
  <c r="Y334" i="2"/>
  <c r="AE334" i="2" s="1"/>
  <c r="AR334" i="2" s="1"/>
  <c r="Y325" i="2"/>
  <c r="Y321" i="2"/>
  <c r="Z314" i="2"/>
  <c r="Y313" i="2"/>
  <c r="Y302" i="2"/>
  <c r="AE302" i="2" s="1"/>
  <c r="AR302" i="2" s="1"/>
  <c r="Z283" i="2"/>
  <c r="Y287" i="2"/>
  <c r="Z281" i="2"/>
  <c r="Z268" i="2"/>
  <c r="Z275" i="2"/>
  <c r="Y268" i="2"/>
  <c r="AE268" i="2" s="1"/>
  <c r="AR268" i="2" s="1"/>
  <c r="Z247" i="2"/>
  <c r="Y254" i="2"/>
  <c r="Z249" i="2"/>
  <c r="Z237" i="2"/>
  <c r="Z233" i="2"/>
  <c r="Y233" i="2"/>
  <c r="Z239" i="2"/>
  <c r="AF239" i="2" s="1"/>
  <c r="AS239" i="2" s="1"/>
  <c r="Y217" i="2"/>
  <c r="Z212" i="2"/>
  <c r="Z306" i="2"/>
  <c r="AF306" i="2" s="1"/>
  <c r="AS306" i="2" s="1"/>
  <c r="Z270" i="2"/>
  <c r="Z251" i="2"/>
  <c r="Y221" i="2"/>
  <c r="Y213" i="2"/>
  <c r="Y205" i="2"/>
  <c r="Z228" i="2"/>
  <c r="Y184" i="2"/>
  <c r="Z169" i="2"/>
  <c r="AF169" i="2" s="1"/>
  <c r="AS169" i="2" s="1"/>
  <c r="Y168" i="2"/>
  <c r="Y154" i="2"/>
  <c r="Z147" i="2"/>
  <c r="AF147" i="2" s="1"/>
  <c r="AS147" i="2" s="1"/>
  <c r="Y120" i="2"/>
  <c r="AE120" i="2" s="1"/>
  <c r="AR120" i="2" s="1"/>
  <c r="Y103" i="2"/>
  <c r="Z72" i="2"/>
  <c r="Z70" i="2"/>
  <c r="Z75" i="2"/>
  <c r="Z53" i="2"/>
  <c r="Y25" i="2"/>
  <c r="Z23" i="2"/>
  <c r="Z7" i="2"/>
  <c r="AF7" i="2" s="1"/>
  <c r="AS7" i="2" s="1"/>
  <c r="Y322" i="2"/>
  <c r="AE322" i="2" s="1"/>
  <c r="AR322" i="2" s="1"/>
  <c r="Z322" i="2"/>
  <c r="Y298" i="2"/>
  <c r="Z298" i="2"/>
  <c r="AF298" i="2" s="1"/>
  <c r="AS298" i="2" s="1"/>
  <c r="Y279" i="2"/>
  <c r="Z277" i="2"/>
  <c r="Y270" i="2"/>
  <c r="AE270" i="2" s="1"/>
  <c r="AR270" i="2" s="1"/>
  <c r="Z256" i="2"/>
  <c r="AF256" i="2" s="1"/>
  <c r="AS256" i="2" s="1"/>
  <c r="Y253" i="2"/>
  <c r="Y193" i="2"/>
  <c r="Z193" i="2"/>
  <c r="Y185" i="2"/>
  <c r="AE185" i="2" s="1"/>
  <c r="AR185" i="2" s="1"/>
  <c r="Z185" i="2"/>
  <c r="Z200" i="2"/>
  <c r="AF200" i="2" s="1"/>
  <c r="AS200" i="2" s="1"/>
  <c r="Z173" i="2"/>
  <c r="Y172" i="2"/>
  <c r="AE172" i="2" s="1"/>
  <c r="AR172" i="2" s="1"/>
  <c r="Z156" i="2"/>
  <c r="Y181" i="2"/>
  <c r="Y173" i="2"/>
  <c r="Y165" i="2"/>
  <c r="AE165" i="2" s="1"/>
  <c r="AR165" i="2" s="1"/>
  <c r="Z155" i="2"/>
  <c r="Y136" i="2"/>
  <c r="Z131" i="2"/>
  <c r="Z106" i="2"/>
  <c r="AF106" i="2" s="1"/>
  <c r="AS106" i="2" s="1"/>
  <c r="Z96" i="2"/>
  <c r="AF96" i="2" s="1"/>
  <c r="AS96" i="2" s="1"/>
  <c r="Z108" i="2"/>
  <c r="Y96" i="2"/>
  <c r="AE96" i="2" s="1"/>
  <c r="AR96" i="2" s="1"/>
  <c r="Y108" i="2"/>
  <c r="AE108" i="2" s="1"/>
  <c r="AR108" i="2" s="1"/>
  <c r="Y75" i="2"/>
  <c r="Y66" i="2"/>
  <c r="Y62" i="2"/>
  <c r="Y56" i="2"/>
  <c r="AE56" i="2" s="1"/>
  <c r="AR56" i="2" s="1"/>
  <c r="Z21" i="2"/>
  <c r="Y18" i="2"/>
  <c r="Y196" i="2"/>
  <c r="Y144" i="2"/>
  <c r="AE144" i="2" s="1"/>
  <c r="AR144" i="2" s="1"/>
  <c r="Y124" i="2"/>
  <c r="Z127" i="2"/>
  <c r="Z118" i="2"/>
  <c r="Y121" i="2"/>
  <c r="Z110" i="2"/>
  <c r="AF110" i="2" s="1"/>
  <c r="AS110" i="2" s="1"/>
  <c r="Z104" i="2"/>
  <c r="Y92" i="2"/>
  <c r="Y84" i="2"/>
  <c r="AE84" i="2" s="1"/>
  <c r="AR84" i="2" s="1"/>
  <c r="Y78" i="2"/>
  <c r="Z66" i="2"/>
  <c r="Z47" i="2"/>
  <c r="Y19" i="2"/>
  <c r="Y15" i="2"/>
  <c r="Z6" i="2"/>
  <c r="Y7" i="2"/>
  <c r="Z339" i="2"/>
  <c r="AF339" i="2" s="1"/>
  <c r="AS339" i="2" s="1"/>
  <c r="Y338" i="2"/>
  <c r="Z318" i="2"/>
  <c r="Y317" i="2"/>
  <c r="Y291" i="2"/>
  <c r="AE291" i="2" s="1"/>
  <c r="AR291" i="2" s="1"/>
  <c r="Z291" i="2"/>
  <c r="Z285" i="2"/>
  <c r="AF285" i="2" s="1"/>
  <c r="AS285" i="2" s="1"/>
  <c r="Z287" i="2"/>
  <c r="AF287" i="2" s="1"/>
  <c r="AS287" i="2" s="1"/>
  <c r="Z266" i="2"/>
  <c r="AF266" i="2" s="1"/>
  <c r="AS266" i="2" s="1"/>
  <c r="Z262" i="2"/>
  <c r="Y192" i="2"/>
  <c r="Z224" i="2"/>
  <c r="Z220" i="2"/>
  <c r="AF220" i="2" s="1"/>
  <c r="AS220" i="2" s="1"/>
  <c r="Z216" i="2"/>
  <c r="AF216" i="2" s="1"/>
  <c r="AS216" i="2" s="1"/>
  <c r="Z232" i="2"/>
  <c r="Y155" i="2"/>
  <c r="Z148" i="2"/>
  <c r="AF148" i="2" s="1"/>
  <c r="AS148" i="2" s="1"/>
  <c r="Y188" i="2"/>
  <c r="AE188" i="2" s="1"/>
  <c r="AR188" i="2" s="1"/>
  <c r="Z177" i="2"/>
  <c r="Y176" i="2"/>
  <c r="Y152" i="2"/>
  <c r="Y143" i="2"/>
  <c r="Z143" i="2"/>
  <c r="Y159" i="2"/>
  <c r="Y140" i="2"/>
  <c r="AE140" i="2" s="1"/>
  <c r="AR140" i="2" s="1"/>
  <c r="Y118" i="2"/>
  <c r="Z107" i="2"/>
  <c r="Z102" i="2"/>
  <c r="Y102" i="2"/>
  <c r="Y88" i="2"/>
  <c r="Y80" i="2"/>
  <c r="Y70" i="2"/>
  <c r="Y79" i="2"/>
  <c r="AE79" i="2" s="1"/>
  <c r="AR79" i="2" s="1"/>
  <c r="Z57" i="2"/>
  <c r="AF57" i="2" s="1"/>
  <c r="AS57" i="2" s="1"/>
  <c r="Z62" i="2"/>
  <c r="AF62" i="2" s="1"/>
  <c r="AS62" i="2" s="1"/>
  <c r="Z51" i="2"/>
  <c r="Z43" i="2"/>
  <c r="Z33" i="2"/>
  <c r="Z15" i="2"/>
  <c r="Y14" i="2"/>
  <c r="Y329" i="2"/>
  <c r="AE329" i="2" s="1"/>
  <c r="AR329" i="2" s="1"/>
  <c r="Y326" i="2"/>
  <c r="Z326" i="2"/>
  <c r="Y297" i="2"/>
  <c r="Y301" i="2"/>
  <c r="Y272" i="2"/>
  <c r="Z258" i="2"/>
  <c r="Z241" i="2"/>
  <c r="Z245" i="2"/>
  <c r="Z208" i="2"/>
  <c r="Z201" i="2"/>
  <c r="AF201" i="2" s="1"/>
  <c r="AS201" i="2" s="1"/>
  <c r="Z203" i="2"/>
  <c r="Y148" i="2"/>
  <c r="Z181" i="2"/>
  <c r="Y180" i="2"/>
  <c r="AE180" i="2" s="1"/>
  <c r="AR180" i="2" s="1"/>
  <c r="Z165" i="2"/>
  <c r="Y164" i="2"/>
  <c r="AE164" i="2" s="1"/>
  <c r="AR164" i="2" s="1"/>
  <c r="Y160" i="2"/>
  <c r="Y177" i="2"/>
  <c r="Y169" i="2"/>
  <c r="Y151" i="2"/>
  <c r="AE151" i="2" s="1"/>
  <c r="AR151" i="2" s="1"/>
  <c r="Z160" i="2"/>
  <c r="Z152" i="2"/>
  <c r="Y147" i="2"/>
  <c r="AE147" i="2" s="1"/>
  <c r="AR147" i="2" s="1"/>
  <c r="Y128" i="2"/>
  <c r="AE128" i="2" s="1"/>
  <c r="AR128" i="2" s="1"/>
  <c r="Z122" i="2"/>
  <c r="Z120" i="2"/>
  <c r="AF120" i="2" s="1"/>
  <c r="AS120" i="2" s="1"/>
  <c r="Z139" i="2"/>
  <c r="Y107" i="2"/>
  <c r="Z98" i="2"/>
  <c r="AF98" i="2" s="1"/>
  <c r="AS98" i="2" s="1"/>
  <c r="Z94" i="2"/>
  <c r="Z90" i="2"/>
  <c r="Z86" i="2"/>
  <c r="AF86" i="2" s="1"/>
  <c r="AS86" i="2" s="1"/>
  <c r="Z82" i="2"/>
  <c r="Z74" i="2"/>
  <c r="Y57" i="2"/>
  <c r="Z55" i="2"/>
  <c r="AF55" i="2" s="1"/>
  <c r="AS55" i="2" s="1"/>
  <c r="Y49" i="2"/>
  <c r="Y45" i="2"/>
  <c r="Y41" i="2"/>
  <c r="Z37" i="2"/>
  <c r="AF37" i="2" s="1"/>
  <c r="AS37" i="2" s="1"/>
  <c r="Z39" i="2"/>
  <c r="Y33" i="2"/>
  <c r="Y29" i="2"/>
  <c r="Z18" i="2"/>
  <c r="Z11" i="2"/>
  <c r="AF11" i="2" s="1"/>
  <c r="AS11" i="2" s="1"/>
  <c r="Y10" i="2"/>
  <c r="AE10" i="2" s="1"/>
  <c r="AR10" i="2" s="1"/>
  <c r="Y11" i="2"/>
  <c r="Y132" i="2"/>
  <c r="Z135" i="2"/>
  <c r="Z116" i="2"/>
  <c r="Z112" i="2"/>
  <c r="Z114" i="2"/>
  <c r="AF114" i="2" s="1"/>
  <c r="AS114" i="2" s="1"/>
  <c r="Z100" i="2"/>
  <c r="Y76" i="2"/>
  <c r="AE76" i="2" s="1"/>
  <c r="AR76" i="2" s="1"/>
  <c r="Z76" i="2"/>
  <c r="Z78" i="2"/>
  <c r="AF78" i="2" s="1"/>
  <c r="AS78" i="2" s="1"/>
  <c r="Z29" i="2"/>
  <c r="Z25" i="2"/>
  <c r="Z27" i="2"/>
  <c r="Y6" i="2"/>
  <c r="AE6" i="2" s="1"/>
  <c r="AR6" i="2" s="1"/>
  <c r="AE229" i="2"/>
  <c r="AR229" i="2" s="1"/>
  <c r="AE818" i="2"/>
  <c r="AR818" i="2" s="1"/>
  <c r="AE241" i="2"/>
  <c r="AR241" i="2" s="1"/>
  <c r="AF411" i="2"/>
  <c r="AS411" i="2" s="1"/>
  <c r="B55" i="2"/>
  <c r="B56" i="2"/>
  <c r="Y5" i="2"/>
  <c r="Z5" i="2"/>
  <c r="D18" i="2"/>
  <c r="Y4" i="2"/>
  <c r="Z4" i="2"/>
  <c r="E18" i="2"/>
  <c r="AD4" i="2"/>
  <c r="AC4" i="2"/>
  <c r="D20" i="2"/>
  <c r="E20" i="2"/>
  <c r="AD5" i="2"/>
  <c r="AC5" i="2"/>
  <c r="AE791" i="2" l="1"/>
  <c r="AR791" i="2" s="1"/>
  <c r="AF122" i="2"/>
  <c r="AS122" i="2" s="1"/>
  <c r="AF262" i="2"/>
  <c r="AS262" i="2" s="1"/>
  <c r="AF270" i="2"/>
  <c r="AS270" i="2" s="1"/>
  <c r="AF371" i="2"/>
  <c r="AS371" i="2" s="1"/>
  <c r="AE231" i="2"/>
  <c r="AR231" i="2" s="1"/>
  <c r="AF356" i="2"/>
  <c r="AS356" i="2" s="1"/>
  <c r="AF18" i="2"/>
  <c r="AS18" i="2" s="1"/>
  <c r="AE107" i="2"/>
  <c r="AR107" i="2" s="1"/>
  <c r="AE148" i="2"/>
  <c r="AR148" i="2" s="1"/>
  <c r="AE19" i="2"/>
  <c r="AR19" i="2" s="1"/>
  <c r="AE121" i="2"/>
  <c r="AR121" i="2" s="1"/>
  <c r="AE325" i="2"/>
  <c r="AR325" i="2" s="1"/>
  <c r="AF629" i="2"/>
  <c r="AS629" i="2" s="1"/>
  <c r="AF375" i="2"/>
  <c r="AS375" i="2" s="1"/>
  <c r="AF545" i="2"/>
  <c r="AS545" i="2" s="1"/>
  <c r="AF302" i="2"/>
  <c r="AS302" i="2" s="1"/>
  <c r="AF455" i="2"/>
  <c r="AS455" i="2" s="1"/>
  <c r="AE503" i="2"/>
  <c r="AR503" i="2" s="1"/>
  <c r="AF549" i="2"/>
  <c r="AS549" i="2" s="1"/>
  <c r="AF588" i="2"/>
  <c r="AS588" i="2" s="1"/>
  <c r="AF689" i="2"/>
  <c r="AS689" i="2" s="1"/>
  <c r="AF390" i="2"/>
  <c r="AS390" i="2" s="1"/>
  <c r="AF598" i="2"/>
  <c r="AS598" i="2" s="1"/>
  <c r="AE462" i="2"/>
  <c r="AR462" i="2" s="1"/>
  <c r="AE669" i="2"/>
  <c r="AR669" i="2" s="1"/>
  <c r="AE811" i="2"/>
  <c r="AR811" i="2" s="1"/>
  <c r="AE580" i="2"/>
  <c r="AR580" i="2" s="1"/>
  <c r="AE676" i="2"/>
  <c r="AR676" i="2" s="1"/>
  <c r="AE779" i="2"/>
  <c r="AR779" i="2" s="1"/>
  <c r="AE130" i="2"/>
  <c r="AR130" i="2" s="1"/>
  <c r="AE167" i="2"/>
  <c r="AR167" i="2" s="1"/>
  <c r="AF125" i="2"/>
  <c r="AS125" i="2" s="1"/>
  <c r="AF61" i="2"/>
  <c r="AS61" i="2" s="1"/>
  <c r="AE646" i="2"/>
  <c r="AR646" i="2" s="1"/>
  <c r="AE706" i="2"/>
  <c r="AR706" i="2" s="1"/>
  <c r="AF504" i="2"/>
  <c r="AS504" i="2" s="1"/>
  <c r="AF377" i="2"/>
  <c r="AS377" i="2" s="1"/>
  <c r="AF263" i="2"/>
  <c r="AS263" i="2" s="1"/>
  <c r="AF139" i="2"/>
  <c r="AS139" i="2" s="1"/>
  <c r="AF51" i="2"/>
  <c r="AS51" i="2" s="1"/>
  <c r="AF281" i="2"/>
  <c r="AS281" i="2" s="1"/>
  <c r="AF628" i="2"/>
  <c r="AS628" i="2" s="1"/>
  <c r="AF359" i="2"/>
  <c r="AS359" i="2" s="1"/>
  <c r="AE507" i="2"/>
  <c r="AR507" i="2" s="1"/>
  <c r="AE600" i="2"/>
  <c r="AR600" i="2" s="1"/>
  <c r="AF330" i="2"/>
  <c r="AS330" i="2" s="1"/>
  <c r="AF693" i="2"/>
  <c r="AS693" i="2" s="1"/>
  <c r="AE458" i="2"/>
  <c r="AR458" i="2" s="1"/>
  <c r="AF816" i="2"/>
  <c r="AS816" i="2" s="1"/>
  <c r="AF305" i="2"/>
  <c r="AS305" i="2" s="1"/>
  <c r="AE129" i="2"/>
  <c r="AR129" i="2" s="1"/>
  <c r="AF153" i="2"/>
  <c r="AS153" i="2" s="1"/>
  <c r="AE123" i="2"/>
  <c r="AR123" i="2" s="1"/>
  <c r="AF54" i="2"/>
  <c r="AS54" i="2" s="1"/>
  <c r="AF17" i="2"/>
  <c r="AS17" i="2" s="1"/>
  <c r="AE754" i="2"/>
  <c r="AR754" i="2" s="1"/>
  <c r="AF725" i="2"/>
  <c r="AS725" i="2" s="1"/>
  <c r="AE583" i="2"/>
  <c r="AR583" i="2" s="1"/>
  <c r="AE520" i="2"/>
  <c r="AR520" i="2" s="1"/>
  <c r="AE709" i="2"/>
  <c r="AR709" i="2" s="1"/>
  <c r="AF27" i="2"/>
  <c r="AS27" i="2" s="1"/>
  <c r="AF112" i="2"/>
  <c r="AS112" i="2" s="1"/>
  <c r="AE169" i="2"/>
  <c r="AR169" i="2" s="1"/>
  <c r="AF165" i="2"/>
  <c r="AS165" i="2" s="1"/>
  <c r="AF241" i="2"/>
  <c r="AS241" i="2" s="1"/>
  <c r="AE297" i="2"/>
  <c r="AR297" i="2" s="1"/>
  <c r="AE14" i="2"/>
  <c r="AR14" i="2" s="1"/>
  <c r="AE176" i="2"/>
  <c r="AR176" i="2" s="1"/>
  <c r="AF224" i="2"/>
  <c r="AS224" i="2" s="1"/>
  <c r="AE7" i="2"/>
  <c r="AR7" i="2" s="1"/>
  <c r="AF118" i="2"/>
  <c r="AS118" i="2" s="1"/>
  <c r="AE62" i="2"/>
  <c r="AR62" i="2" s="1"/>
  <c r="AF131" i="2"/>
  <c r="AS131" i="2" s="1"/>
  <c r="AF193" i="2"/>
  <c r="AS193" i="2" s="1"/>
  <c r="AF247" i="2"/>
  <c r="AS247" i="2" s="1"/>
  <c r="AF392" i="2"/>
  <c r="AS392" i="2" s="1"/>
  <c r="AF665" i="2"/>
  <c r="AS665" i="2" s="1"/>
  <c r="AE406" i="2"/>
  <c r="AR406" i="2" s="1"/>
  <c r="AF551" i="2"/>
  <c r="AS551" i="2" s="1"/>
  <c r="AE713" i="2"/>
  <c r="AR713" i="2" s="1"/>
  <c r="AE362" i="2"/>
  <c r="AR362" i="2" s="1"/>
  <c r="AF483" i="2"/>
  <c r="AS483" i="2" s="1"/>
  <c r="AF368" i="2"/>
  <c r="AS368" i="2" s="1"/>
  <c r="AE506" i="2"/>
  <c r="AR506" i="2" s="1"/>
  <c r="AF132" i="2"/>
  <c r="AS132" i="2" s="1"/>
  <c r="AE117" i="2"/>
  <c r="AR117" i="2" s="1"/>
  <c r="AE377" i="2"/>
  <c r="AR377" i="2" s="1"/>
  <c r="AF439" i="2"/>
  <c r="AS439" i="2" s="1"/>
  <c r="AE565" i="2"/>
  <c r="AR565" i="2" s="1"/>
  <c r="AE815" i="2"/>
  <c r="AR815" i="2" s="1"/>
  <c r="AF221" i="2"/>
  <c r="AS221" i="2" s="1"/>
  <c r="AE234" i="2"/>
  <c r="AR234" i="2" s="1"/>
  <c r="AF481" i="2"/>
  <c r="AS481" i="2" s="1"/>
  <c r="AE438" i="2"/>
  <c r="AR438" i="2" s="1"/>
  <c r="AE470" i="2"/>
  <c r="AR470" i="2" s="1"/>
  <c r="AF493" i="2"/>
  <c r="AS493" i="2" s="1"/>
  <c r="AE26" i="2"/>
  <c r="AR26" i="2" s="1"/>
  <c r="AF136" i="2"/>
  <c r="AS136" i="2" s="1"/>
  <c r="AE727" i="2"/>
  <c r="AR727" i="2" s="1"/>
  <c r="AE55" i="2"/>
  <c r="AR55" i="2" s="1"/>
  <c r="AE428" i="2"/>
  <c r="AR428" i="2" s="1"/>
  <c r="AE114" i="2"/>
  <c r="AR114" i="2" s="1"/>
  <c r="AF522" i="2"/>
  <c r="AS522" i="2" s="1"/>
  <c r="AE132" i="2"/>
  <c r="AR132" i="2" s="1"/>
  <c r="AE152" i="2"/>
  <c r="AR152" i="2" s="1"/>
  <c r="AF75" i="2"/>
  <c r="AS75" i="2" s="1"/>
  <c r="AF441" i="2"/>
  <c r="AS441" i="2" s="1"/>
  <c r="AF584" i="2"/>
  <c r="AS584" i="2" s="1"/>
  <c r="AF471" i="2"/>
  <c r="AS471" i="2" s="1"/>
  <c r="AF716" i="2"/>
  <c r="AS716" i="2" s="1"/>
  <c r="AF748" i="2"/>
  <c r="AS748" i="2" s="1"/>
  <c r="AF685" i="2"/>
  <c r="AS685" i="2" s="1"/>
  <c r="AF461" i="2"/>
  <c r="AS461" i="2" s="1"/>
  <c r="AF570" i="2"/>
  <c r="AS570" i="2" s="1"/>
  <c r="AF768" i="2"/>
  <c r="AS768" i="2" s="1"/>
  <c r="AF443" i="2"/>
  <c r="AS443" i="2" s="1"/>
  <c r="AE518" i="2"/>
  <c r="AR518" i="2" s="1"/>
  <c r="AE788" i="2"/>
  <c r="AR788" i="2" s="1"/>
  <c r="AF513" i="2"/>
  <c r="AS513" i="2" s="1"/>
  <c r="AE572" i="2"/>
  <c r="AR572" i="2" s="1"/>
  <c r="AE768" i="2"/>
  <c r="AR768" i="2" s="1"/>
  <c r="AF782" i="2"/>
  <c r="AS782" i="2" s="1"/>
  <c r="AE318" i="2"/>
  <c r="AR318" i="2" s="1"/>
  <c r="AE228" i="2"/>
  <c r="AR228" i="2" s="1"/>
  <c r="AF223" i="2"/>
  <c r="AS223" i="2" s="1"/>
  <c r="AE178" i="2"/>
  <c r="AR178" i="2" s="1"/>
  <c r="AE122" i="2"/>
  <c r="AR122" i="2" s="1"/>
  <c r="AF119" i="2"/>
  <c r="AS119" i="2" s="1"/>
  <c r="AE218" i="2"/>
  <c r="AR218" i="2" s="1"/>
  <c r="AE183" i="2"/>
  <c r="AR183" i="2" s="1"/>
  <c r="AE29" i="2"/>
  <c r="AR29" i="2" s="1"/>
  <c r="AE70" i="2"/>
  <c r="AR70" i="2" s="1"/>
  <c r="AE159" i="2"/>
  <c r="AR159" i="2" s="1"/>
  <c r="AE313" i="2"/>
  <c r="AR313" i="2" s="1"/>
  <c r="AF479" i="2"/>
  <c r="AS479" i="2" s="1"/>
  <c r="AE541" i="2"/>
  <c r="AR541" i="2" s="1"/>
  <c r="AF634" i="2"/>
  <c r="AS634" i="2" s="1"/>
  <c r="AF434" i="2"/>
  <c r="AS434" i="2" s="1"/>
  <c r="AE608" i="2"/>
  <c r="AR608" i="2" s="1"/>
  <c r="AE189" i="2"/>
  <c r="AR189" i="2" s="1"/>
  <c r="AE491" i="2"/>
  <c r="AR491" i="2" s="1"/>
  <c r="AF537" i="2"/>
  <c r="AS537" i="2" s="1"/>
  <c r="AE689" i="2"/>
  <c r="AR689" i="2" s="1"/>
  <c r="AF355" i="2"/>
  <c r="AS355" i="2" s="1"/>
  <c r="AF469" i="2"/>
  <c r="AS469" i="2" s="1"/>
  <c r="AE301" i="2"/>
  <c r="AR301" i="2" s="1"/>
  <c r="AF43" i="2"/>
  <c r="AS43" i="2" s="1"/>
  <c r="AE102" i="2"/>
  <c r="AR102" i="2" s="1"/>
  <c r="AF736" i="2"/>
  <c r="AS736" i="2" s="1"/>
  <c r="AF798" i="2"/>
  <c r="AS798" i="2" s="1"/>
  <c r="AE576" i="2"/>
  <c r="AR576" i="2" s="1"/>
  <c r="AE748" i="2"/>
  <c r="AR748" i="2" s="1"/>
  <c r="AE661" i="2"/>
  <c r="AR661" i="2" s="1"/>
  <c r="AE668" i="2"/>
  <c r="AR668" i="2" s="1"/>
  <c r="AE11" i="2"/>
  <c r="AR11" i="2" s="1"/>
  <c r="AE57" i="2"/>
  <c r="AR57" i="2" s="1"/>
  <c r="AE173" i="2"/>
  <c r="AR173" i="2" s="1"/>
  <c r="AE184" i="2"/>
  <c r="AR184" i="2" s="1"/>
  <c r="AE18" i="2"/>
  <c r="AR18" i="2" s="1"/>
  <c r="AE66" i="2"/>
  <c r="AR66" i="2" s="1"/>
  <c r="AE181" i="2"/>
  <c r="AR181" i="2" s="1"/>
  <c r="AF277" i="2"/>
  <c r="AS277" i="2" s="1"/>
  <c r="AE287" i="2"/>
  <c r="AR287" i="2" s="1"/>
  <c r="AF335" i="2"/>
  <c r="AS335" i="2" s="1"/>
  <c r="AF422" i="2"/>
  <c r="AS422" i="2" s="1"/>
  <c r="AF495" i="2"/>
  <c r="AS495" i="2" s="1"/>
  <c r="AF151" i="2"/>
  <c r="AS151" i="2" s="1"/>
  <c r="AE94" i="2"/>
  <c r="AR94" i="2" s="1"/>
  <c r="AF819" i="2"/>
  <c r="AS819" i="2" s="1"/>
  <c r="AF38" i="2"/>
  <c r="AS38" i="2" s="1"/>
  <c r="AF817" i="2"/>
  <c r="AS817" i="2" s="1"/>
  <c r="AE801" i="2"/>
  <c r="AR801" i="2" s="1"/>
  <c r="AE785" i="2"/>
  <c r="AR785" i="2" s="1"/>
  <c r="AE765" i="2"/>
  <c r="AR765" i="2" s="1"/>
  <c r="AF807" i="2"/>
  <c r="AS807" i="2" s="1"/>
  <c r="AE789" i="2"/>
  <c r="AR789" i="2" s="1"/>
  <c r="AE701" i="2"/>
  <c r="AR701" i="2" s="1"/>
  <c r="AE679" i="2"/>
  <c r="AR679" i="2" s="1"/>
  <c r="AF603" i="2"/>
  <c r="AS603" i="2" s="1"/>
  <c r="AE579" i="2"/>
  <c r="AR579" i="2" s="1"/>
  <c r="AF664" i="2"/>
  <c r="AS664" i="2" s="1"/>
  <c r="AF648" i="2"/>
  <c r="AS648" i="2" s="1"/>
  <c r="AF589" i="2"/>
  <c r="AS589" i="2" s="1"/>
  <c r="AF557" i="2"/>
  <c r="AS557" i="2" s="1"/>
  <c r="AF538" i="2"/>
  <c r="AS538" i="2" s="1"/>
  <c r="AE513" i="2"/>
  <c r="AR513" i="2" s="1"/>
  <c r="AE524" i="2"/>
  <c r="AR524" i="2" s="1"/>
  <c r="AF486" i="2"/>
  <c r="AS486" i="2" s="1"/>
  <c r="AE433" i="2"/>
  <c r="AR433" i="2" s="1"/>
  <c r="AE489" i="2"/>
  <c r="AR489" i="2" s="1"/>
  <c r="AE473" i="2"/>
  <c r="AR473" i="2" s="1"/>
  <c r="AF460" i="2"/>
  <c r="AS460" i="2" s="1"/>
  <c r="AF450" i="2"/>
  <c r="AS450" i="2" s="1"/>
  <c r="AF387" i="2"/>
  <c r="AS387" i="2" s="1"/>
  <c r="AF353" i="2"/>
  <c r="AS353" i="2" s="1"/>
  <c r="AF315" i="2"/>
  <c r="AS315" i="2" s="1"/>
  <c r="AF328" i="2"/>
  <c r="AS328" i="2" s="1"/>
  <c r="AF286" i="2"/>
  <c r="AS286" i="2" s="1"/>
  <c r="AE312" i="2"/>
  <c r="AR312" i="2" s="1"/>
  <c r="AF254" i="2"/>
  <c r="AS254" i="2" s="1"/>
  <c r="AF242" i="2"/>
  <c r="AS242" i="2" s="1"/>
  <c r="AF586" i="2"/>
  <c r="AS586" i="2" s="1"/>
  <c r="AF624" i="2"/>
  <c r="AS624" i="2" s="1"/>
  <c r="AF697" i="2"/>
  <c r="AS697" i="2" s="1"/>
  <c r="AE339" i="2"/>
  <c r="AR339" i="2" s="1"/>
  <c r="AE450" i="2"/>
  <c r="AR450" i="2" s="1"/>
  <c r="AF554" i="2"/>
  <c r="AS554" i="2" s="1"/>
  <c r="AE656" i="2"/>
  <c r="AR656" i="2" s="1"/>
  <c r="AF750" i="2"/>
  <c r="AS750" i="2" s="1"/>
  <c r="AF766" i="2"/>
  <c r="AS766" i="2" s="1"/>
  <c r="AE423" i="2"/>
  <c r="AR423" i="2" s="1"/>
  <c r="AE538" i="2"/>
  <c r="AR538" i="2" s="1"/>
  <c r="AE640" i="2"/>
  <c r="AR640" i="2" s="1"/>
  <c r="AE636" i="2"/>
  <c r="AR636" i="2" s="1"/>
  <c r="AE212" i="2"/>
  <c r="AR212" i="2" s="1"/>
  <c r="AE784" i="2"/>
  <c r="AR784" i="2" s="1"/>
  <c r="AE673" i="2"/>
  <c r="AR673" i="2" s="1"/>
  <c r="AE224" i="2"/>
  <c r="AR224" i="2" s="1"/>
  <c r="AF780" i="2"/>
  <c r="AS780" i="2" s="1"/>
  <c r="AF307" i="2"/>
  <c r="AS307" i="2" s="1"/>
  <c r="AE803" i="2"/>
  <c r="AR803" i="2" s="1"/>
  <c r="AE139" i="2"/>
  <c r="AR139" i="2" s="1"/>
  <c r="AE171" i="2"/>
  <c r="AR171" i="2" s="1"/>
  <c r="AE137" i="2"/>
  <c r="AR137" i="2" s="1"/>
  <c r="AF206" i="2"/>
  <c r="AS206" i="2" s="1"/>
  <c r="AF105" i="2"/>
  <c r="AS105" i="2" s="1"/>
  <c r="AE206" i="2"/>
  <c r="AR206" i="2" s="1"/>
  <c r="AF191" i="2"/>
  <c r="AS191" i="2" s="1"/>
  <c r="AE112" i="2"/>
  <c r="AR112" i="2" s="1"/>
  <c r="AE230" i="2"/>
  <c r="AR230" i="2" s="1"/>
  <c r="AF202" i="2"/>
  <c r="AS202" i="2" s="1"/>
  <c r="AF178" i="2"/>
  <c r="AS178" i="2" s="1"/>
  <c r="AF158" i="2"/>
  <c r="AS158" i="2" s="1"/>
  <c r="AF146" i="2"/>
  <c r="AS146" i="2" s="1"/>
  <c r="AF130" i="2"/>
  <c r="AS130" i="2" s="1"/>
  <c r="AE90" i="2"/>
  <c r="AR90" i="2" s="1"/>
  <c r="AF63" i="2"/>
  <c r="AS63" i="2" s="1"/>
  <c r="AE64" i="2"/>
  <c r="AR64" i="2" s="1"/>
  <c r="AF22" i="2"/>
  <c r="AS22" i="2" s="1"/>
  <c r="AF743" i="2"/>
  <c r="AS743" i="2" s="1"/>
  <c r="AF787" i="2"/>
  <c r="AS787" i="2" s="1"/>
  <c r="AE39" i="2"/>
  <c r="AR39" i="2" s="1"/>
  <c r="AE734" i="2"/>
  <c r="AR734" i="2" s="1"/>
  <c r="AE683" i="2"/>
  <c r="AR683" i="2" s="1"/>
  <c r="AF593" i="2"/>
  <c r="AS593" i="2" s="1"/>
  <c r="AF710" i="2"/>
  <c r="AS710" i="2" s="1"/>
  <c r="AF674" i="2"/>
  <c r="AS674" i="2" s="1"/>
  <c r="AF658" i="2"/>
  <c r="AS658" i="2" s="1"/>
  <c r="AF642" i="2"/>
  <c r="AS642" i="2" s="1"/>
  <c r="AE718" i="2"/>
  <c r="AR718" i="2" s="1"/>
  <c r="AE711" i="2"/>
  <c r="AR711" i="2" s="1"/>
  <c r="AF686" i="2"/>
  <c r="AS686" i="2" s="1"/>
  <c r="AF599" i="2"/>
  <c r="AS599" i="2" s="1"/>
  <c r="AF700" i="2"/>
  <c r="AS700" i="2" s="1"/>
  <c r="AE671" i="2"/>
  <c r="AR671" i="2" s="1"/>
  <c r="AE655" i="2"/>
  <c r="AR655" i="2" s="1"/>
  <c r="AE639" i="2"/>
  <c r="AR639" i="2" s="1"/>
  <c r="AF627" i="2"/>
  <c r="AS627" i="2" s="1"/>
  <c r="AF615" i="2"/>
  <c r="AS615" i="2" s="1"/>
  <c r="AE516" i="2"/>
  <c r="AR516" i="2" s="1"/>
  <c r="AE465" i="2"/>
  <c r="AR465" i="2" s="1"/>
  <c r="AE512" i="2"/>
  <c r="AR512" i="2" s="1"/>
  <c r="AF480" i="2"/>
  <c r="AS480" i="2" s="1"/>
  <c r="AF502" i="2"/>
  <c r="AS502" i="2" s="1"/>
  <c r="AE453" i="2"/>
  <c r="AR453" i="2" s="1"/>
  <c r="AE563" i="2"/>
  <c r="AR563" i="2" s="1"/>
  <c r="AF409" i="2"/>
  <c r="AS409" i="2" s="1"/>
  <c r="AF345" i="2"/>
  <c r="AS345" i="2" s="1"/>
  <c r="AF421" i="2"/>
  <c r="AS421" i="2" s="1"/>
  <c r="AF427" i="2"/>
  <c r="AS427" i="2" s="1"/>
  <c r="AF366" i="2"/>
  <c r="AS366" i="2" s="1"/>
  <c r="AE324" i="2"/>
  <c r="AR324" i="2" s="1"/>
  <c r="AE361" i="2"/>
  <c r="AR361" i="2" s="1"/>
  <c r="AF311" i="2"/>
  <c r="AS311" i="2" s="1"/>
  <c r="AE252" i="2"/>
  <c r="AR252" i="2" s="1"/>
  <c r="AE274" i="2"/>
  <c r="AR274" i="2" s="1"/>
  <c r="AF250" i="2"/>
  <c r="AS250" i="2" s="1"/>
  <c r="AE299" i="2"/>
  <c r="AR299" i="2" s="1"/>
  <c r="AF683" i="2"/>
  <c r="AS683" i="2" s="1"/>
  <c r="AE359" i="2"/>
  <c r="AR359" i="2" s="1"/>
  <c r="AF378" i="2"/>
  <c r="AS378" i="2" s="1"/>
  <c r="AF529" i="2"/>
  <c r="AS529" i="2" s="1"/>
  <c r="AE691" i="2"/>
  <c r="AR691" i="2" s="1"/>
  <c r="AF732" i="2"/>
  <c r="AS732" i="2" s="1"/>
  <c r="AF764" i="2"/>
  <c r="AS764" i="2" s="1"/>
  <c r="AE380" i="2"/>
  <c r="AR380" i="2" s="1"/>
  <c r="AE495" i="2"/>
  <c r="AR495" i="2" s="1"/>
  <c r="AE554" i="2"/>
  <c r="AR554" i="2" s="1"/>
  <c r="AF626" i="2"/>
  <c r="AS626" i="2" s="1"/>
  <c r="AF612" i="2"/>
  <c r="AS612" i="2" s="1"/>
  <c r="AF596" i="2"/>
  <c r="AS596" i="2" s="1"/>
  <c r="AF720" i="2"/>
  <c r="AS720" i="2" s="1"/>
  <c r="AF752" i="2"/>
  <c r="AS752" i="2" s="1"/>
  <c r="AF718" i="2"/>
  <c r="AS718" i="2" s="1"/>
  <c r="AE242" i="2"/>
  <c r="AR242" i="2" s="1"/>
  <c r="AF313" i="2"/>
  <c r="AS313" i="2" s="1"/>
  <c r="AE523" i="2"/>
  <c r="AR523" i="2" s="1"/>
  <c r="AE641" i="2"/>
  <c r="AR641" i="2" s="1"/>
  <c r="AE652" i="2"/>
  <c r="AR652" i="2" s="1"/>
  <c r="AE30" i="2"/>
  <c r="AR30" i="2" s="1"/>
  <c r="AE71" i="2"/>
  <c r="AR71" i="2" s="1"/>
  <c r="AE820" i="2"/>
  <c r="AR820" i="2" s="1"/>
  <c r="AF804" i="2"/>
  <c r="AS804" i="2" s="1"/>
  <c r="AE692" i="2"/>
  <c r="AR692" i="2" s="1"/>
  <c r="AE736" i="2"/>
  <c r="AR736" i="2" s="1"/>
  <c r="AE95" i="2"/>
  <c r="AR95" i="2" s="1"/>
  <c r="AE716" i="2"/>
  <c r="AR716" i="2" s="1"/>
  <c r="AF321" i="2"/>
  <c r="AS321" i="2" s="1"/>
  <c r="AE621" i="2"/>
  <c r="AR621" i="2" s="1"/>
  <c r="AE486" i="2"/>
  <c r="AR486" i="2" s="1"/>
  <c r="AE688" i="2"/>
  <c r="AR688" i="2" s="1"/>
  <c r="AE617" i="2"/>
  <c r="AR617" i="2" s="1"/>
  <c r="AE215" i="2"/>
  <c r="AR215" i="2" s="1"/>
  <c r="AE170" i="2"/>
  <c r="AR170" i="2" s="1"/>
  <c r="AE158" i="2"/>
  <c r="AR158" i="2" s="1"/>
  <c r="AE77" i="2"/>
  <c r="AR77" i="2" s="1"/>
  <c r="AE115" i="2"/>
  <c r="AR115" i="2" s="1"/>
  <c r="AE101" i="2"/>
  <c r="AR101" i="2" s="1"/>
  <c r="AF87" i="2"/>
  <c r="AS87" i="2" s="1"/>
  <c r="AF226" i="2"/>
  <c r="AS226" i="2" s="1"/>
  <c r="AF190" i="2"/>
  <c r="AS190" i="2" s="1"/>
  <c r="AE93" i="2"/>
  <c r="AR93" i="2" s="1"/>
  <c r="AF196" i="2"/>
  <c r="AS196" i="2" s="1"/>
  <c r="AF186" i="2"/>
  <c r="AS186" i="2" s="1"/>
  <c r="AF117" i="2"/>
  <c r="AS117" i="2" s="1"/>
  <c r="AF77" i="2"/>
  <c r="AS77" i="2" s="1"/>
  <c r="AE61" i="2"/>
  <c r="AR61" i="2" s="1"/>
  <c r="AE54" i="2"/>
  <c r="AR54" i="2" s="1"/>
  <c r="AF36" i="2"/>
  <c r="AS36" i="2" s="1"/>
  <c r="AE9" i="2"/>
  <c r="AR9" i="2" s="1"/>
  <c r="AE20" i="2"/>
  <c r="AR20" i="2" s="1"/>
  <c r="AF809" i="2"/>
  <c r="AS809" i="2" s="1"/>
  <c r="AE777" i="2"/>
  <c r="AR777" i="2" s="1"/>
  <c r="AF759" i="2"/>
  <c r="AS759" i="2" s="1"/>
  <c r="AE51" i="2"/>
  <c r="AR51" i="2" s="1"/>
  <c r="AF26" i="2"/>
  <c r="AS26" i="2" s="1"/>
  <c r="AE762" i="2"/>
  <c r="AR762" i="2" s="1"/>
  <c r="AE808" i="2"/>
  <c r="AR808" i="2" s="1"/>
  <c r="AF605" i="2"/>
  <c r="AS605" i="2" s="1"/>
  <c r="AF706" i="2"/>
  <c r="AS706" i="2" s="1"/>
  <c r="AF573" i="2"/>
  <c r="AS573" i="2" s="1"/>
  <c r="AE619" i="2"/>
  <c r="AR619" i="2" s="1"/>
  <c r="AF723" i="2"/>
  <c r="AS723" i="2" s="1"/>
  <c r="AE698" i="2"/>
  <c r="AR698" i="2" s="1"/>
  <c r="AF623" i="2"/>
  <c r="AS623" i="2" s="1"/>
  <c r="AE586" i="2"/>
  <c r="AR586" i="2" s="1"/>
  <c r="AE540" i="2"/>
  <c r="AR540" i="2" s="1"/>
  <c r="AE533" i="2"/>
  <c r="AR533" i="2" s="1"/>
  <c r="AE529" i="2"/>
  <c r="AR529" i="2" s="1"/>
  <c r="AF473" i="2"/>
  <c r="AS473" i="2" s="1"/>
  <c r="AF492" i="2"/>
  <c r="AS492" i="2" s="1"/>
  <c r="AF476" i="2"/>
  <c r="AS476" i="2" s="1"/>
  <c r="AE439" i="2"/>
  <c r="AR439" i="2" s="1"/>
  <c r="AF399" i="2"/>
  <c r="AS399" i="2" s="1"/>
  <c r="AF401" i="2"/>
  <c r="AS401" i="2" s="1"/>
  <c r="AF454" i="2"/>
  <c r="AS454" i="2" s="1"/>
  <c r="AE387" i="2"/>
  <c r="AR387" i="2" s="1"/>
  <c r="AE372" i="2"/>
  <c r="AR372" i="2" s="1"/>
  <c r="AE332" i="2"/>
  <c r="AR332" i="2" s="1"/>
  <c r="AF373" i="2"/>
  <c r="AS373" i="2" s="1"/>
  <c r="AF276" i="2"/>
  <c r="AS276" i="2" s="1"/>
  <c r="AF234" i="2"/>
  <c r="AS234" i="2" s="1"/>
  <c r="AE271" i="2"/>
  <c r="AR271" i="2" s="1"/>
  <c r="AF39" i="2"/>
  <c r="AS39" i="2" s="1"/>
  <c r="AF160" i="2"/>
  <c r="AS160" i="2" s="1"/>
  <c r="AE272" i="2"/>
  <c r="AR272" i="2" s="1"/>
  <c r="AE326" i="2"/>
  <c r="AR326" i="2" s="1"/>
  <c r="AF33" i="2"/>
  <c r="AS33" i="2" s="1"/>
  <c r="AE88" i="2"/>
  <c r="AR88" i="2" s="1"/>
  <c r="AF155" i="2"/>
  <c r="AS155" i="2" s="1"/>
  <c r="AE279" i="2"/>
  <c r="AR279" i="2" s="1"/>
  <c r="AE103" i="2"/>
  <c r="AR103" i="2" s="1"/>
  <c r="AE205" i="2"/>
  <c r="AR205" i="2" s="1"/>
  <c r="AF275" i="2"/>
  <c r="AS275" i="2" s="1"/>
  <c r="AF283" i="2"/>
  <c r="AS283" i="2" s="1"/>
  <c r="AE434" i="2"/>
  <c r="AR434" i="2" s="1"/>
  <c r="AF699" i="2"/>
  <c r="AS699" i="2" s="1"/>
  <c r="AE209" i="2"/>
  <c r="AR209" i="2" s="1"/>
  <c r="AE309" i="2"/>
  <c r="AR309" i="2" s="1"/>
  <c r="AF343" i="2"/>
  <c r="AS343" i="2" s="1"/>
  <c r="AF394" i="2"/>
  <c r="AS394" i="2" s="1"/>
  <c r="AE515" i="2"/>
  <c r="AR515" i="2" s="1"/>
  <c r="AE629" i="2"/>
  <c r="AR629" i="2" s="1"/>
  <c r="AE677" i="2"/>
  <c r="AR677" i="2" s="1"/>
  <c r="AF515" i="2"/>
  <c r="AS515" i="2" s="1"/>
  <c r="AF822" i="2"/>
  <c r="AS822" i="2" s="1"/>
  <c r="AF309" i="2"/>
  <c r="AS309" i="2" s="1"/>
  <c r="AF348" i="2"/>
  <c r="AS348" i="2" s="1"/>
  <c r="AF225" i="2"/>
  <c r="AS225" i="2" s="1"/>
  <c r="AF788" i="2"/>
  <c r="AS788" i="2" s="1"/>
  <c r="AF364" i="2"/>
  <c r="AS364" i="2" s="1"/>
  <c r="AE653" i="2"/>
  <c r="AR653" i="2" s="1"/>
  <c r="AF64" i="2"/>
  <c r="AS64" i="2" s="1"/>
  <c r="AE795" i="2"/>
  <c r="AR795" i="2" s="1"/>
  <c r="AF209" i="2"/>
  <c r="AS209" i="2" s="1"/>
  <c r="AE581" i="2"/>
  <c r="AR581" i="2" s="1"/>
  <c r="AE743" i="2"/>
  <c r="AR743" i="2" s="1"/>
  <c r="AE775" i="2"/>
  <c r="AR775" i="2" s="1"/>
  <c r="AE246" i="2"/>
  <c r="AR246" i="2" s="1"/>
  <c r="AE728" i="2"/>
  <c r="AR728" i="2" s="1"/>
  <c r="AE740" i="2"/>
  <c r="AR740" i="2" s="1"/>
  <c r="AE202" i="2"/>
  <c r="AR202" i="2" s="1"/>
  <c r="AE179" i="2"/>
  <c r="AR179" i="2" s="1"/>
  <c r="AF73" i="2"/>
  <c r="AS73" i="2" s="1"/>
  <c r="AF210" i="2"/>
  <c r="AS210" i="2" s="1"/>
  <c r="AE174" i="2"/>
  <c r="AR174" i="2" s="1"/>
  <c r="AF154" i="2"/>
  <c r="AS154" i="2" s="1"/>
  <c r="AF121" i="2"/>
  <c r="AS121" i="2" s="1"/>
  <c r="AE191" i="2"/>
  <c r="AR191" i="2" s="1"/>
  <c r="AF171" i="2"/>
  <c r="AS171" i="2" s="1"/>
  <c r="AF81" i="2"/>
  <c r="AS81" i="2" s="1"/>
  <c r="AF52" i="2"/>
  <c r="AS52" i="2" s="1"/>
  <c r="AF747" i="2"/>
  <c r="AS747" i="2" s="1"/>
  <c r="AE65" i="2"/>
  <c r="AR65" i="2" s="1"/>
  <c r="AE35" i="2"/>
  <c r="AR35" i="2" s="1"/>
  <c r="AF779" i="2"/>
  <c r="AS779" i="2" s="1"/>
  <c r="AF753" i="2"/>
  <c r="AS753" i="2" s="1"/>
  <c r="AE690" i="2"/>
  <c r="AR690" i="2" s="1"/>
  <c r="AE667" i="2"/>
  <c r="AR667" i="2" s="1"/>
  <c r="AE651" i="2"/>
  <c r="AR651" i="2" s="1"/>
  <c r="AF342" i="2"/>
  <c r="AS342" i="2" s="1"/>
  <c r="AE419" i="2"/>
  <c r="AR419" i="2" s="1"/>
  <c r="AE542" i="2"/>
  <c r="AR542" i="2" s="1"/>
  <c r="AE564" i="2"/>
  <c r="AR564" i="2" s="1"/>
  <c r="AE665" i="2"/>
  <c r="AR665" i="2" s="1"/>
  <c r="AE613" i="2"/>
  <c r="AR613" i="2" s="1"/>
  <c r="AE747" i="2"/>
  <c r="AR747" i="2" s="1"/>
  <c r="AE204" i="2"/>
  <c r="AR204" i="2" s="1"/>
  <c r="AF820" i="2"/>
  <c r="AS820" i="2" s="1"/>
  <c r="AE269" i="2"/>
  <c r="AR269" i="2" s="1"/>
  <c r="AE378" i="2"/>
  <c r="AR378" i="2" s="1"/>
  <c r="AE568" i="2"/>
  <c r="AR568" i="2" s="1"/>
  <c r="AE657" i="2"/>
  <c r="AR657" i="2" s="1"/>
  <c r="AE796" i="2"/>
  <c r="AR796" i="2" s="1"/>
  <c r="AE131" i="2"/>
  <c r="AR131" i="2" s="1"/>
  <c r="AF101" i="2"/>
  <c r="AS101" i="2" s="1"/>
  <c r="AF172" i="2"/>
  <c r="AS172" i="2" s="1"/>
  <c r="AF159" i="2"/>
  <c r="AS159" i="2" s="1"/>
  <c r="AF231" i="2"/>
  <c r="AS231" i="2" s="1"/>
  <c r="AE207" i="2"/>
  <c r="AR207" i="2" s="1"/>
  <c r="AE119" i="2"/>
  <c r="AR119" i="2" s="1"/>
  <c r="AE105" i="2"/>
  <c r="AR105" i="2" s="1"/>
  <c r="AE97" i="2"/>
  <c r="AR97" i="2" s="1"/>
  <c r="AE85" i="2"/>
  <c r="AR85" i="2" s="1"/>
  <c r="AE190" i="2"/>
  <c r="AR190" i="2" s="1"/>
  <c r="AF179" i="2"/>
  <c r="AS179" i="2" s="1"/>
  <c r="AF161" i="2"/>
  <c r="AS161" i="2" s="1"/>
  <c r="AF85" i="2"/>
  <c r="AS85" i="2" s="1"/>
  <c r="AF56" i="2"/>
  <c r="AS56" i="2" s="1"/>
  <c r="AE27" i="2"/>
  <c r="AR27" i="2" s="1"/>
  <c r="AF797" i="2"/>
  <c r="AS797" i="2" s="1"/>
  <c r="AE53" i="2"/>
  <c r="AR53" i="2" s="1"/>
  <c r="AE745" i="2"/>
  <c r="AR745" i="2" s="1"/>
  <c r="AE46" i="2"/>
  <c r="AR46" i="2" s="1"/>
  <c r="AF773" i="2"/>
  <c r="AS773" i="2" s="1"/>
  <c r="AF757" i="2"/>
  <c r="AS757" i="2" s="1"/>
  <c r="AF731" i="2"/>
  <c r="AS731" i="2" s="1"/>
  <c r="AE773" i="2"/>
  <c r="AR773" i="2" s="1"/>
  <c r="AE757" i="2"/>
  <c r="AR757" i="2" s="1"/>
  <c r="AE737" i="2"/>
  <c r="AR737" i="2" s="1"/>
  <c r="AF688" i="2"/>
  <c r="AS688" i="2" s="1"/>
  <c r="AE666" i="2"/>
  <c r="AR666" i="2" s="1"/>
  <c r="AE650" i="2"/>
  <c r="AR650" i="2" s="1"/>
  <c r="AF613" i="2"/>
  <c r="AS613" i="2" s="1"/>
  <c r="AE594" i="2"/>
  <c r="AR594" i="2" s="1"/>
  <c r="AF633" i="2"/>
  <c r="AS633" i="2" s="1"/>
  <c r="AF712" i="2"/>
  <c r="AS712" i="2" s="1"/>
  <c r="AE687" i="2"/>
  <c r="AR687" i="2" s="1"/>
  <c r="AE729" i="2"/>
  <c r="AR729" i="2" s="1"/>
  <c r="AE678" i="2"/>
  <c r="AR678" i="2" s="1"/>
  <c r="AF631" i="2"/>
  <c r="AS631" i="2" s="1"/>
  <c r="AF619" i="2"/>
  <c r="AS619" i="2" s="1"/>
  <c r="AE599" i="2"/>
  <c r="AR599" i="2" s="1"/>
  <c r="AE517" i="2"/>
  <c r="AR517" i="2" s="1"/>
  <c r="AE467" i="2"/>
  <c r="AR467" i="2" s="1"/>
  <c r="AE628" i="2"/>
  <c r="AR628" i="2" s="1"/>
  <c r="AF585" i="2"/>
  <c r="AS585" i="2" s="1"/>
  <c r="AF569" i="2"/>
  <c r="AS569" i="2" s="1"/>
  <c r="AF548" i="2"/>
  <c r="AS548" i="2" s="1"/>
  <c r="AF478" i="2"/>
  <c r="AS478" i="2" s="1"/>
  <c r="AE460" i="2"/>
  <c r="AR460" i="2" s="1"/>
  <c r="AF550" i="2"/>
  <c r="AS550" i="2" s="1"/>
  <c r="AE497" i="2"/>
  <c r="AR497" i="2" s="1"/>
  <c r="AE481" i="2"/>
  <c r="AR481" i="2" s="1"/>
  <c r="AF407" i="2"/>
  <c r="AS407" i="2" s="1"/>
  <c r="AE396" i="2"/>
  <c r="AR396" i="2" s="1"/>
  <c r="AE368" i="2"/>
  <c r="AR368" i="2" s="1"/>
  <c r="AF436" i="2"/>
  <c r="AS436" i="2" s="1"/>
  <c r="AE352" i="2"/>
  <c r="AR352" i="2" s="1"/>
  <c r="AE336" i="2"/>
  <c r="AR336" i="2" s="1"/>
  <c r="AE440" i="2"/>
  <c r="AR440" i="2" s="1"/>
  <c r="AF425" i="2"/>
  <c r="AS425" i="2" s="1"/>
  <c r="AE409" i="2"/>
  <c r="AR409" i="2" s="1"/>
  <c r="AE365" i="2"/>
  <c r="AR365" i="2" s="1"/>
  <c r="AE444" i="2"/>
  <c r="AR444" i="2" s="1"/>
  <c r="AE341" i="2"/>
  <c r="AR341" i="2" s="1"/>
  <c r="AE345" i="2"/>
  <c r="AR345" i="2" s="1"/>
  <c r="AE328" i="2"/>
  <c r="AR328" i="2" s="1"/>
  <c r="AE393" i="2"/>
  <c r="AR393" i="2" s="1"/>
  <c r="AF271" i="2"/>
  <c r="AS271" i="2" s="1"/>
  <c r="AE240" i="2"/>
  <c r="AR240" i="2" s="1"/>
  <c r="AF324" i="2"/>
  <c r="AS324" i="2" s="1"/>
  <c r="AE300" i="2"/>
  <c r="AR300" i="2" s="1"/>
  <c r="AF295" i="2"/>
  <c r="AS295" i="2" s="1"/>
  <c r="AE277" i="2"/>
  <c r="AR277" i="2" s="1"/>
  <c r="AE721" i="2"/>
  <c r="AR721" i="2" s="1"/>
  <c r="AE635" i="2"/>
  <c r="AR635" i="2" s="1"/>
  <c r="AE571" i="2"/>
  <c r="AR571" i="2" s="1"/>
  <c r="AF708" i="2"/>
  <c r="AS708" i="2" s="1"/>
  <c r="AE674" i="2"/>
  <c r="AR674" i="2" s="1"/>
  <c r="AE658" i="2"/>
  <c r="AR658" i="2" s="1"/>
  <c r="AE642" i="2"/>
  <c r="AR642" i="2" s="1"/>
  <c r="AE714" i="2"/>
  <c r="AR714" i="2" s="1"/>
  <c r="AF583" i="2"/>
  <c r="AS583" i="2" s="1"/>
  <c r="AF601" i="2"/>
  <c r="AS601" i="2" s="1"/>
  <c r="AE611" i="2"/>
  <c r="AR611" i="2" s="1"/>
  <c r="AF544" i="2"/>
  <c r="AS544" i="2" s="1"/>
  <c r="AE528" i="2"/>
  <c r="AR528" i="2" s="1"/>
  <c r="AF516" i="2"/>
  <c r="AS516" i="2" s="1"/>
  <c r="AE456" i="2"/>
  <c r="AR456" i="2" s="1"/>
  <c r="AF490" i="2"/>
  <c r="AS490" i="2" s="1"/>
  <c r="AF474" i="2"/>
  <c r="AS474" i="2" s="1"/>
  <c r="AE459" i="2"/>
  <c r="AR459" i="2" s="1"/>
  <c r="AE379" i="2"/>
  <c r="AR379" i="2" s="1"/>
  <c r="AF417" i="2"/>
  <c r="AS417" i="2" s="1"/>
  <c r="AF442" i="2"/>
  <c r="AS442" i="2" s="1"/>
  <c r="AF429" i="2"/>
  <c r="AS429" i="2" s="1"/>
  <c r="AE388" i="2"/>
  <c r="AR388" i="2" s="1"/>
  <c r="AE330" i="2"/>
  <c r="AR330" i="2" s="1"/>
  <c r="AF381" i="2"/>
  <c r="AS381" i="2" s="1"/>
  <c r="AF316" i="2"/>
  <c r="AS316" i="2" s="1"/>
  <c r="AF246" i="2"/>
  <c r="AS246" i="2" s="1"/>
  <c r="AF312" i="2"/>
  <c r="AS312" i="2" s="1"/>
  <c r="AE258" i="2"/>
  <c r="AR258" i="2" s="1"/>
  <c r="AE295" i="2"/>
  <c r="AR295" i="2" s="1"/>
  <c r="AF280" i="2"/>
  <c r="AS280" i="2" s="1"/>
  <c r="AE22" i="2"/>
  <c r="AR22" i="2" s="1"/>
  <c r="AE351" i="2"/>
  <c r="AR351" i="2" s="1"/>
  <c r="AE110" i="2"/>
  <c r="AR110" i="2" s="1"/>
  <c r="AE213" i="2"/>
  <c r="AR213" i="2" s="1"/>
  <c r="AF189" i="2"/>
  <c r="AS189" i="2" s="1"/>
  <c r="AE256" i="2"/>
  <c r="AR256" i="2" s="1"/>
  <c r="AF92" i="2"/>
  <c r="AS92" i="2" s="1"/>
  <c r="AE407" i="2"/>
  <c r="AR407" i="2" s="1"/>
  <c r="AE238" i="2"/>
  <c r="AR238" i="2" s="1"/>
  <c r="AE427" i="2"/>
  <c r="AR427" i="2" s="1"/>
  <c r="AF509" i="2"/>
  <c r="AS509" i="2" s="1"/>
  <c r="AF336" i="2"/>
  <c r="AS336" i="2" s="1"/>
  <c r="AE415" i="2"/>
  <c r="AR415" i="2" s="1"/>
  <c r="AE731" i="2"/>
  <c r="AR731" i="2" s="1"/>
  <c r="AF8" i="2"/>
  <c r="AS8" i="2" s="1"/>
  <c r="AE760" i="2"/>
  <c r="AR760" i="2" s="1"/>
  <c r="AE138" i="2"/>
  <c r="AR138" i="2" s="1"/>
  <c r="AF207" i="2"/>
  <c r="AS207" i="2" s="1"/>
  <c r="AE194" i="2"/>
  <c r="AR194" i="2" s="1"/>
  <c r="AE153" i="2"/>
  <c r="AR153" i="2" s="1"/>
  <c r="AF133" i="2"/>
  <c r="AS133" i="2" s="1"/>
  <c r="AE16" i="2"/>
  <c r="AR16" i="2" s="1"/>
  <c r="AF763" i="2"/>
  <c r="AS763" i="2" s="1"/>
  <c r="AE68" i="2"/>
  <c r="AR68" i="2" s="1"/>
  <c r="AF10" i="2"/>
  <c r="AS10" i="2" s="1"/>
  <c r="AE81" i="2"/>
  <c r="AR81" i="2" s="1"/>
  <c r="AF65" i="2"/>
  <c r="AS65" i="2" s="1"/>
  <c r="AE12" i="2"/>
  <c r="AR12" i="2" s="1"/>
  <c r="AE40" i="2"/>
  <c r="AR40" i="2" s="1"/>
  <c r="AF24" i="2"/>
  <c r="AS24" i="2" s="1"/>
  <c r="AF815" i="2"/>
  <c r="AS815" i="2" s="1"/>
  <c r="AF803" i="2"/>
  <c r="AS803" i="2" s="1"/>
  <c r="AF751" i="2"/>
  <c r="AS751" i="2" s="1"/>
  <c r="AF735" i="2"/>
  <c r="AS735" i="2" s="1"/>
  <c r="AF719" i="2"/>
  <c r="AS719" i="2" s="1"/>
  <c r="AF567" i="2"/>
  <c r="AS567" i="2" s="1"/>
  <c r="AE702" i="2"/>
  <c r="AR702" i="2" s="1"/>
  <c r="AF694" i="2"/>
  <c r="AS694" i="2" s="1"/>
  <c r="AE582" i="2"/>
  <c r="AR582" i="2" s="1"/>
  <c r="AE566" i="2"/>
  <c r="AR566" i="2" s="1"/>
  <c r="AE620" i="2"/>
  <c r="AR620" i="2" s="1"/>
  <c r="AE603" i="2"/>
  <c r="AR603" i="2" s="1"/>
  <c r="AF524" i="2"/>
  <c r="AS524" i="2" s="1"/>
  <c r="AF514" i="2"/>
  <c r="AS514" i="2" s="1"/>
  <c r="AF468" i="2"/>
  <c r="AS468" i="2" s="1"/>
  <c r="AE421" i="2"/>
  <c r="AR421" i="2" s="1"/>
  <c r="AF405" i="2"/>
  <c r="AS405" i="2" s="1"/>
  <c r="AF383" i="2"/>
  <c r="AS383" i="2" s="1"/>
  <c r="AF333" i="2"/>
  <c r="AS333" i="2" s="1"/>
  <c r="AF308" i="2"/>
  <c r="AS308" i="2" s="1"/>
  <c r="AE262" i="2"/>
  <c r="AR262" i="2" s="1"/>
  <c r="AF288" i="2"/>
  <c r="AS288" i="2" s="1"/>
  <c r="AE243" i="2"/>
  <c r="AR243" i="2" s="1"/>
  <c r="AE255" i="2"/>
  <c r="AR255" i="2" s="1"/>
  <c r="AE384" i="2"/>
  <c r="AR384" i="2" s="1"/>
  <c r="AF269" i="2"/>
  <c r="AS269" i="2" s="1"/>
  <c r="AE33" i="2"/>
  <c r="AR33" i="2" s="1"/>
  <c r="AE80" i="2"/>
  <c r="AR80" i="2" s="1"/>
  <c r="AF107" i="2"/>
  <c r="AS107" i="2" s="1"/>
  <c r="AF232" i="2"/>
  <c r="AS232" i="2" s="1"/>
  <c r="AE192" i="2"/>
  <c r="AR192" i="2" s="1"/>
  <c r="AF104" i="2"/>
  <c r="AS104" i="2" s="1"/>
  <c r="AE136" i="2"/>
  <c r="AR136" i="2" s="1"/>
  <c r="AF72" i="2"/>
  <c r="AS72" i="2" s="1"/>
  <c r="AE154" i="2"/>
  <c r="AR154" i="2" s="1"/>
  <c r="AF251" i="2"/>
  <c r="AS251" i="2" s="1"/>
  <c r="AE217" i="2"/>
  <c r="AR217" i="2" s="1"/>
  <c r="AF237" i="2"/>
  <c r="AS237" i="2" s="1"/>
  <c r="AF432" i="2"/>
  <c r="AS432" i="2" s="1"/>
  <c r="AF426" i="2"/>
  <c r="AS426" i="2" s="1"/>
  <c r="AF467" i="2"/>
  <c r="AS467" i="2" s="1"/>
  <c r="AF541" i="2"/>
  <c r="AS541" i="2" s="1"/>
  <c r="AF363" i="2"/>
  <c r="AS363" i="2" s="1"/>
  <c r="AF547" i="2"/>
  <c r="AS547" i="2" s="1"/>
  <c r="AF29" i="2"/>
  <c r="AS29" i="2" s="1"/>
  <c r="AF135" i="2"/>
  <c r="AS135" i="2" s="1"/>
  <c r="AE49" i="2"/>
  <c r="AR49" i="2" s="1"/>
  <c r="AF82" i="2"/>
  <c r="AS82" i="2" s="1"/>
  <c r="AE143" i="2"/>
  <c r="AR143" i="2" s="1"/>
  <c r="AE78" i="2"/>
  <c r="AR78" i="2" s="1"/>
  <c r="AE253" i="2"/>
  <c r="AR253" i="2" s="1"/>
  <c r="AF53" i="2"/>
  <c r="AS53" i="2" s="1"/>
  <c r="AE168" i="2"/>
  <c r="AR168" i="2" s="1"/>
  <c r="AE321" i="2"/>
  <c r="AR321" i="2" s="1"/>
  <c r="AF418" i="2"/>
  <c r="AS418" i="2" s="1"/>
  <c r="AF453" i="2"/>
  <c r="AS453" i="2" s="1"/>
  <c r="AF608" i="2"/>
  <c r="AS608" i="2" s="1"/>
  <c r="AF408" i="2"/>
  <c r="AS408" i="2" s="1"/>
  <c r="AE445" i="2"/>
  <c r="AR445" i="2" s="1"/>
  <c r="AF562" i="2"/>
  <c r="AS562" i="2" s="1"/>
  <c r="AF740" i="2"/>
  <c r="AS740" i="2" s="1"/>
  <c r="AF606" i="2"/>
  <c r="AS606" i="2" s="1"/>
  <c r="AE695" i="2"/>
  <c r="AR695" i="2" s="1"/>
  <c r="AF204" i="2"/>
  <c r="AS204" i="2" s="1"/>
  <c r="AF279" i="2"/>
  <c r="AS279" i="2" s="1"/>
  <c r="AE304" i="2"/>
  <c r="AR304" i="2" s="1"/>
  <c r="AF428" i="2"/>
  <c r="AS428" i="2" s="1"/>
  <c r="AE479" i="2"/>
  <c r="AR479" i="2" s="1"/>
  <c r="AE511" i="2"/>
  <c r="AR511" i="2" s="1"/>
  <c r="AF503" i="2"/>
  <c r="AS503" i="2" s="1"/>
  <c r="AF703" i="2"/>
  <c r="AS703" i="2" s="1"/>
  <c r="AE681" i="2"/>
  <c r="AR681" i="2" s="1"/>
  <c r="AF396" i="2"/>
  <c r="AS396" i="2" s="1"/>
  <c r="AF459" i="2"/>
  <c r="AS459" i="2" s="1"/>
  <c r="AF521" i="2"/>
  <c r="AS521" i="2" s="1"/>
  <c r="AE577" i="2"/>
  <c r="AR577" i="2" s="1"/>
  <c r="AE764" i="2"/>
  <c r="AR764" i="2" s="1"/>
  <c r="AE510" i="2"/>
  <c r="AR510" i="2" s="1"/>
  <c r="AE605" i="2"/>
  <c r="AR605" i="2" s="1"/>
  <c r="AE38" i="2"/>
  <c r="AR38" i="2" s="1"/>
  <c r="AE87" i="2"/>
  <c r="AR87" i="2" s="1"/>
  <c r="AF235" i="2"/>
  <c r="AS235" i="2" s="1"/>
  <c r="AE451" i="2"/>
  <c r="AR451" i="2" s="1"/>
  <c r="AE394" i="2"/>
  <c r="AR394" i="2" s="1"/>
  <c r="AE539" i="2"/>
  <c r="AR539" i="2" s="1"/>
  <c r="AE720" i="2"/>
  <c r="AR720" i="2" s="1"/>
  <c r="AE44" i="2"/>
  <c r="AR44" i="2" s="1"/>
  <c r="AF144" i="2"/>
  <c r="AS144" i="2" s="1"/>
  <c r="AF293" i="2"/>
  <c r="AS293" i="2" s="1"/>
  <c r="AE59" i="2"/>
  <c r="AR59" i="2" s="1"/>
  <c r="AF211" i="2"/>
  <c r="AS211" i="2" s="1"/>
  <c r="AF166" i="2"/>
  <c r="AS166" i="2" s="1"/>
  <c r="AE223" i="2"/>
  <c r="AR223" i="2" s="1"/>
  <c r="AE199" i="2"/>
  <c r="AR199" i="2" s="1"/>
  <c r="AF176" i="2"/>
  <c r="AS176" i="2" s="1"/>
  <c r="AE89" i="2"/>
  <c r="AR89" i="2" s="1"/>
  <c r="AF32" i="2"/>
  <c r="AS32" i="2" s="1"/>
  <c r="AE821" i="2"/>
  <c r="AR821" i="2" s="1"/>
  <c r="AF791" i="2"/>
  <c r="AS791" i="2" s="1"/>
  <c r="AF741" i="2"/>
  <c r="AS741" i="2" s="1"/>
  <c r="AE73" i="2"/>
  <c r="AR73" i="2" s="1"/>
  <c r="AE813" i="2"/>
  <c r="AR813" i="2" s="1"/>
  <c r="AE782" i="2"/>
  <c r="AR782" i="2" s="1"/>
  <c r="AF67" i="2"/>
  <c r="AS67" i="2" s="1"/>
  <c r="AE43" i="2"/>
  <c r="AR43" i="2" s="1"/>
  <c r="AE741" i="2"/>
  <c r="AR741" i="2" s="1"/>
  <c r="AE725" i="2"/>
  <c r="AR725" i="2" s="1"/>
  <c r="AE694" i="2"/>
  <c r="AR694" i="2" s="1"/>
  <c r="AF676" i="2"/>
  <c r="AS676" i="2" s="1"/>
  <c r="AF660" i="2"/>
  <c r="AS660" i="2" s="1"/>
  <c r="AF644" i="2"/>
  <c r="AS644" i="2" s="1"/>
  <c r="AE710" i="2"/>
  <c r="AR710" i="2" s="1"/>
  <c r="AF702" i="2"/>
  <c r="AS702" i="2" s="1"/>
  <c r="AF575" i="2"/>
  <c r="AS575" i="2" s="1"/>
  <c r="AE686" i="2"/>
  <c r="AR686" i="2" s="1"/>
  <c r="AE604" i="2"/>
  <c r="AR604" i="2" s="1"/>
  <c r="AE623" i="2"/>
  <c r="AR623" i="2" s="1"/>
  <c r="AF607" i="2"/>
  <c r="AS607" i="2" s="1"/>
  <c r="AF526" i="2"/>
  <c r="AS526" i="2" s="1"/>
  <c r="AE471" i="2"/>
  <c r="AR471" i="2" s="1"/>
  <c r="AF595" i="2"/>
  <c r="AS595" i="2" s="1"/>
  <c r="AF579" i="2"/>
  <c r="AS579" i="2" s="1"/>
  <c r="AF563" i="2"/>
  <c r="AS563" i="2" s="1"/>
  <c r="AE509" i="2"/>
  <c r="AR509" i="2" s="1"/>
  <c r="AE500" i="2"/>
  <c r="AR500" i="2" s="1"/>
  <c r="AF559" i="2"/>
  <c r="AS559" i="2" s="1"/>
  <c r="AE418" i="2"/>
  <c r="AR418" i="2" s="1"/>
  <c r="AF500" i="2"/>
  <c r="AS500" i="2" s="1"/>
  <c r="AF484" i="2"/>
  <c r="AS484" i="2" s="1"/>
  <c r="AF466" i="2"/>
  <c r="AS466" i="2" s="1"/>
  <c r="AF444" i="2"/>
  <c r="AS444" i="2" s="1"/>
  <c r="AE383" i="2"/>
  <c r="AR383" i="2" s="1"/>
  <c r="AE425" i="2"/>
  <c r="AR425" i="2" s="1"/>
  <c r="AE389" i="2"/>
  <c r="AR389" i="2" s="1"/>
  <c r="AE353" i="2"/>
  <c r="AR353" i="2" s="1"/>
  <c r="AE340" i="2"/>
  <c r="AR340" i="2" s="1"/>
  <c r="AF319" i="2"/>
  <c r="AS319" i="2" s="1"/>
  <c r="AE263" i="2"/>
  <c r="AR263" i="2" s="1"/>
  <c r="AE315" i="2"/>
  <c r="AR315" i="2" s="1"/>
  <c r="AE283" i="2"/>
  <c r="AR283" i="2" s="1"/>
  <c r="AE259" i="2"/>
  <c r="AR259" i="2" s="1"/>
  <c r="AF248" i="2"/>
  <c r="AS248" i="2" s="1"/>
  <c r="AF772" i="2"/>
  <c r="AS772" i="2" s="1"/>
  <c r="AE412" i="2"/>
  <c r="AR412" i="2" s="1"/>
  <c r="AE483" i="2"/>
  <c r="AR483" i="2" s="1"/>
  <c r="AF560" i="2"/>
  <c r="AS560" i="2" s="1"/>
  <c r="AF592" i="2"/>
  <c r="AS592" i="2" s="1"/>
  <c r="AE630" i="2"/>
  <c r="AR630" i="2" s="1"/>
  <c r="AF347" i="2"/>
  <c r="AS347" i="2" s="1"/>
  <c r="AF539" i="2"/>
  <c r="AS539" i="2" s="1"/>
  <c r="AF527" i="2"/>
  <c r="AS527" i="2" s="1"/>
  <c r="AE612" i="2"/>
  <c r="AR612" i="2" s="1"/>
  <c r="AF728" i="2"/>
  <c r="AS728" i="2" s="1"/>
  <c r="AF760" i="2"/>
  <c r="AS760" i="2" s="1"/>
  <c r="AF435" i="2"/>
  <c r="AS435" i="2" s="1"/>
  <c r="AE560" i="2"/>
  <c r="AR560" i="2" s="1"/>
  <c r="AE601" i="2"/>
  <c r="AR601" i="2" s="1"/>
  <c r="AE664" i="2"/>
  <c r="AR664" i="2" s="1"/>
  <c r="AE704" i="2"/>
  <c r="AR704" i="2" s="1"/>
  <c r="AE232" i="2"/>
  <c r="AR232" i="2" s="1"/>
  <c r="AF742" i="2"/>
  <c r="AS742" i="2" s="1"/>
  <c r="AF758" i="2"/>
  <c r="AS758" i="2" s="1"/>
  <c r="AF774" i="2"/>
  <c r="AS774" i="2" s="1"/>
  <c r="AE310" i="2"/>
  <c r="AR310" i="2" s="1"/>
  <c r="AF477" i="2"/>
  <c r="AS477" i="2" s="1"/>
  <c r="AE561" i="2"/>
  <c r="AR561" i="2" s="1"/>
  <c r="AE648" i="2"/>
  <c r="AR648" i="2" s="1"/>
  <c r="AE127" i="2"/>
  <c r="AR127" i="2" s="1"/>
  <c r="AF812" i="2"/>
  <c r="AS812" i="2" s="1"/>
  <c r="AE280" i="2"/>
  <c r="AR280" i="2" s="1"/>
  <c r="AE403" i="2"/>
  <c r="AR403" i="2" s="1"/>
  <c r="AE478" i="2"/>
  <c r="AR478" i="2" s="1"/>
  <c r="AE534" i="2"/>
  <c r="AR534" i="2" s="1"/>
  <c r="AE660" i="2"/>
  <c r="AR660" i="2" s="1"/>
  <c r="AF68" i="2"/>
  <c r="AS68" i="2" s="1"/>
  <c r="AF806" i="2"/>
  <c r="AS806" i="2" s="1"/>
  <c r="AE347" i="2"/>
  <c r="AR347" i="2" s="1"/>
  <c r="AE522" i="2"/>
  <c r="AR522" i="2" s="1"/>
  <c r="AE494" i="2"/>
  <c r="AR494" i="2" s="1"/>
  <c r="AE645" i="2"/>
  <c r="AR645" i="2" s="1"/>
  <c r="AE91" i="2"/>
  <c r="AR91" i="2" s="1"/>
  <c r="AF150" i="2"/>
  <c r="AS150" i="2" s="1"/>
  <c r="AE141" i="2"/>
  <c r="AR141" i="2" s="1"/>
  <c r="AE125" i="2"/>
  <c r="AR125" i="2" s="1"/>
  <c r="AF174" i="2"/>
  <c r="AS174" i="2" s="1"/>
  <c r="AF97" i="2"/>
  <c r="AS97" i="2" s="1"/>
  <c r="AF214" i="2"/>
  <c r="AS214" i="2" s="1"/>
  <c r="AE198" i="2"/>
  <c r="AR198" i="2" s="1"/>
  <c r="AF187" i="2"/>
  <c r="AS187" i="2" s="1"/>
  <c r="AE106" i="2"/>
  <c r="AR106" i="2" s="1"/>
  <c r="AF219" i="2"/>
  <c r="AS219" i="2" s="1"/>
  <c r="AE156" i="2"/>
  <c r="AR156" i="2" s="1"/>
  <c r="AF134" i="2"/>
  <c r="AS134" i="2" s="1"/>
  <c r="AF58" i="2"/>
  <c r="AS58" i="2" s="1"/>
  <c r="AE31" i="2"/>
  <c r="AR31" i="2" s="1"/>
  <c r="AE17" i="2"/>
  <c r="AR17" i="2" s="1"/>
  <c r="AF821" i="2"/>
  <c r="AS821" i="2" s="1"/>
  <c r="AF785" i="2"/>
  <c r="AS785" i="2" s="1"/>
  <c r="AF777" i="2"/>
  <c r="AS777" i="2" s="1"/>
  <c r="AE805" i="2"/>
  <c r="AR805" i="2" s="1"/>
  <c r="AE82" i="2"/>
  <c r="AR82" i="2" s="1"/>
  <c r="AE23" i="2"/>
  <c r="AR23" i="2" s="1"/>
  <c r="AF795" i="2"/>
  <c r="AS795" i="2" s="1"/>
  <c r="AE761" i="2"/>
  <c r="AR761" i="2" s="1"/>
  <c r="AE42" i="2"/>
  <c r="AR42" i="2" s="1"/>
  <c r="AF737" i="2"/>
  <c r="AS737" i="2" s="1"/>
  <c r="AF721" i="2"/>
  <c r="AS721" i="2" s="1"/>
  <c r="AE703" i="2"/>
  <c r="AR703" i="2" s="1"/>
  <c r="AE682" i="2"/>
  <c r="AR682" i="2" s="1"/>
  <c r="AE536" i="2"/>
  <c r="AR536" i="2" s="1"/>
  <c r="AE484" i="2"/>
  <c r="AR484" i="2" s="1"/>
  <c r="AF530" i="2"/>
  <c r="AS530" i="2" s="1"/>
  <c r="AF470" i="2"/>
  <c r="AS470" i="2" s="1"/>
  <c r="AE508" i="2"/>
  <c r="AR508" i="2" s="1"/>
  <c r="AF462" i="2"/>
  <c r="AS462" i="2" s="1"/>
  <c r="AE435" i="2"/>
  <c r="AR435" i="2" s="1"/>
  <c r="AF337" i="2"/>
  <c r="AS337" i="2" s="1"/>
  <c r="AF498" i="2"/>
  <c r="AS498" i="2" s="1"/>
  <c r="AF482" i="2"/>
  <c r="AS482" i="2" s="1"/>
  <c r="AE413" i="2"/>
  <c r="AR413" i="2" s="1"/>
  <c r="AE369" i="2"/>
  <c r="AR369" i="2" s="1"/>
  <c r="AF320" i="2"/>
  <c r="AS320" i="2" s="1"/>
  <c r="AF259" i="2"/>
  <c r="AS259" i="2" s="1"/>
  <c r="AE248" i="2"/>
  <c r="AR248" i="2" s="1"/>
  <c r="AF300" i="2"/>
  <c r="AS300" i="2" s="1"/>
  <c r="AE236" i="2"/>
  <c r="AR236" i="2" s="1"/>
  <c r="AE244" i="2"/>
  <c r="AR244" i="2" s="1"/>
  <c r="AE245" i="2"/>
  <c r="AR245" i="2" s="1"/>
  <c r="AF290" i="2"/>
  <c r="AS290" i="2" s="1"/>
  <c r="AE235" i="2"/>
  <c r="AR235" i="2" s="1"/>
  <c r="AF257" i="2"/>
  <c r="AS257" i="2" s="1"/>
  <c r="AF205" i="2"/>
  <c r="AS205" i="2" s="1"/>
  <c r="AF304" i="2"/>
  <c r="AS304" i="2" s="1"/>
  <c r="AF265" i="2"/>
  <c r="AS265" i="2" s="1"/>
  <c r="AF501" i="2"/>
  <c r="AS501" i="2" s="1"/>
  <c r="AF415" i="2"/>
  <c r="AS415" i="2" s="1"/>
  <c r="AF354" i="2"/>
  <c r="AS354" i="2" s="1"/>
  <c r="AF60" i="2"/>
  <c r="AS60" i="2" s="1"/>
  <c r="AF799" i="2"/>
  <c r="AS799" i="2" s="1"/>
  <c r="AE37" i="2"/>
  <c r="AR37" i="2" s="1"/>
  <c r="AF35" i="2"/>
  <c r="AS35" i="2" s="1"/>
  <c r="AE806" i="2"/>
  <c r="AR806" i="2" s="1"/>
  <c r="AF690" i="2"/>
  <c r="AS690" i="2" s="1"/>
  <c r="AE535" i="2"/>
  <c r="AR535" i="2" s="1"/>
  <c r="AF597" i="2"/>
  <c r="AS597" i="2" s="1"/>
  <c r="AF447" i="2"/>
  <c r="AS447" i="2" s="1"/>
  <c r="AF489" i="2"/>
  <c r="AS489" i="2" s="1"/>
  <c r="AF84" i="2"/>
  <c r="AS84" i="2" s="1"/>
  <c r="AF692" i="2"/>
  <c r="AS692" i="2" s="1"/>
  <c r="AF682" i="2"/>
  <c r="AS682" i="2" s="1"/>
  <c r="AF609" i="2"/>
  <c r="AS609" i="2" s="1"/>
  <c r="AF327" i="2"/>
  <c r="AS327" i="2" s="1"/>
  <c r="AF31" i="2"/>
  <c r="AS31" i="2" s="1"/>
  <c r="AE233" i="2"/>
  <c r="AR233" i="2" s="1"/>
  <c r="AE254" i="2"/>
  <c r="AR254" i="2" s="1"/>
  <c r="AF268" i="2"/>
  <c r="AS268" i="2" s="1"/>
  <c r="AF376" i="2"/>
  <c r="AS376" i="2" s="1"/>
  <c r="AF406" i="2"/>
  <c r="AS406" i="2" s="1"/>
  <c r="AF412" i="2"/>
  <c r="AS412" i="2" s="1"/>
  <c r="AE225" i="2"/>
  <c r="AR225" i="2" s="1"/>
  <c r="AF260" i="2"/>
  <c r="AS260" i="2" s="1"/>
  <c r="AE292" i="2"/>
  <c r="AR292" i="2" s="1"/>
  <c r="AE385" i="2"/>
  <c r="AR385" i="2" s="1"/>
  <c r="AE454" i="2"/>
  <c r="AR454" i="2" s="1"/>
  <c r="AE135" i="2"/>
  <c r="AR135" i="2" s="1"/>
  <c r="AF12" i="2"/>
  <c r="AS12" i="2" s="1"/>
  <c r="AF23" i="2"/>
  <c r="AS23" i="2" s="1"/>
  <c r="AF212" i="2"/>
  <c r="AS212" i="2" s="1"/>
  <c r="AF388" i="2"/>
  <c r="AS388" i="2" s="1"/>
  <c r="AE237" i="2"/>
  <c r="AR237" i="2" s="1"/>
  <c r="AE305" i="2"/>
  <c r="AR305" i="2" s="1"/>
  <c r="AE335" i="2"/>
  <c r="AR335" i="2" s="1"/>
  <c r="AF90" i="2"/>
  <c r="AS90" i="2" s="1"/>
  <c r="AE92" i="2"/>
  <c r="AR92" i="2" s="1"/>
  <c r="AF173" i="2"/>
  <c r="AS173" i="2" s="1"/>
  <c r="AF70" i="2"/>
  <c r="AS70" i="2" s="1"/>
  <c r="AF116" i="2"/>
  <c r="AS116" i="2" s="1"/>
  <c r="AE45" i="2"/>
  <c r="AR45" i="2" s="1"/>
  <c r="AF326" i="2"/>
  <c r="AS326" i="2" s="1"/>
  <c r="AF15" i="2"/>
  <c r="AS15" i="2" s="1"/>
  <c r="AF143" i="2"/>
  <c r="AS143" i="2" s="1"/>
  <c r="AF177" i="2"/>
  <c r="AS177" i="2" s="1"/>
  <c r="AF66" i="2"/>
  <c r="AS66" i="2" s="1"/>
  <c r="AF127" i="2"/>
  <c r="AS127" i="2" s="1"/>
  <c r="AE25" i="2"/>
  <c r="AR25" i="2" s="1"/>
  <c r="AF314" i="2"/>
  <c r="AS314" i="2" s="1"/>
  <c r="AF404" i="2"/>
  <c r="AS404" i="2" s="1"/>
  <c r="AE197" i="2"/>
  <c r="AR197" i="2" s="1"/>
  <c r="AE346" i="2"/>
  <c r="AR346" i="2" s="1"/>
  <c r="AF360" i="2"/>
  <c r="AS360" i="2" s="1"/>
  <c r="AE208" i="2"/>
  <c r="AR208" i="2" s="1"/>
  <c r="AF88" i="2"/>
  <c r="AS88" i="2" s="1"/>
  <c r="AF317" i="2"/>
  <c r="AS317" i="2" s="1"/>
  <c r="AF41" i="2"/>
  <c r="AS41" i="2" s="1"/>
  <c r="AE547" i="2"/>
  <c r="AR547" i="2" s="1"/>
  <c r="AE104" i="2"/>
  <c r="AR104" i="2" s="1"/>
  <c r="AF71" i="2"/>
  <c r="AS71" i="2" s="1"/>
  <c r="AE100" i="2"/>
  <c r="AR100" i="2" s="1"/>
  <c r="AF696" i="2"/>
  <c r="AS696" i="2" s="1"/>
  <c r="AE618" i="2"/>
  <c r="AR618" i="2" s="1"/>
  <c r="AE386" i="2"/>
  <c r="AR386" i="2" s="1"/>
  <c r="AF370" i="2"/>
  <c r="AS370" i="2" s="1"/>
  <c r="AE461" i="2"/>
  <c r="AR461" i="2" s="1"/>
  <c r="AF76" i="2"/>
  <c r="AS76" i="2" s="1"/>
  <c r="AE41" i="2"/>
  <c r="AR41" i="2" s="1"/>
  <c r="AF203" i="2"/>
  <c r="AS203" i="2" s="1"/>
  <c r="AF102" i="2"/>
  <c r="AS102" i="2" s="1"/>
  <c r="AE155" i="2"/>
  <c r="AR155" i="2" s="1"/>
  <c r="AE317" i="2"/>
  <c r="AR317" i="2" s="1"/>
  <c r="AF47" i="2"/>
  <c r="AS47" i="2" s="1"/>
  <c r="AE196" i="2"/>
  <c r="AR196" i="2" s="1"/>
  <c r="AF245" i="2"/>
  <c r="AS245" i="2" s="1"/>
  <c r="AF94" i="2"/>
  <c r="AS94" i="2" s="1"/>
  <c r="AF152" i="2"/>
  <c r="AS152" i="2" s="1"/>
  <c r="AE177" i="2"/>
  <c r="AR177" i="2" s="1"/>
  <c r="AF6" i="2"/>
  <c r="AS6" i="2" s="1"/>
  <c r="AF228" i="2"/>
  <c r="AS228" i="2" s="1"/>
  <c r="AF641" i="2"/>
  <c r="AS641" i="2" s="1"/>
  <c r="AF243" i="2"/>
  <c r="AS243" i="2" s="1"/>
  <c r="AE264" i="2"/>
  <c r="AR264" i="2" s="1"/>
  <c r="AF294" i="2"/>
  <c r="AS294" i="2" s="1"/>
  <c r="AE342" i="2"/>
  <c r="AR342" i="2" s="1"/>
  <c r="AF367" i="2"/>
  <c r="AS367" i="2" s="1"/>
  <c r="AF416" i="2"/>
  <c r="AS416" i="2" s="1"/>
  <c r="AF525" i="2"/>
  <c r="AS525" i="2" s="1"/>
  <c r="AF661" i="2"/>
  <c r="AS661" i="2" s="1"/>
  <c r="AF572" i="2"/>
  <c r="AS572" i="2" s="1"/>
  <c r="AE693" i="2"/>
  <c r="AR693" i="2" s="1"/>
  <c r="AF713" i="2"/>
  <c r="AS713" i="2" s="1"/>
  <c r="AE739" i="2"/>
  <c r="AR739" i="2" s="1"/>
  <c r="AF754" i="2"/>
  <c r="AS754" i="2" s="1"/>
  <c r="AE265" i="2"/>
  <c r="AR265" i="2" s="1"/>
  <c r="AE446" i="2"/>
  <c r="AR446" i="2" s="1"/>
  <c r="AE771" i="2"/>
  <c r="AR771" i="2" s="1"/>
  <c r="AF776" i="2"/>
  <c r="AS776" i="2" s="1"/>
  <c r="AF814" i="2"/>
  <c r="AS814" i="2" s="1"/>
  <c r="AF372" i="2"/>
  <c r="AS372" i="2" s="1"/>
  <c r="AF517" i="2"/>
  <c r="AS517" i="2" s="1"/>
  <c r="AE625" i="2"/>
  <c r="AR625" i="2" s="1"/>
  <c r="AE755" i="2"/>
  <c r="AR755" i="2" s="1"/>
  <c r="AE792" i="2"/>
  <c r="AR792" i="2" s="1"/>
  <c r="AE649" i="2"/>
  <c r="AR649" i="2" s="1"/>
  <c r="AE113" i="2"/>
  <c r="AR113" i="2" s="1"/>
  <c r="AF192" i="2"/>
  <c r="AS192" i="2" s="1"/>
  <c r="AF157" i="2"/>
  <c r="AS157" i="2" s="1"/>
  <c r="AE157" i="2"/>
  <c r="AR157" i="2" s="1"/>
  <c r="AF20" i="2"/>
  <c r="AS20" i="2" s="1"/>
  <c r="AE778" i="2"/>
  <c r="AR778" i="2" s="1"/>
  <c r="AF745" i="2"/>
  <c r="AS745" i="2" s="1"/>
  <c r="AF59" i="2"/>
  <c r="AS59" i="2" s="1"/>
  <c r="AE670" i="2"/>
  <c r="AR670" i="2" s="1"/>
  <c r="AE638" i="2"/>
  <c r="AR638" i="2" s="1"/>
  <c r="AF452" i="2"/>
  <c r="AS452" i="2" s="1"/>
  <c r="AE476" i="2"/>
  <c r="AR476" i="2" s="1"/>
  <c r="AE344" i="2"/>
  <c r="AR344" i="2" s="1"/>
  <c r="AE436" i="2"/>
  <c r="AR436" i="2" s="1"/>
  <c r="AE417" i="2"/>
  <c r="AR417" i="2" s="1"/>
  <c r="AE331" i="2"/>
  <c r="AR331" i="2" s="1"/>
  <c r="AE360" i="2"/>
  <c r="AR360" i="2" s="1"/>
  <c r="AE323" i="2"/>
  <c r="AR323" i="2" s="1"/>
  <c r="AE249" i="2"/>
  <c r="AR249" i="2" s="1"/>
  <c r="AF303" i="2"/>
  <c r="AS303" i="2" s="1"/>
  <c r="AE308" i="2"/>
  <c r="AR308" i="2" s="1"/>
  <c r="AE296" i="2"/>
  <c r="AR296" i="2" s="1"/>
  <c r="AF25" i="2"/>
  <c r="AS25" i="2" s="1"/>
  <c r="AF74" i="2"/>
  <c r="AS74" i="2" s="1"/>
  <c r="AF258" i="2"/>
  <c r="AS258" i="2" s="1"/>
  <c r="AF318" i="2"/>
  <c r="AS318" i="2" s="1"/>
  <c r="AF108" i="2"/>
  <c r="AS108" i="2" s="1"/>
  <c r="AE193" i="2"/>
  <c r="AR193" i="2" s="1"/>
  <c r="AF322" i="2"/>
  <c r="AS322" i="2" s="1"/>
  <c r="AF380" i="2"/>
  <c r="AS380" i="2" s="1"/>
  <c r="AF604" i="2"/>
  <c r="AS604" i="2" s="1"/>
  <c r="AF673" i="2"/>
  <c r="AS673" i="2" s="1"/>
  <c r="AF414" i="2"/>
  <c r="AS414" i="2" s="1"/>
  <c r="AF491" i="2"/>
  <c r="AS491" i="2" s="1"/>
  <c r="AF574" i="2"/>
  <c r="AS574" i="2" s="1"/>
  <c r="AE355" i="2"/>
  <c r="AR355" i="2" s="1"/>
  <c r="AF590" i="2"/>
  <c r="AS590" i="2" s="1"/>
  <c r="AE814" i="2"/>
  <c r="AR814" i="2" s="1"/>
  <c r="AF140" i="2"/>
  <c r="AS140" i="2" s="1"/>
  <c r="AF738" i="2"/>
  <c r="AS738" i="2" s="1"/>
  <c r="AF770" i="2"/>
  <c r="AS770" i="2" s="1"/>
  <c r="AE521" i="2"/>
  <c r="AR521" i="2" s="1"/>
  <c r="AF16" i="2"/>
  <c r="AS16" i="2" s="1"/>
  <c r="AE109" i="2"/>
  <c r="AR109" i="2" s="1"/>
  <c r="AF796" i="2"/>
  <c r="AS796" i="2" s="1"/>
  <c r="AE257" i="2"/>
  <c r="AR257" i="2" s="1"/>
  <c r="AE637" i="2"/>
  <c r="AR637" i="2" s="1"/>
  <c r="AE391" i="2"/>
  <c r="AR391" i="2" s="1"/>
  <c r="AE63" i="2"/>
  <c r="AR63" i="2" s="1"/>
  <c r="AF213" i="2"/>
  <c r="AS213" i="2" s="1"/>
  <c r="AE142" i="2"/>
  <c r="AR142" i="2" s="1"/>
  <c r="AE126" i="2"/>
  <c r="AR126" i="2" s="1"/>
  <c r="AF199" i="2"/>
  <c r="AS199" i="2" s="1"/>
  <c r="AF175" i="2"/>
  <c r="AS175" i="2" s="1"/>
  <c r="AE175" i="2"/>
  <c r="AR175" i="2" s="1"/>
  <c r="AF145" i="2"/>
  <c r="AS145" i="2" s="1"/>
  <c r="AF129" i="2"/>
  <c r="AS129" i="2" s="1"/>
  <c r="AE786" i="2"/>
  <c r="AR786" i="2" s="1"/>
  <c r="AF729" i="2"/>
  <c r="AS729" i="2" s="1"/>
  <c r="AF46" i="2"/>
  <c r="AS46" i="2" s="1"/>
  <c r="AF749" i="2"/>
  <c r="AS749" i="2" s="1"/>
  <c r="AF733" i="2"/>
  <c r="AS733" i="2" s="1"/>
  <c r="AE705" i="2"/>
  <c r="AR705" i="2" s="1"/>
  <c r="AE722" i="2"/>
  <c r="AR722" i="2" s="1"/>
  <c r="AE591" i="2"/>
  <c r="AR591" i="2" s="1"/>
  <c r="AE654" i="2"/>
  <c r="AR654" i="2" s="1"/>
  <c r="AF512" i="2"/>
  <c r="AS512" i="2" s="1"/>
  <c r="AF448" i="2"/>
  <c r="AS448" i="2" s="1"/>
  <c r="AE532" i="2"/>
  <c r="AR532" i="2" s="1"/>
  <c r="AE504" i="2"/>
  <c r="AR504" i="2" s="1"/>
  <c r="AF385" i="2"/>
  <c r="AS385" i="2" s="1"/>
  <c r="AE400" i="2"/>
  <c r="AR400" i="2" s="1"/>
  <c r="AF100" i="2"/>
  <c r="AS100" i="2" s="1"/>
  <c r="AE298" i="2"/>
  <c r="AR298" i="2" s="1"/>
  <c r="AE221" i="2"/>
  <c r="AR221" i="2" s="1"/>
  <c r="AF233" i="2"/>
  <c r="AS233" i="2" s="1"/>
  <c r="AF402" i="2"/>
  <c r="AS402" i="2" s="1"/>
  <c r="AE410" i="2"/>
  <c r="AR410" i="2" s="1"/>
  <c r="AF445" i="2"/>
  <c r="AS445" i="2" s="1"/>
  <c r="AE375" i="2"/>
  <c r="AR375" i="2" s="1"/>
  <c r="AE437" i="2"/>
  <c r="AR437" i="2" s="1"/>
  <c r="AF475" i="2"/>
  <c r="AS475" i="2" s="1"/>
  <c r="AF553" i="2"/>
  <c r="AS553" i="2" s="1"/>
  <c r="AF264" i="2"/>
  <c r="AS264" i="2" s="1"/>
  <c r="AF289" i="2"/>
  <c r="AS289" i="2" s="1"/>
  <c r="AF325" i="2"/>
  <c r="AS325" i="2" s="1"/>
  <c r="AF400" i="2"/>
  <c r="AS400" i="2" s="1"/>
  <c r="AE475" i="2"/>
  <c r="AR475" i="2" s="1"/>
  <c r="AE519" i="2"/>
  <c r="AR519" i="2" s="1"/>
  <c r="AF558" i="2"/>
  <c r="AS558" i="2" s="1"/>
  <c r="AE588" i="2"/>
  <c r="AR588" i="2" s="1"/>
  <c r="AF556" i="2"/>
  <c r="AS556" i="2" s="1"/>
  <c r="AE697" i="2"/>
  <c r="AR697" i="2" s="1"/>
  <c r="AE800" i="2"/>
  <c r="AR800" i="2" s="1"/>
  <c r="AE719" i="2"/>
  <c r="AR719" i="2" s="1"/>
  <c r="AE584" i="2"/>
  <c r="AR584" i="2" s="1"/>
  <c r="AE798" i="2"/>
  <c r="AR798" i="2" s="1"/>
  <c r="AE469" i="2"/>
  <c r="AR469" i="2" s="1"/>
  <c r="AE381" i="2"/>
  <c r="AR381" i="2" s="1"/>
  <c r="AE724" i="2"/>
  <c r="AR724" i="2" s="1"/>
  <c r="AE684" i="2"/>
  <c r="AR684" i="2" s="1"/>
  <c r="AF19" i="2"/>
  <c r="AS19" i="2" s="1"/>
  <c r="AE239" i="2"/>
  <c r="AR239" i="2" s="1"/>
  <c r="AE557" i="2"/>
  <c r="AR557" i="2" s="1"/>
  <c r="AE723" i="2"/>
  <c r="AR723" i="2" s="1"/>
  <c r="AE34" i="2"/>
  <c r="AR34" i="2" s="1"/>
  <c r="AE116" i="2"/>
  <c r="AR116" i="2" s="1"/>
  <c r="AE227" i="2"/>
  <c r="AR227" i="2" s="1"/>
  <c r="AE214" i="2"/>
  <c r="AR214" i="2" s="1"/>
  <c r="AF83" i="2"/>
  <c r="AS83" i="2" s="1"/>
  <c r="AE24" i="2"/>
  <c r="AR24" i="2" s="1"/>
  <c r="AE13" i="2"/>
  <c r="AR13" i="2" s="1"/>
  <c r="AF805" i="2"/>
  <c r="AS805" i="2" s="1"/>
  <c r="AE8" i="2"/>
  <c r="AR8" i="2" s="1"/>
  <c r="AE797" i="2"/>
  <c r="AR797" i="2" s="1"/>
  <c r="AE781" i="2"/>
  <c r="AR781" i="2" s="1"/>
  <c r="AF761" i="2"/>
  <c r="AS761" i="2" s="1"/>
  <c r="AE74" i="2"/>
  <c r="AR74" i="2" s="1"/>
  <c r="AE60" i="2"/>
  <c r="AR60" i="2" s="1"/>
  <c r="AE817" i="2"/>
  <c r="AR817" i="2" s="1"/>
  <c r="AF771" i="2"/>
  <c r="AS771" i="2" s="1"/>
  <c r="AF755" i="2"/>
  <c r="AS755" i="2" s="1"/>
  <c r="AE742" i="2"/>
  <c r="AR742" i="2" s="1"/>
  <c r="AE726" i="2"/>
  <c r="AR726" i="2" s="1"/>
  <c r="AE607" i="2"/>
  <c r="AR607" i="2" s="1"/>
  <c r="AF678" i="2"/>
  <c r="AS678" i="2" s="1"/>
  <c r="AE578" i="2"/>
  <c r="AR578" i="2" s="1"/>
  <c r="AF577" i="2"/>
  <c r="AS577" i="2" s="1"/>
  <c r="AF561" i="2"/>
  <c r="AS561" i="2" s="1"/>
  <c r="AF520" i="2"/>
  <c r="AS520" i="2" s="1"/>
  <c r="AE485" i="2"/>
  <c r="AR485" i="2" s="1"/>
  <c r="AE464" i="2"/>
  <c r="AR464" i="2" s="1"/>
  <c r="AE424" i="2"/>
  <c r="AR424" i="2" s="1"/>
  <c r="AF393" i="2"/>
  <c r="AS393" i="2" s="1"/>
  <c r="AE488" i="2"/>
  <c r="AR488" i="2" s="1"/>
  <c r="AE448" i="2"/>
  <c r="AR448" i="2" s="1"/>
  <c r="AF438" i="2"/>
  <c r="AS438" i="2" s="1"/>
  <c r="AE333" i="2"/>
  <c r="AR333" i="2" s="1"/>
  <c r="AF379" i="2"/>
  <c r="AS379" i="2" s="1"/>
  <c r="AF341" i="2"/>
  <c r="AS341" i="2" s="1"/>
  <c r="AE374" i="2"/>
  <c r="AR374" i="2" s="1"/>
  <c r="AE286" i="2"/>
  <c r="AR286" i="2" s="1"/>
  <c r="AE290" i="2"/>
  <c r="AR290" i="2" s="1"/>
  <c r="AE311" i="2"/>
  <c r="AR311" i="2" s="1"/>
  <c r="AE285" i="2"/>
  <c r="AR285" i="2" s="1"/>
  <c r="AE273" i="2"/>
  <c r="AR273" i="2" s="1"/>
  <c r="AF261" i="2"/>
  <c r="AS261" i="2" s="1"/>
  <c r="AF252" i="2"/>
  <c r="AS252" i="2" s="1"/>
  <c r="AF240" i="2"/>
  <c r="AS240" i="2" s="1"/>
  <c r="AE160" i="2"/>
  <c r="AR160" i="2" s="1"/>
  <c r="AF181" i="2"/>
  <c r="AS181" i="2" s="1"/>
  <c r="AF208" i="2"/>
  <c r="AS208" i="2" s="1"/>
  <c r="AE118" i="2"/>
  <c r="AR118" i="2" s="1"/>
  <c r="AF291" i="2"/>
  <c r="AS291" i="2" s="1"/>
  <c r="AE338" i="2"/>
  <c r="AR338" i="2" s="1"/>
  <c r="AE15" i="2"/>
  <c r="AR15" i="2" s="1"/>
  <c r="AE124" i="2"/>
  <c r="AR124" i="2" s="1"/>
  <c r="AF21" i="2"/>
  <c r="AS21" i="2" s="1"/>
  <c r="AE75" i="2"/>
  <c r="AR75" i="2" s="1"/>
  <c r="AF156" i="2"/>
  <c r="AS156" i="2" s="1"/>
  <c r="AF185" i="2"/>
  <c r="AS185" i="2" s="1"/>
  <c r="AF249" i="2"/>
  <c r="AS249" i="2" s="1"/>
  <c r="AE358" i="2"/>
  <c r="AR358" i="2" s="1"/>
  <c r="AE624" i="2"/>
  <c r="AR624" i="2" s="1"/>
  <c r="AE363" i="2"/>
  <c r="AR363" i="2" s="1"/>
  <c r="AF507" i="2"/>
  <c r="AS507" i="2" s="1"/>
  <c r="AE551" i="2"/>
  <c r="AR551" i="2" s="1"/>
  <c r="AE614" i="2"/>
  <c r="AR614" i="2" s="1"/>
  <c r="AF253" i="2"/>
  <c r="AS253" i="2" s="1"/>
  <c r="AF272" i="2"/>
  <c r="AS272" i="2" s="1"/>
  <c r="AE432" i="2"/>
  <c r="AR432" i="2" s="1"/>
  <c r="AE499" i="2"/>
  <c r="AR499" i="2" s="1"/>
  <c r="AF707" i="2"/>
  <c r="AS707" i="2" s="1"/>
  <c r="AF711" i="2"/>
  <c r="AS711" i="2" s="1"/>
  <c r="AE376" i="2"/>
  <c r="AR376" i="2" s="1"/>
  <c r="AE426" i="2"/>
  <c r="AR426" i="2" s="1"/>
  <c r="AF594" i="2"/>
  <c r="AS594" i="2" s="1"/>
  <c r="AE596" i="2"/>
  <c r="AR596" i="2" s="1"/>
  <c r="AF722" i="2"/>
  <c r="AS722" i="2" s="1"/>
  <c r="AE712" i="2"/>
  <c r="AR712" i="2" s="1"/>
  <c r="AE420" i="2"/>
  <c r="AR420" i="2" s="1"/>
  <c r="AE482" i="2"/>
  <c r="AR482" i="2" s="1"/>
  <c r="AE573" i="2"/>
  <c r="AR573" i="2" s="1"/>
  <c r="AE744" i="2"/>
  <c r="AR744" i="2" s="1"/>
  <c r="AE767" i="2"/>
  <c r="AR767" i="2" s="1"/>
  <c r="AF217" i="2"/>
  <c r="AS217" i="2" s="1"/>
  <c r="AE819" i="2"/>
  <c r="AR819" i="2" s="1"/>
  <c r="AF344" i="2"/>
  <c r="AS344" i="2" s="1"/>
  <c r="AE735" i="2"/>
  <c r="AR735" i="2" s="1"/>
  <c r="AF229" i="2"/>
  <c r="AS229" i="2" s="1"/>
  <c r="AE411" i="2"/>
  <c r="AR411" i="2" s="1"/>
  <c r="AE589" i="2"/>
  <c r="AR589" i="2" s="1"/>
  <c r="AF80" i="2"/>
  <c r="AS80" i="2" s="1"/>
  <c r="AF800" i="2"/>
  <c r="AS800" i="2" s="1"/>
  <c r="AE593" i="2"/>
  <c r="AR593" i="2" s="1"/>
  <c r="AE756" i="2"/>
  <c r="AR756" i="2" s="1"/>
  <c r="AF198" i="2"/>
  <c r="AS198" i="2" s="1"/>
  <c r="AF183" i="2"/>
  <c r="AS183" i="2" s="1"/>
  <c r="AF111" i="2"/>
  <c r="AS111" i="2" s="1"/>
  <c r="AE86" i="2"/>
  <c r="AR86" i="2" s="1"/>
  <c r="AE222" i="2"/>
  <c r="AR222" i="2" s="1"/>
  <c r="AE98" i="2"/>
  <c r="AR98" i="2" s="1"/>
  <c r="AF89" i="2"/>
  <c r="AS89" i="2" s="1"/>
  <c r="AF184" i="2"/>
  <c r="AS184" i="2" s="1"/>
  <c r="AF162" i="2"/>
  <c r="AS162" i="2" s="1"/>
  <c r="AF765" i="2"/>
  <c r="AS765" i="2" s="1"/>
  <c r="AE58" i="2"/>
  <c r="AR58" i="2" s="1"/>
  <c r="AF44" i="2"/>
  <c r="AS44" i="2" s="1"/>
  <c r="AF34" i="2"/>
  <c r="AS34" i="2" s="1"/>
  <c r="AE758" i="2"/>
  <c r="AR758" i="2" s="1"/>
  <c r="AE595" i="2"/>
  <c r="AR595" i="2" s="1"/>
  <c r="AE663" i="2"/>
  <c r="AR663" i="2" s="1"/>
  <c r="AE647" i="2"/>
  <c r="AR647" i="2" s="1"/>
  <c r="AF581" i="2"/>
  <c r="AS581" i="2" s="1"/>
  <c r="AE602" i="2"/>
  <c r="AR602" i="2" s="1"/>
  <c r="AF587" i="2"/>
  <c r="AS587" i="2" s="1"/>
  <c r="AF571" i="2"/>
  <c r="AS571" i="2" s="1"/>
  <c r="AF555" i="2"/>
  <c r="AS555" i="2" s="1"/>
  <c r="AF510" i="2"/>
  <c r="AS510" i="2" s="1"/>
  <c r="AE562" i="2"/>
  <c r="AR562" i="2" s="1"/>
  <c r="AF506" i="2"/>
  <c r="AS506" i="2" s="1"/>
  <c r="AE622" i="2"/>
  <c r="AR622" i="2" s="1"/>
  <c r="AF528" i="2"/>
  <c r="AS528" i="2" s="1"/>
  <c r="AF488" i="2"/>
  <c r="AS488" i="2" s="1"/>
  <c r="AF552" i="2"/>
  <c r="AS552" i="2" s="1"/>
  <c r="AE472" i="2"/>
  <c r="AR472" i="2" s="1"/>
  <c r="AE397" i="2"/>
  <c r="AR397" i="2" s="1"/>
  <c r="AF446" i="2"/>
  <c r="AS446" i="2" s="1"/>
  <c r="AE408" i="2"/>
  <c r="AR408" i="2" s="1"/>
  <c r="AE349" i="2"/>
  <c r="AR349" i="2" s="1"/>
  <c r="AF369" i="2"/>
  <c r="AS369" i="2" s="1"/>
  <c r="AE316" i="2"/>
  <c r="AR316" i="2" s="1"/>
  <c r="AF274" i="2"/>
  <c r="AS274" i="2" s="1"/>
  <c r="AF236" i="2"/>
  <c r="AS236" i="2" s="1"/>
  <c r="AT236" i="2"/>
  <c r="AU237" i="2"/>
  <c r="AU241" i="2"/>
  <c r="AU242" i="2"/>
  <c r="AU244" i="2"/>
  <c r="AU246" i="2"/>
  <c r="AT248" i="2"/>
  <c r="AU258" i="2"/>
  <c r="AU259" i="2"/>
  <c r="AU262" i="2"/>
  <c r="AU263" i="2"/>
  <c r="AU266" i="2"/>
  <c r="AU267" i="2"/>
  <c r="AT269" i="2"/>
  <c r="AU273" i="2"/>
  <c r="AU274" i="2"/>
  <c r="AT278" i="2"/>
  <c r="AU284" i="2"/>
  <c r="AU295" i="2"/>
  <c r="AU296" i="2"/>
  <c r="AU297" i="2"/>
  <c r="AU299" i="2"/>
  <c r="AU300" i="2"/>
  <c r="AT301" i="2"/>
  <c r="AU303" i="2"/>
  <c r="AU305" i="2"/>
  <c r="AU306" i="2"/>
  <c r="AU307" i="2"/>
  <c r="AT308" i="2"/>
  <c r="AT315" i="2"/>
  <c r="AT316" i="2"/>
  <c r="AU319" i="2"/>
  <c r="AU320" i="2"/>
  <c r="AU322" i="2"/>
  <c r="AT328" i="2"/>
  <c r="AT234" i="2"/>
  <c r="AU236" i="2"/>
  <c r="AU239" i="2"/>
  <c r="AU243" i="2"/>
  <c r="AU247" i="2"/>
  <c r="AU248" i="2"/>
  <c r="AU249" i="2"/>
  <c r="AT250" i="2"/>
  <c r="AU251" i="2"/>
  <c r="AT252" i="2"/>
  <c r="AT254" i="2"/>
  <c r="AT255" i="2"/>
  <c r="AU256" i="2"/>
  <c r="AU264" i="2"/>
  <c r="AT265" i="2"/>
  <c r="AU269" i="2"/>
  <c r="AT271" i="2"/>
  <c r="AT276" i="2"/>
  <c r="AU277" i="2"/>
  <c r="AU278" i="2"/>
  <c r="AU279" i="2"/>
  <c r="AT280" i="2"/>
  <c r="AT286" i="2"/>
  <c r="AT292" i="2"/>
  <c r="AU304" i="2"/>
  <c r="AU308" i="2"/>
  <c r="AU313" i="2"/>
  <c r="AU314" i="2"/>
  <c r="AU315" i="2"/>
  <c r="AU316" i="2"/>
  <c r="AU317" i="2"/>
  <c r="AU318" i="2"/>
  <c r="AT321" i="2"/>
  <c r="AT324" i="2"/>
  <c r="AT327" i="2"/>
  <c r="AU328" i="2"/>
  <c r="AU334" i="2"/>
  <c r="AU335" i="2"/>
  <c r="AU336" i="2"/>
  <c r="AT337" i="2"/>
  <c r="AU341" i="2"/>
  <c r="AU234" i="2"/>
  <c r="AT238" i="2"/>
  <c r="AT240" i="2"/>
  <c r="AU250" i="2"/>
  <c r="AU252" i="2"/>
  <c r="AU254" i="2"/>
  <c r="AU255" i="2"/>
  <c r="AT257" i="2"/>
  <c r="AU260" i="2"/>
  <c r="AT261" i="2"/>
  <c r="AU265" i="2"/>
  <c r="AU271" i="2"/>
  <c r="AU275" i="2"/>
  <c r="AU276" i="2"/>
  <c r="AU280" i="2"/>
  <c r="AT282" i="2"/>
  <c r="AU283" i="2"/>
  <c r="AU285" i="2"/>
  <c r="AU286" i="2"/>
  <c r="AT288" i="2"/>
  <c r="AT290" i="2"/>
  <c r="AU292" i="2"/>
  <c r="AT293" i="2"/>
  <c r="AT311" i="2"/>
  <c r="AT312" i="2"/>
  <c r="AT323" i="2"/>
  <c r="AU324" i="2"/>
  <c r="AU327" i="2"/>
  <c r="AU233" i="2"/>
  <c r="AU235" i="2"/>
  <c r="AU238" i="2"/>
  <c r="AU240" i="2"/>
  <c r="AT242" i="2"/>
  <c r="AT244" i="2"/>
  <c r="AT245" i="2"/>
  <c r="AT246" i="2"/>
  <c r="AU257" i="2"/>
  <c r="AT259" i="2"/>
  <c r="AU261" i="2"/>
  <c r="AT263" i="2"/>
  <c r="AT267" i="2"/>
  <c r="AT274" i="2"/>
  <c r="AU281" i="2"/>
  <c r="AU282" i="2"/>
  <c r="AT284" i="2"/>
  <c r="AU288" i="2"/>
  <c r="AU290" i="2"/>
  <c r="AU293" i="2"/>
  <c r="AT295" i="2"/>
  <c r="AT296" i="2"/>
  <c r="AT297" i="2"/>
  <c r="AU298" i="2"/>
  <c r="AT299" i="2"/>
  <c r="AT300" i="2"/>
  <c r="AU302" i="2"/>
  <c r="AT303" i="2"/>
  <c r="AT305" i="2"/>
  <c r="AT307" i="2"/>
  <c r="AU309" i="2"/>
  <c r="AU310" i="2"/>
  <c r="AU311" i="2"/>
  <c r="AU312" i="2"/>
  <c r="AT319" i="2"/>
  <c r="AT320" i="2"/>
  <c r="AU323" i="2"/>
  <c r="AT331" i="2"/>
  <c r="AU333" i="2"/>
  <c r="AU342" i="2"/>
  <c r="AU343" i="2"/>
  <c r="AU331" i="2"/>
  <c r="AU332" i="2"/>
  <c r="AU337" i="2"/>
  <c r="AU338" i="2"/>
  <c r="AU339" i="2"/>
  <c r="AU346" i="2"/>
  <c r="AU347" i="2"/>
  <c r="AU348" i="2"/>
  <c r="AT349" i="2"/>
  <c r="AT366" i="2"/>
  <c r="AU372" i="2"/>
  <c r="AT373" i="2"/>
  <c r="AT377" i="2"/>
  <c r="AU381" i="2"/>
  <c r="AU383" i="2"/>
  <c r="AU385" i="2"/>
  <c r="AU388" i="2"/>
  <c r="AU389" i="2"/>
  <c r="AU394" i="2"/>
  <c r="AT395" i="2"/>
  <c r="AU396" i="2"/>
  <c r="AU397" i="2"/>
  <c r="AU402" i="2"/>
  <c r="AT403" i="2"/>
  <c r="AU404" i="2"/>
  <c r="AU405" i="2"/>
  <c r="AT409" i="2"/>
  <c r="AU411" i="2"/>
  <c r="AU424" i="2"/>
  <c r="AU427" i="2"/>
  <c r="AU429" i="2"/>
  <c r="AU431" i="2"/>
  <c r="AU433" i="2"/>
  <c r="AU437" i="2"/>
  <c r="AT448" i="2"/>
  <c r="AU450" i="2"/>
  <c r="AT452" i="2"/>
  <c r="AU454" i="2"/>
  <c r="AU344" i="2"/>
  <c r="AT345" i="2"/>
  <c r="AU349" i="2"/>
  <c r="AT357" i="2"/>
  <c r="AU360" i="2"/>
  <c r="AT361" i="2"/>
  <c r="AU366" i="2"/>
  <c r="AU368" i="2"/>
  <c r="AT369" i="2"/>
  <c r="AU370" i="2"/>
  <c r="AU373" i="2"/>
  <c r="AU377" i="2"/>
  <c r="AT393" i="2"/>
  <c r="AU395" i="2"/>
  <c r="AT401" i="2"/>
  <c r="AU403" i="2"/>
  <c r="AU408" i="2"/>
  <c r="AU409" i="2"/>
  <c r="AT413" i="2"/>
  <c r="AU420" i="2"/>
  <c r="AT421" i="2"/>
  <c r="AT436" i="2"/>
  <c r="AT438" i="2"/>
  <c r="AU441" i="2"/>
  <c r="AT442" i="2"/>
  <c r="AU445" i="2"/>
  <c r="AT446" i="2"/>
  <c r="AU447" i="2"/>
  <c r="AU448" i="2"/>
  <c r="AU452" i="2"/>
  <c r="AT341" i="2"/>
  <c r="AU345" i="2"/>
  <c r="AU352" i="2"/>
  <c r="AT353" i="2"/>
  <c r="AU354" i="2"/>
  <c r="AU355" i="2"/>
  <c r="AU356" i="2"/>
  <c r="AU357" i="2"/>
  <c r="AT358" i="2"/>
  <c r="AU361" i="2"/>
  <c r="AT365" i="2"/>
  <c r="AU369" i="2"/>
  <c r="AU375" i="2"/>
  <c r="AT379" i="2"/>
  <c r="AU386" i="2"/>
  <c r="AT387" i="2"/>
  <c r="AU390" i="2"/>
  <c r="AT391" i="2"/>
  <c r="AU392" i="2"/>
  <c r="AU393" i="2"/>
  <c r="AU398" i="2"/>
  <c r="AT399" i="2"/>
  <c r="AU400" i="2"/>
  <c r="AU401" i="2"/>
  <c r="AT407" i="2"/>
  <c r="AU413" i="2"/>
  <c r="AT415" i="2"/>
  <c r="AT417" i="2"/>
  <c r="AU418" i="2"/>
  <c r="AT419" i="2"/>
  <c r="AU421" i="2"/>
  <c r="AT423" i="2"/>
  <c r="AT425" i="2"/>
  <c r="AU435" i="2"/>
  <c r="AU436" i="2"/>
  <c r="AU438" i="2"/>
  <c r="AT440" i="2"/>
  <c r="AU442" i="2"/>
  <c r="AT444" i="2"/>
  <c r="AU446" i="2"/>
  <c r="AU453" i="2"/>
  <c r="AT333" i="2"/>
  <c r="AU340" i="2"/>
  <c r="AU350" i="2"/>
  <c r="AU351" i="2"/>
  <c r="AU353" i="2"/>
  <c r="AU363" i="2"/>
  <c r="AU364" i="2"/>
  <c r="AU365" i="2"/>
  <c r="AU367" i="2"/>
  <c r="AT374" i="2"/>
  <c r="AU379" i="2"/>
  <c r="AT381" i="2"/>
  <c r="AT383" i="2"/>
  <c r="AU384" i="2"/>
  <c r="AT385" i="2"/>
  <c r="AU387" i="2"/>
  <c r="AT389" i="2"/>
  <c r="AU391" i="2"/>
  <c r="AT397" i="2"/>
  <c r="AU399" i="2"/>
  <c r="AT405" i="2"/>
  <c r="AU407" i="2"/>
  <c r="AU410" i="2"/>
  <c r="AT411" i="2"/>
  <c r="AU415" i="2"/>
  <c r="AU417" i="2"/>
  <c r="AU419" i="2"/>
  <c r="AU422" i="2"/>
  <c r="AU423" i="2"/>
  <c r="AU425" i="2"/>
  <c r="AU426" i="2"/>
  <c r="AT427" i="2"/>
  <c r="AT429" i="2"/>
  <c r="AT430" i="2"/>
  <c r="AT431" i="2"/>
  <c r="AT433" i="2"/>
  <c r="AU439" i="2"/>
  <c r="AU440" i="2"/>
  <c r="AU443" i="2"/>
  <c r="AU444" i="2"/>
  <c r="AU449" i="2"/>
  <c r="AT450" i="2"/>
  <c r="AT454" i="2"/>
  <c r="AU456" i="2"/>
  <c r="AT458" i="2"/>
  <c r="AT460" i="2"/>
  <c r="AU461" i="2"/>
  <c r="AT462" i="2"/>
  <c r="AU465" i="2"/>
  <c r="AU466" i="2"/>
  <c r="AU468" i="2"/>
  <c r="AT470" i="2"/>
  <c r="AU471" i="2"/>
  <c r="AT472" i="2"/>
  <c r="AU478" i="2"/>
  <c r="AT480" i="2"/>
  <c r="AU486" i="2"/>
  <c r="AT488" i="2"/>
  <c r="AU457" i="2"/>
  <c r="AU458" i="2"/>
  <c r="AU460" i="2"/>
  <c r="AU462" i="2"/>
  <c r="AU467" i="2"/>
  <c r="AU470" i="2"/>
  <c r="AU472" i="2"/>
  <c r="AT474" i="2"/>
  <c r="AU479" i="2"/>
  <c r="AU480" i="2"/>
  <c r="AU481" i="2"/>
  <c r="AT482" i="2"/>
  <c r="AU487" i="2"/>
  <c r="AU488" i="2"/>
  <c r="AU489" i="2"/>
  <c r="AT490" i="2"/>
  <c r="AU495" i="2"/>
  <c r="AU496" i="2"/>
  <c r="AU497" i="2"/>
  <c r="AT498" i="2"/>
  <c r="AU503" i="2"/>
  <c r="AU504" i="2"/>
  <c r="AU505" i="2"/>
  <c r="AT506" i="2"/>
  <c r="AU511" i="2"/>
  <c r="AU512" i="2"/>
  <c r="AU513" i="2"/>
  <c r="AT514" i="2"/>
  <c r="AU520" i="2"/>
  <c r="AT522" i="2"/>
  <c r="AU526" i="2"/>
  <c r="AU528" i="2"/>
  <c r="AU530" i="2"/>
  <c r="AU535" i="2"/>
  <c r="AU538" i="2"/>
  <c r="AU548" i="2"/>
  <c r="AU550" i="2"/>
  <c r="AU552" i="2"/>
  <c r="AT559" i="2"/>
  <c r="AU561" i="2"/>
  <c r="AT567" i="2"/>
  <c r="AU569" i="2"/>
  <c r="AT575" i="2"/>
  <c r="AU577" i="2"/>
  <c r="AT583" i="2"/>
  <c r="AU459" i="2"/>
  <c r="AT464" i="2"/>
  <c r="AT473" i="2"/>
  <c r="AU474" i="2"/>
  <c r="AT476" i="2"/>
  <c r="AU482" i="2"/>
  <c r="AT484" i="2"/>
  <c r="AU490" i="2"/>
  <c r="AT492" i="2"/>
  <c r="AT456" i="2"/>
  <c r="AU463" i="2"/>
  <c r="AU464" i="2"/>
  <c r="AT466" i="2"/>
  <c r="AT468" i="2"/>
  <c r="AU473" i="2"/>
  <c r="AU475" i="2"/>
  <c r="AU476" i="2"/>
  <c r="AU477" i="2"/>
  <c r="AT478" i="2"/>
  <c r="AU483" i="2"/>
  <c r="AU484" i="2"/>
  <c r="AU485" i="2"/>
  <c r="AT486" i="2"/>
  <c r="AU491" i="2"/>
  <c r="AU492" i="2"/>
  <c r="AU493" i="2"/>
  <c r="AT494" i="2"/>
  <c r="AU499" i="2"/>
  <c r="AU500" i="2"/>
  <c r="AU501" i="2"/>
  <c r="AT502" i="2"/>
  <c r="AU507" i="2"/>
  <c r="AU508" i="2"/>
  <c r="AU509" i="2"/>
  <c r="AT510" i="2"/>
  <c r="AU515" i="2"/>
  <c r="AU516" i="2"/>
  <c r="AU518" i="2"/>
  <c r="AT524" i="2"/>
  <c r="AU531" i="2"/>
  <c r="AU532" i="2"/>
  <c r="AT534" i="2"/>
  <c r="AT536" i="2"/>
  <c r="AU540" i="2"/>
  <c r="AT542" i="2"/>
  <c r="AT544" i="2"/>
  <c r="AU554" i="2"/>
  <c r="AT555" i="2"/>
  <c r="AU557" i="2"/>
  <c r="AT563" i="2"/>
  <c r="AU565" i="2"/>
  <c r="AT571" i="2"/>
  <c r="AU573" i="2"/>
  <c r="AT579" i="2"/>
  <c r="AU581" i="2"/>
  <c r="AU494" i="2"/>
  <c r="AU498" i="2"/>
  <c r="AU502" i="2"/>
  <c r="AU506" i="2"/>
  <c r="AU510" i="2"/>
  <c r="AU514" i="2"/>
  <c r="AU517" i="2"/>
  <c r="AT538" i="2"/>
  <c r="AT540" i="2"/>
  <c r="AT550" i="2"/>
  <c r="AU559" i="2"/>
  <c r="AU560" i="2"/>
  <c r="AT561" i="2"/>
  <c r="AU566" i="2"/>
  <c r="AU575" i="2"/>
  <c r="AU576" i="2"/>
  <c r="AT577" i="2"/>
  <c r="AU582" i="2"/>
  <c r="AU584" i="2"/>
  <c r="AT585" i="2"/>
  <c r="AU586" i="2"/>
  <c r="AU587" i="2"/>
  <c r="AT591" i="2"/>
  <c r="AT593" i="2"/>
  <c r="AU594" i="2"/>
  <c r="AU595" i="2"/>
  <c r="AT601" i="2"/>
  <c r="AU603" i="2"/>
  <c r="AT605" i="2"/>
  <c r="AU609" i="2"/>
  <c r="AU611" i="2"/>
  <c r="AU613" i="2"/>
  <c r="AU618" i="2"/>
  <c r="AU621" i="2"/>
  <c r="AU631" i="2"/>
  <c r="AU633" i="2"/>
  <c r="AU635" i="2"/>
  <c r="AU637" i="2"/>
  <c r="AU638" i="2"/>
  <c r="AU639" i="2"/>
  <c r="AT640" i="2"/>
  <c r="AU645" i="2"/>
  <c r="AU646" i="2"/>
  <c r="AU647" i="2"/>
  <c r="AT648" i="2"/>
  <c r="AU653" i="2"/>
  <c r="AU654" i="2"/>
  <c r="AU655" i="2"/>
  <c r="AT656" i="2"/>
  <c r="AU661" i="2"/>
  <c r="AU662" i="2"/>
  <c r="AU663" i="2"/>
  <c r="AT664" i="2"/>
  <c r="AU519" i="2"/>
  <c r="AU522" i="2"/>
  <c r="AU524" i="2"/>
  <c r="AT528" i="2"/>
  <c r="AU534" i="2"/>
  <c r="AU544" i="2"/>
  <c r="AT549" i="2"/>
  <c r="AT552" i="2"/>
  <c r="AU563" i="2"/>
  <c r="AU564" i="2"/>
  <c r="AT565" i="2"/>
  <c r="AU570" i="2"/>
  <c r="AU579" i="2"/>
  <c r="AU580" i="2"/>
  <c r="AT581" i="2"/>
  <c r="AU585" i="2"/>
  <c r="AU590" i="2"/>
  <c r="AU591" i="2"/>
  <c r="AU593" i="2"/>
  <c r="AT599" i="2"/>
  <c r="AU601" i="2"/>
  <c r="AU602" i="2"/>
  <c r="AU605" i="2"/>
  <c r="AT615" i="2"/>
  <c r="AT623" i="2"/>
  <c r="AU629" i="2"/>
  <c r="AU640" i="2"/>
  <c r="AT642" i="2"/>
  <c r="AU648" i="2"/>
  <c r="AT650" i="2"/>
  <c r="AU656" i="2"/>
  <c r="AT658" i="2"/>
  <c r="AU664" i="2"/>
  <c r="AT666" i="2"/>
  <c r="AU672" i="2"/>
  <c r="AT674" i="2"/>
  <c r="AT678" i="2"/>
  <c r="AU679" i="2"/>
  <c r="AT680" i="2"/>
  <c r="AT682" i="2"/>
  <c r="AU686" i="2"/>
  <c r="AU687" i="2"/>
  <c r="AT688" i="2"/>
  <c r="AU689" i="2"/>
  <c r="AU690" i="2"/>
  <c r="AT692" i="2"/>
  <c r="AT694" i="2"/>
  <c r="AU695" i="2"/>
  <c r="AT696" i="2"/>
  <c r="AU699" i="2"/>
  <c r="AU700" i="2"/>
  <c r="AU702" i="2"/>
  <c r="AT704" i="2"/>
  <c r="AU706" i="2"/>
  <c r="AU708" i="2"/>
  <c r="AU710" i="2"/>
  <c r="AU712" i="2"/>
  <c r="AU714" i="2"/>
  <c r="AU719" i="2"/>
  <c r="AT721" i="2"/>
  <c r="AU727" i="2"/>
  <c r="AT729" i="2"/>
  <c r="AU735" i="2"/>
  <c r="AT737" i="2"/>
  <c r="AU743" i="2"/>
  <c r="AT745" i="2"/>
  <c r="AU751" i="2"/>
  <c r="AT753" i="2"/>
  <c r="AU759" i="2"/>
  <c r="AT761" i="2"/>
  <c r="AU767" i="2"/>
  <c r="AT769" i="2"/>
  <c r="AU775" i="2"/>
  <c r="AU783" i="2"/>
  <c r="AT496" i="2"/>
  <c r="AT500" i="2"/>
  <c r="AT504" i="2"/>
  <c r="AT508" i="2"/>
  <c r="AT512" i="2"/>
  <c r="AT516" i="2"/>
  <c r="AT530" i="2"/>
  <c r="AT532" i="2"/>
  <c r="AU533" i="2"/>
  <c r="AU536" i="2"/>
  <c r="AU546" i="2"/>
  <c r="AU558" i="2"/>
  <c r="AU567" i="2"/>
  <c r="AU568" i="2"/>
  <c r="AT569" i="2"/>
  <c r="AU574" i="2"/>
  <c r="AU583" i="2"/>
  <c r="AU588" i="2"/>
  <c r="AT589" i="2"/>
  <c r="AU596" i="2"/>
  <c r="AT597" i="2"/>
  <c r="AU598" i="2"/>
  <c r="AU599" i="2"/>
  <c r="AT607" i="2"/>
  <c r="AU615" i="2"/>
  <c r="AT617" i="2"/>
  <c r="AT619" i="2"/>
  <c r="AU620" i="2"/>
  <c r="AU622" i="2"/>
  <c r="AU623" i="2"/>
  <c r="AT625" i="2"/>
  <c r="AT627" i="2"/>
  <c r="AT628" i="2"/>
  <c r="AT636" i="2"/>
  <c r="AU641" i="2"/>
  <c r="AU642" i="2"/>
  <c r="AU643" i="2"/>
  <c r="AT644" i="2"/>
  <c r="AU649" i="2"/>
  <c r="AU650" i="2"/>
  <c r="AU651" i="2"/>
  <c r="AT652" i="2"/>
  <c r="AU657" i="2"/>
  <c r="AU658" i="2"/>
  <c r="AU659" i="2"/>
  <c r="AT660" i="2"/>
  <c r="AU665" i="2"/>
  <c r="AT518" i="2"/>
  <c r="AT520" i="2"/>
  <c r="AT526" i="2"/>
  <c r="AU529" i="2"/>
  <c r="AU542" i="2"/>
  <c r="AT548" i="2"/>
  <c r="AU555" i="2"/>
  <c r="AU556" i="2"/>
  <c r="AT557" i="2"/>
  <c r="AU562" i="2"/>
  <c r="AU571" i="2"/>
  <c r="AU572" i="2"/>
  <c r="AT573" i="2"/>
  <c r="AU578" i="2"/>
  <c r="AT587" i="2"/>
  <c r="AU589" i="2"/>
  <c r="AT595" i="2"/>
  <c r="AU597" i="2"/>
  <c r="AT603" i="2"/>
  <c r="AU604" i="2"/>
  <c r="AU606" i="2"/>
  <c r="AU607" i="2"/>
  <c r="AT609" i="2"/>
  <c r="AT611" i="2"/>
  <c r="AT613" i="2"/>
  <c r="AU616" i="2"/>
  <c r="AU617" i="2"/>
  <c r="AU619" i="2"/>
  <c r="AT621" i="2"/>
  <c r="AU625" i="2"/>
  <c r="AU627" i="2"/>
  <c r="AT631" i="2"/>
  <c r="AT633" i="2"/>
  <c r="AT635" i="2"/>
  <c r="AU636" i="2"/>
  <c r="AT638" i="2"/>
  <c r="AU644" i="2"/>
  <c r="AT646" i="2"/>
  <c r="AU652" i="2"/>
  <c r="AT654" i="2"/>
  <c r="AU660" i="2"/>
  <c r="AT662" i="2"/>
  <c r="AU668" i="2"/>
  <c r="AT670" i="2"/>
  <c r="AU676" i="2"/>
  <c r="AU684" i="2"/>
  <c r="AT698" i="2"/>
  <c r="AT717" i="2"/>
  <c r="AU723" i="2"/>
  <c r="AT725" i="2"/>
  <c r="AU731" i="2"/>
  <c r="AT733" i="2"/>
  <c r="AU739" i="2"/>
  <c r="AT741" i="2"/>
  <c r="AU747" i="2"/>
  <c r="AT749" i="2"/>
  <c r="AU755" i="2"/>
  <c r="AT757" i="2"/>
  <c r="AU763" i="2"/>
  <c r="AT765" i="2"/>
  <c r="AU771" i="2"/>
  <c r="AT773" i="2"/>
  <c r="AT777" i="2"/>
  <c r="AU778" i="2"/>
  <c r="AT779" i="2"/>
  <c r="AT781" i="2"/>
  <c r="AU785" i="2"/>
  <c r="AU786" i="2"/>
  <c r="AT787" i="2"/>
  <c r="AT668" i="2"/>
  <c r="AU669" i="2"/>
  <c r="AU674" i="2"/>
  <c r="AU680" i="2"/>
  <c r="AT684" i="2"/>
  <c r="AT686" i="2"/>
  <c r="AU696" i="2"/>
  <c r="AU698" i="2"/>
  <c r="AT702" i="2"/>
  <c r="AU716" i="2"/>
  <c r="AU721" i="2"/>
  <c r="AU726" i="2"/>
  <c r="AT731" i="2"/>
  <c r="AU732" i="2"/>
  <c r="AU737" i="2"/>
  <c r="AU742" i="2"/>
  <c r="AT747" i="2"/>
  <c r="AU748" i="2"/>
  <c r="AU753" i="2"/>
  <c r="AU758" i="2"/>
  <c r="AT763" i="2"/>
  <c r="AU764" i="2"/>
  <c r="AU769" i="2"/>
  <c r="AU774" i="2"/>
  <c r="AU777" i="2"/>
  <c r="AU780" i="2"/>
  <c r="AT789" i="2"/>
  <c r="AT793" i="2"/>
  <c r="AU797" i="2"/>
  <c r="AT799" i="2"/>
  <c r="AT801" i="2"/>
  <c r="AU802" i="2"/>
  <c r="AT803" i="2"/>
  <c r="AU806" i="2"/>
  <c r="AU807" i="2"/>
  <c r="AU809" i="2"/>
  <c r="AT811" i="2"/>
  <c r="AU815" i="2"/>
  <c r="AU817" i="2"/>
  <c r="AU819" i="2"/>
  <c r="AU821" i="2"/>
  <c r="AT6" i="2"/>
  <c r="AU7" i="2"/>
  <c r="AU9" i="2"/>
  <c r="AT12" i="2"/>
  <c r="AU14" i="2"/>
  <c r="AU17" i="2"/>
  <c r="AT18" i="2"/>
  <c r="AU19" i="2"/>
  <c r="AT20" i="2"/>
  <c r="AU22" i="2"/>
  <c r="AU30" i="2"/>
  <c r="AT32" i="2"/>
  <c r="AU34" i="2"/>
  <c r="AU41" i="2"/>
  <c r="AU42" i="2"/>
  <c r="AU43" i="2"/>
  <c r="AT44" i="2"/>
  <c r="AU667" i="2"/>
  <c r="AT672" i="2"/>
  <c r="AU673" i="2"/>
  <c r="AU683" i="2"/>
  <c r="AU692" i="2"/>
  <c r="AT710" i="2"/>
  <c r="AT719" i="2"/>
  <c r="AU720" i="2"/>
  <c r="AU725" i="2"/>
  <c r="AU730" i="2"/>
  <c r="AT735" i="2"/>
  <c r="AU736" i="2"/>
  <c r="AU741" i="2"/>
  <c r="AU746" i="2"/>
  <c r="AT751" i="2"/>
  <c r="AU752" i="2"/>
  <c r="AU757" i="2"/>
  <c r="AU762" i="2"/>
  <c r="AT767" i="2"/>
  <c r="AU768" i="2"/>
  <c r="AU773" i="2"/>
  <c r="AU779" i="2"/>
  <c r="AT783" i="2"/>
  <c r="AT785" i="2"/>
  <c r="AU788" i="2"/>
  <c r="AU789" i="2"/>
  <c r="AU790" i="2"/>
  <c r="AT791" i="2"/>
  <c r="AU793" i="2"/>
  <c r="AT795" i="2"/>
  <c r="AU799" i="2"/>
  <c r="AU801" i="2"/>
  <c r="AU803" i="2"/>
  <c r="AU808" i="2"/>
  <c r="AU811" i="2"/>
  <c r="AU6" i="2"/>
  <c r="AT10" i="2"/>
  <c r="AU11" i="2"/>
  <c r="AU12" i="2"/>
  <c r="AT13" i="2"/>
  <c r="AU20" i="2"/>
  <c r="AU27" i="2"/>
  <c r="AU31" i="2"/>
  <c r="AU32" i="2"/>
  <c r="AU37" i="2"/>
  <c r="AT38" i="2"/>
  <c r="AU39" i="2"/>
  <c r="AT40" i="2"/>
  <c r="AU44" i="2"/>
  <c r="AT46" i="2"/>
  <c r="AU52" i="2"/>
  <c r="AU54" i="2"/>
  <c r="AU56" i="2"/>
  <c r="AU62" i="2"/>
  <c r="AT63" i="2"/>
  <c r="AU64" i="2"/>
  <c r="AU65" i="2"/>
  <c r="AU68" i="2"/>
  <c r="AU69" i="2"/>
  <c r="AT71" i="2"/>
  <c r="AT73" i="2"/>
  <c r="AT74" i="2"/>
  <c r="AT75" i="2"/>
  <c r="AT77" i="2"/>
  <c r="AT79" i="2"/>
  <c r="AU84" i="2"/>
  <c r="AU85" i="2"/>
  <c r="AU86" i="2"/>
  <c r="AT87" i="2"/>
  <c r="AU92" i="2"/>
  <c r="AU93" i="2"/>
  <c r="AU95" i="2"/>
  <c r="AU98" i="2"/>
  <c r="AT99" i="2"/>
  <c r="AU671" i="2"/>
  <c r="AT676" i="2"/>
  <c r="AU682" i="2"/>
  <c r="AU688" i="2"/>
  <c r="AT690" i="2"/>
  <c r="AT700" i="2"/>
  <c r="AU701" i="2"/>
  <c r="AU703" i="2"/>
  <c r="AU704" i="2"/>
  <c r="AT706" i="2"/>
  <c r="AT712" i="2"/>
  <c r="AU718" i="2"/>
  <c r="AT723" i="2"/>
  <c r="AU724" i="2"/>
  <c r="AU729" i="2"/>
  <c r="AU734" i="2"/>
  <c r="AT739" i="2"/>
  <c r="AU740" i="2"/>
  <c r="AU745" i="2"/>
  <c r="AU750" i="2"/>
  <c r="AT755" i="2"/>
  <c r="AU756" i="2"/>
  <c r="AU761" i="2"/>
  <c r="AU766" i="2"/>
  <c r="AT771" i="2"/>
  <c r="AU772" i="2"/>
  <c r="AU782" i="2"/>
  <c r="AU791" i="2"/>
  <c r="AU795" i="2"/>
  <c r="AT805" i="2"/>
  <c r="AT813" i="2"/>
  <c r="AT8" i="2"/>
  <c r="AU10" i="2"/>
  <c r="AU13" i="2"/>
  <c r="AT24" i="2"/>
  <c r="AT26" i="2"/>
  <c r="AT28" i="2"/>
  <c r="AT36" i="2"/>
  <c r="AU38" i="2"/>
  <c r="AU40" i="2"/>
  <c r="AU45" i="2"/>
  <c r="AU46" i="2"/>
  <c r="AU666" i="2"/>
  <c r="AU670" i="2"/>
  <c r="AU675" i="2"/>
  <c r="AU678" i="2"/>
  <c r="AU681" i="2"/>
  <c r="AU694" i="2"/>
  <c r="AU705" i="2"/>
  <c r="AT708" i="2"/>
  <c r="AT711" i="2"/>
  <c r="AT714" i="2"/>
  <c r="AU717" i="2"/>
  <c r="AU722" i="2"/>
  <c r="AT727" i="2"/>
  <c r="AU728" i="2"/>
  <c r="AU733" i="2"/>
  <c r="AU738" i="2"/>
  <c r="AT743" i="2"/>
  <c r="AU744" i="2"/>
  <c r="AU749" i="2"/>
  <c r="AU754" i="2"/>
  <c r="AT759" i="2"/>
  <c r="AU760" i="2"/>
  <c r="AU765" i="2"/>
  <c r="AU770" i="2"/>
  <c r="AT775" i="2"/>
  <c r="AU781" i="2"/>
  <c r="AU787" i="2"/>
  <c r="AT797" i="2"/>
  <c r="AU804" i="2"/>
  <c r="AU805" i="2"/>
  <c r="AT807" i="2"/>
  <c r="AT809" i="2"/>
  <c r="AU813" i="2"/>
  <c r="AT815" i="2"/>
  <c r="AT817" i="2"/>
  <c r="AU818" i="2"/>
  <c r="AT819" i="2"/>
  <c r="AT821" i="2"/>
  <c r="AU8" i="2"/>
  <c r="AT9" i="2"/>
  <c r="AT14" i="2"/>
  <c r="AU16" i="2"/>
  <c r="AT17" i="2"/>
  <c r="AT19" i="2"/>
  <c r="AU21" i="2"/>
  <c r="AT22" i="2"/>
  <c r="AU23" i="2"/>
  <c r="AU24" i="2"/>
  <c r="AU26" i="2"/>
  <c r="AU28" i="2"/>
  <c r="AT30" i="2"/>
  <c r="AU33" i="2"/>
  <c r="AT34" i="2"/>
  <c r="AU35" i="2"/>
  <c r="AU36" i="2"/>
  <c r="AT42" i="2"/>
  <c r="AU48" i="2"/>
  <c r="AT50" i="2"/>
  <c r="AU58" i="2"/>
  <c r="AT59" i="2"/>
  <c r="AU60" i="2"/>
  <c r="AU61" i="2"/>
  <c r="AU66" i="2"/>
  <c r="AU67" i="2"/>
  <c r="AU80" i="2"/>
  <c r="AU81" i="2"/>
  <c r="AU82" i="2"/>
  <c r="AT83" i="2"/>
  <c r="AU88" i="2"/>
  <c r="AU89" i="2"/>
  <c r="AU90" i="2"/>
  <c r="AT91" i="2"/>
  <c r="AU97" i="2"/>
  <c r="AU100" i="2"/>
  <c r="AU101" i="2"/>
  <c r="AU103" i="2"/>
  <c r="AU105" i="2"/>
  <c r="AU50" i="2"/>
  <c r="AT54" i="2"/>
  <c r="AT58" i="2"/>
  <c r="AU71" i="2"/>
  <c r="AT95" i="2"/>
  <c r="AT97" i="2"/>
  <c r="AU99" i="2"/>
  <c r="AU107" i="2"/>
  <c r="AU109" i="2"/>
  <c r="AT111" i="2"/>
  <c r="AU117" i="2"/>
  <c r="AU118" i="2"/>
  <c r="AU119" i="2"/>
  <c r="AT151" i="2"/>
  <c r="AT157" i="2"/>
  <c r="AU159" i="2"/>
  <c r="AT161" i="2"/>
  <c r="AU163" i="2"/>
  <c r="AT174" i="2"/>
  <c r="AU178" i="2"/>
  <c r="AU180" i="2"/>
  <c r="AU191" i="2"/>
  <c r="AU194" i="2"/>
  <c r="AU205" i="2"/>
  <c r="AU207" i="2"/>
  <c r="AU209" i="2"/>
  <c r="AU212" i="2"/>
  <c r="AU214" i="2"/>
  <c r="AT222" i="2"/>
  <c r="AU224" i="2"/>
  <c r="AT48" i="2"/>
  <c r="AU49" i="2"/>
  <c r="AT56" i="2"/>
  <c r="AT67" i="2"/>
  <c r="AT69" i="2"/>
  <c r="AU73" i="2"/>
  <c r="AU75" i="2"/>
  <c r="AU79" i="2"/>
  <c r="AU83" i="2"/>
  <c r="AU87" i="2"/>
  <c r="AU91" i="2"/>
  <c r="AU94" i="2"/>
  <c r="AT105" i="2"/>
  <c r="AU110" i="2"/>
  <c r="AU111" i="2"/>
  <c r="AU112" i="2"/>
  <c r="AT113" i="2"/>
  <c r="AT121" i="2"/>
  <c r="AT123" i="2"/>
  <c r="AT125" i="2"/>
  <c r="AT126" i="2"/>
  <c r="AT129" i="2"/>
  <c r="AT130" i="2"/>
  <c r="AT133" i="2"/>
  <c r="AT134" i="2"/>
  <c r="AT137" i="2"/>
  <c r="AT138" i="2"/>
  <c r="AT141" i="2"/>
  <c r="AT142" i="2"/>
  <c r="AT145" i="2"/>
  <c r="AT146" i="2"/>
  <c r="AT150" i="2"/>
  <c r="AU151" i="2"/>
  <c r="AU152" i="2"/>
  <c r="AT153" i="2"/>
  <c r="AU157" i="2"/>
  <c r="AU158" i="2"/>
  <c r="AU161" i="2"/>
  <c r="AT170" i="2"/>
  <c r="AT171" i="2"/>
  <c r="AT172" i="2"/>
  <c r="AU173" i="2"/>
  <c r="AU174" i="2"/>
  <c r="AU175" i="2"/>
  <c r="AU176" i="2"/>
  <c r="AU190" i="2"/>
  <c r="AT198" i="2"/>
  <c r="AT202" i="2"/>
  <c r="AT219" i="2"/>
  <c r="AU222" i="2"/>
  <c r="AT227" i="2"/>
  <c r="AT230" i="2"/>
  <c r="AU127" i="2"/>
  <c r="AU130" i="2"/>
  <c r="AU132" i="2"/>
  <c r="AU134" i="2"/>
  <c r="AU136" i="2"/>
  <c r="AU138" i="2"/>
  <c r="AU139" i="2"/>
  <c r="AU141" i="2"/>
  <c r="AU143" i="2"/>
  <c r="AU145" i="2"/>
  <c r="AT149" i="2"/>
  <c r="AU150" i="2"/>
  <c r="AT166" i="2"/>
  <c r="AT167" i="2"/>
  <c r="AU169" i="2"/>
  <c r="AU171" i="2"/>
  <c r="AT182" i="2"/>
  <c r="AT184" i="2"/>
  <c r="AT186" i="2"/>
  <c r="AT188" i="2"/>
  <c r="AU192" i="2"/>
  <c r="AT196" i="2"/>
  <c r="AU198" i="2"/>
  <c r="AU202" i="2"/>
  <c r="AU219" i="2"/>
  <c r="AU221" i="2"/>
  <c r="AT226" i="2"/>
  <c r="AU227" i="2"/>
  <c r="AU230" i="2"/>
  <c r="AU232" i="2"/>
  <c r="AU47" i="2"/>
  <c r="AT52" i="2"/>
  <c r="AT55" i="2"/>
  <c r="AU59" i="2"/>
  <c r="AT61" i="2"/>
  <c r="AU63" i="2"/>
  <c r="AT65" i="2"/>
  <c r="AT101" i="2"/>
  <c r="AU113" i="2"/>
  <c r="AT115" i="2"/>
  <c r="AU121" i="2"/>
  <c r="AU123" i="2"/>
  <c r="AU124" i="2"/>
  <c r="AU125" i="2"/>
  <c r="AU126" i="2"/>
  <c r="AU128" i="2"/>
  <c r="AU129" i="2"/>
  <c r="AU131" i="2"/>
  <c r="AU133" i="2"/>
  <c r="AU135" i="2"/>
  <c r="AU137" i="2"/>
  <c r="AU140" i="2"/>
  <c r="AU142" i="2"/>
  <c r="AU144" i="2"/>
  <c r="AU146" i="2"/>
  <c r="AU153" i="2"/>
  <c r="AT168" i="2"/>
  <c r="AU170" i="2"/>
  <c r="AU172" i="2"/>
  <c r="AT183" i="2"/>
  <c r="AT187" i="2"/>
  <c r="AT195" i="2"/>
  <c r="AU197" i="2"/>
  <c r="AT199" i="2"/>
  <c r="AT215" i="2"/>
  <c r="AT218" i="2"/>
  <c r="AU220" i="2"/>
  <c r="AU229" i="2"/>
  <c r="AU51" i="2"/>
  <c r="AU77" i="2"/>
  <c r="AT81" i="2"/>
  <c r="AT85" i="2"/>
  <c r="AT89" i="2"/>
  <c r="AT93" i="2"/>
  <c r="AT103" i="2"/>
  <c r="AT106" i="2"/>
  <c r="AT107" i="2"/>
  <c r="AT109" i="2"/>
  <c r="AU114" i="2"/>
  <c r="AU115" i="2"/>
  <c r="AU116" i="2"/>
  <c r="AT117" i="2"/>
  <c r="AT119" i="2"/>
  <c r="AU122" i="2"/>
  <c r="AU149" i="2"/>
  <c r="AU154" i="2"/>
  <c r="AT159" i="2"/>
  <c r="AT162" i="2"/>
  <c r="AT163" i="2"/>
  <c r="AT164" i="2"/>
  <c r="AU165" i="2"/>
  <c r="AU166" i="2"/>
  <c r="AU167" i="2"/>
  <c r="AU168" i="2"/>
  <c r="AT178" i="2"/>
  <c r="AT179" i="2"/>
  <c r="AT180" i="2"/>
  <c r="AU181" i="2"/>
  <c r="AU182" i="2"/>
  <c r="AU183" i="2"/>
  <c r="AU184" i="2"/>
  <c r="AU186" i="2"/>
  <c r="AU187" i="2"/>
  <c r="AU188" i="2"/>
  <c r="AT191" i="2"/>
  <c r="AT194" i="2"/>
  <c r="AU195" i="2"/>
  <c r="AU196" i="2"/>
  <c r="AU199" i="2"/>
  <c r="AT206" i="2"/>
  <c r="AT207" i="2"/>
  <c r="AT210" i="2"/>
  <c r="AT211" i="2"/>
  <c r="AT214" i="2"/>
  <c r="AU215" i="2"/>
  <c r="AU216" i="2"/>
  <c r="AU217" i="2"/>
  <c r="AU218" i="2"/>
  <c r="AT223" i="2"/>
  <c r="AU226" i="2"/>
  <c r="AU228" i="2"/>
  <c r="AT231" i="2"/>
  <c r="AU156" i="2"/>
  <c r="AT158" i="2"/>
  <c r="AU160" i="2"/>
  <c r="AU162" i="2"/>
  <c r="AU164" i="2"/>
  <c r="AT175" i="2"/>
  <c r="AT176" i="2"/>
  <c r="AU177" i="2"/>
  <c r="AU179" i="2"/>
  <c r="AT190" i="2"/>
  <c r="AU204" i="2"/>
  <c r="AU206" i="2"/>
  <c r="AU208" i="2"/>
  <c r="AU210" i="2"/>
  <c r="AU211" i="2"/>
  <c r="AU213" i="2"/>
  <c r="AU223" i="2"/>
  <c r="AU225" i="2"/>
  <c r="AU231" i="2"/>
  <c r="AU376" i="2"/>
  <c r="AU796" i="2"/>
  <c r="AT820" i="2"/>
  <c r="AT816" i="2"/>
  <c r="AT814" i="2"/>
  <c r="AT800" i="2"/>
  <c r="AT798" i="2"/>
  <c r="AU820" i="2"/>
  <c r="AU792" i="2"/>
  <c r="AT822" i="2"/>
  <c r="AU816" i="2"/>
  <c r="AT776" i="2"/>
  <c r="AU711" i="2"/>
  <c r="AT772" i="2"/>
  <c r="AT756" i="2"/>
  <c r="AT740" i="2"/>
  <c r="AT724" i="2"/>
  <c r="AU713" i="2"/>
  <c r="AU697" i="2"/>
  <c r="AT689" i="2"/>
  <c r="AU677" i="2"/>
  <c r="AT707" i="2"/>
  <c r="AU693" i="2"/>
  <c r="AU626" i="2"/>
  <c r="AT630" i="2"/>
  <c r="AT624" i="2"/>
  <c r="AT673" i="2"/>
  <c r="AT657" i="2"/>
  <c r="AT641" i="2"/>
  <c r="AU592" i="2"/>
  <c r="AT588" i="2"/>
  <c r="AU624" i="2"/>
  <c r="AU608" i="2"/>
  <c r="AT590" i="2"/>
  <c r="AT582" i="2"/>
  <c r="AT566" i="2"/>
  <c r="AU549" i="2"/>
  <c r="AT546" i="2"/>
  <c r="AT531" i="2"/>
  <c r="AT529" i="2"/>
  <c r="AU523" i="2"/>
  <c r="AT553" i="2"/>
  <c r="AU527" i="2"/>
  <c r="AT515" i="2"/>
  <c r="AT499" i="2"/>
  <c r="AT483" i="2"/>
  <c r="AT471" i="2"/>
  <c r="AT449" i="2"/>
  <c r="AT453" i="2"/>
  <c r="AT441" i="2"/>
  <c r="AU434" i="2"/>
  <c r="AT426" i="2"/>
  <c r="AT410" i="2"/>
  <c r="AT434" i="2"/>
  <c r="AT424" i="2"/>
  <c r="AT422" i="2"/>
  <c r="AU414" i="2"/>
  <c r="AT406" i="2"/>
  <c r="AT408" i="2"/>
  <c r="AT400" i="2"/>
  <c r="AT818" i="2"/>
  <c r="AU794" i="2"/>
  <c r="AT812" i="2"/>
  <c r="AT810" i="2"/>
  <c r="AU798" i="2"/>
  <c r="AT792" i="2"/>
  <c r="AT770" i="2"/>
  <c r="AT762" i="2"/>
  <c r="AT754" i="2"/>
  <c r="AT746" i="2"/>
  <c r="AT738" i="2"/>
  <c r="AT730" i="2"/>
  <c r="AT722" i="2"/>
  <c r="AT697" i="2"/>
  <c r="AT695" i="2"/>
  <c r="AT768" i="2"/>
  <c r="AT752" i="2"/>
  <c r="AT736" i="2"/>
  <c r="AT720" i="2"/>
  <c r="AT687" i="2"/>
  <c r="AT683" i="2"/>
  <c r="AT679" i="2"/>
  <c r="AT675" i="2"/>
  <c r="AT667" i="2"/>
  <c r="AT659" i="2"/>
  <c r="AT651" i="2"/>
  <c r="AT643" i="2"/>
  <c r="AU634" i="2"/>
  <c r="AU600" i="2"/>
  <c r="AT596" i="2"/>
  <c r="AT610" i="2"/>
  <c r="AT608" i="2"/>
  <c r="AT669" i="2"/>
  <c r="AT653" i="2"/>
  <c r="AT637" i="2"/>
  <c r="AU632" i="2"/>
  <c r="AT629" i="2"/>
  <c r="AU614" i="2"/>
  <c r="AT606" i="2"/>
  <c r="AT604" i="2"/>
  <c r="AT634" i="2"/>
  <c r="AT594" i="2"/>
  <c r="AT578" i="2"/>
  <c r="AT562" i="2"/>
  <c r="AU539" i="2"/>
  <c r="AU521" i="2"/>
  <c r="AT580" i="2"/>
  <c r="AT572" i="2"/>
  <c r="AT564" i="2"/>
  <c r="AT556" i="2"/>
  <c r="AU551" i="2"/>
  <c r="AT547" i="2"/>
  <c r="AU543" i="2"/>
  <c r="AT535" i="2"/>
  <c r="AT533" i="2"/>
  <c r="AT511" i="2"/>
  <c r="AT495" i="2"/>
  <c r="AT479" i="2"/>
  <c r="AU469" i="2"/>
  <c r="AT463" i="2"/>
  <c r="AT461" i="2"/>
  <c r="AT513" i="2"/>
  <c r="AT505" i="2"/>
  <c r="AT497" i="2"/>
  <c r="AT489" i="2"/>
  <c r="AU812" i="2"/>
  <c r="AT780" i="2"/>
  <c r="AU822" i="2"/>
  <c r="AU814" i="2"/>
  <c r="AT808" i="2"/>
  <c r="AT806" i="2"/>
  <c r="AU709" i="2"/>
  <c r="AT681" i="2"/>
  <c r="AT764" i="2"/>
  <c r="AT748" i="2"/>
  <c r="AT732" i="2"/>
  <c r="AT716" i="2"/>
  <c r="AU715" i="2"/>
  <c r="AU707" i="2"/>
  <c r="AT715" i="2"/>
  <c r="AT701" i="2"/>
  <c r="AT699" i="2"/>
  <c r="AU691" i="2"/>
  <c r="AU628" i="2"/>
  <c r="AT665" i="2"/>
  <c r="AT649" i="2"/>
  <c r="AT622" i="2"/>
  <c r="AT620" i="2"/>
  <c r="AT632" i="2"/>
  <c r="AT618" i="2"/>
  <c r="AT616" i="2"/>
  <c r="AU610" i="2"/>
  <c r="AT602" i="2"/>
  <c r="AT598" i="2"/>
  <c r="AT574" i="2"/>
  <c r="AT558" i="2"/>
  <c r="AU547" i="2"/>
  <c r="AU537" i="2"/>
  <c r="AT551" i="2"/>
  <c r="AT543" i="2"/>
  <c r="AT541" i="2"/>
  <c r="AT527" i="2"/>
  <c r="AT525" i="2"/>
  <c r="AT539" i="2"/>
  <c r="AT537" i="2"/>
  <c r="AT545" i="2"/>
  <c r="AU525" i="2"/>
  <c r="AT507" i="2"/>
  <c r="AT491" i="2"/>
  <c r="AT475" i="2"/>
  <c r="AU455" i="2"/>
  <c r="AT459" i="2"/>
  <c r="AT457" i="2"/>
  <c r="AT469" i="2"/>
  <c r="AT445" i="2"/>
  <c r="AT437" i="2"/>
  <c r="AT428" i="2"/>
  <c r="AT443" i="2"/>
  <c r="AT439" i="2"/>
  <c r="AU412" i="2"/>
  <c r="AT432" i="2"/>
  <c r="AT392" i="2"/>
  <c r="AU810" i="2"/>
  <c r="AT804" i="2"/>
  <c r="AT802" i="2"/>
  <c r="AU784" i="2"/>
  <c r="AT784" i="2"/>
  <c r="AT796" i="2"/>
  <c r="AT794" i="2"/>
  <c r="AT788" i="2"/>
  <c r="AU776" i="2"/>
  <c r="AU800" i="2"/>
  <c r="AT790" i="2"/>
  <c r="AT786" i="2"/>
  <c r="AT782" i="2"/>
  <c r="AT778" i="2"/>
  <c r="AT774" i="2"/>
  <c r="AT766" i="2"/>
  <c r="AT758" i="2"/>
  <c r="AT750" i="2"/>
  <c r="AT742" i="2"/>
  <c r="AT734" i="2"/>
  <c r="AT726" i="2"/>
  <c r="AT718" i="2"/>
  <c r="AU685" i="2"/>
  <c r="AT713" i="2"/>
  <c r="AT693" i="2"/>
  <c r="AT691" i="2"/>
  <c r="AT685" i="2"/>
  <c r="AT760" i="2"/>
  <c r="AT744" i="2"/>
  <c r="AT728" i="2"/>
  <c r="AT705" i="2"/>
  <c r="AT703" i="2"/>
  <c r="AT709" i="2"/>
  <c r="AT677" i="2"/>
  <c r="AT671" i="2"/>
  <c r="AT663" i="2"/>
  <c r="AT655" i="2"/>
  <c r="AT647" i="2"/>
  <c r="AT639" i="2"/>
  <c r="AT614" i="2"/>
  <c r="AT612" i="2"/>
  <c r="AT600" i="2"/>
  <c r="AT661" i="2"/>
  <c r="AT645" i="2"/>
  <c r="AU630" i="2"/>
  <c r="AU612" i="2"/>
  <c r="AT626" i="2"/>
  <c r="AT592" i="2"/>
  <c r="AT586" i="2"/>
  <c r="AT570" i="2"/>
  <c r="AT554" i="2"/>
  <c r="AT519" i="2"/>
  <c r="AT584" i="2"/>
  <c r="AT576" i="2"/>
  <c r="AT568" i="2"/>
  <c r="AT560" i="2"/>
  <c r="AU553" i="2"/>
  <c r="AU545" i="2"/>
  <c r="AT523" i="2"/>
  <c r="AT521" i="2"/>
  <c r="AU541" i="2"/>
  <c r="AT503" i="2"/>
  <c r="AT487" i="2"/>
  <c r="AU451" i="2"/>
  <c r="AT517" i="2"/>
  <c r="AT509" i="2"/>
  <c r="AT501" i="2"/>
  <c r="AT493" i="2"/>
  <c r="AT485" i="2"/>
  <c r="AT477" i="2"/>
  <c r="AT455" i="2"/>
  <c r="AU416" i="2"/>
  <c r="AT404" i="2"/>
  <c r="AT388" i="2"/>
  <c r="AU378" i="2"/>
  <c r="AU374" i="2"/>
  <c r="AT398" i="2"/>
  <c r="AT390" i="2"/>
  <c r="AT350" i="2"/>
  <c r="AT363" i="2"/>
  <c r="AU358" i="2"/>
  <c r="AT343" i="2"/>
  <c r="AT330" i="2"/>
  <c r="AT372" i="2"/>
  <c r="AT368" i="2"/>
  <c r="AT364" i="2"/>
  <c r="AT360" i="2"/>
  <c r="AT356" i="2"/>
  <c r="AT352" i="2"/>
  <c r="AT344" i="2"/>
  <c r="AT325" i="2"/>
  <c r="AT326" i="2"/>
  <c r="AT314" i="2"/>
  <c r="AT310" i="2"/>
  <c r="AU301" i="2"/>
  <c r="AT294" i="2"/>
  <c r="AT281" i="2"/>
  <c r="AT279" i="2"/>
  <c r="AT289" i="2"/>
  <c r="AT287" i="2"/>
  <c r="AU268" i="2"/>
  <c r="AT262" i="2"/>
  <c r="AT258" i="2"/>
  <c r="AT247" i="2"/>
  <c r="AT260" i="2"/>
  <c r="AT197" i="2"/>
  <c r="AT212" i="2"/>
  <c r="AT208" i="2"/>
  <c r="AT204" i="2"/>
  <c r="AT189" i="2"/>
  <c r="AT228" i="2"/>
  <c r="AT217" i="2"/>
  <c r="AU201" i="2"/>
  <c r="AT177" i="2"/>
  <c r="AT156" i="2"/>
  <c r="AT160" i="2"/>
  <c r="AT140" i="2"/>
  <c r="AU96" i="2"/>
  <c r="AT90" i="2"/>
  <c r="AT82" i="2"/>
  <c r="AU72" i="2"/>
  <c r="AT88" i="2"/>
  <c r="AT33" i="2"/>
  <c r="AT412" i="2"/>
  <c r="AU430" i="2"/>
  <c r="AT420" i="2"/>
  <c r="AT418" i="2"/>
  <c r="AT416" i="2"/>
  <c r="AT414" i="2"/>
  <c r="AT382" i="2"/>
  <c r="AT380" i="2"/>
  <c r="AT376" i="2"/>
  <c r="AU380" i="2"/>
  <c r="AU371" i="2"/>
  <c r="AT351" i="2"/>
  <c r="AT347" i="2"/>
  <c r="AU329" i="2"/>
  <c r="AU325" i="2"/>
  <c r="AT322" i="2"/>
  <c r="AT340" i="2"/>
  <c r="AT329" i="2"/>
  <c r="AT304" i="2"/>
  <c r="AT317" i="2"/>
  <c r="AT313" i="2"/>
  <c r="AT309" i="2"/>
  <c r="AU291" i="2"/>
  <c r="AT285" i="2"/>
  <c r="AT283" i="2"/>
  <c r="AU289" i="2"/>
  <c r="AT277" i="2"/>
  <c r="AT275" i="2"/>
  <c r="AT264" i="2"/>
  <c r="AT266" i="2"/>
  <c r="AT253" i="2"/>
  <c r="AT251" i="2"/>
  <c r="AT249" i="2"/>
  <c r="AU245" i="2"/>
  <c r="AT233" i="2"/>
  <c r="AT193" i="2"/>
  <c r="AT216" i="2"/>
  <c r="AT229" i="2"/>
  <c r="AT213" i="2"/>
  <c r="AU193" i="2"/>
  <c r="AT148" i="2"/>
  <c r="AT173" i="2"/>
  <c r="AU155" i="2"/>
  <c r="AU147" i="2"/>
  <c r="AT143" i="2"/>
  <c r="AU148" i="2"/>
  <c r="AT136" i="2"/>
  <c r="AT116" i="2"/>
  <c r="AT108" i="2"/>
  <c r="AU104" i="2"/>
  <c r="AT96" i="2"/>
  <c r="AT110" i="2"/>
  <c r="AT104" i="2"/>
  <c r="AU70" i="2"/>
  <c r="AT84" i="2"/>
  <c r="AU78" i="2"/>
  <c r="AT62" i="2"/>
  <c r="AT53" i="2"/>
  <c r="AU55" i="2"/>
  <c r="AT37" i="2"/>
  <c r="AT41" i="2"/>
  <c r="AU25" i="2"/>
  <c r="AT29" i="2"/>
  <c r="AT35" i="2"/>
  <c r="AT7" i="2"/>
  <c r="AU120" i="2"/>
  <c r="AU102" i="2"/>
  <c r="AT102" i="2"/>
  <c r="AU74" i="2"/>
  <c r="AT70" i="2"/>
  <c r="AT80" i="2"/>
  <c r="AT51" i="2"/>
  <c r="AT43" i="2"/>
  <c r="AU29" i="2"/>
  <c r="AT25" i="2"/>
  <c r="AT31" i="2"/>
  <c r="AT23" i="2"/>
  <c r="AT11" i="2"/>
  <c r="AT481" i="2"/>
  <c r="AU406" i="2"/>
  <c r="AT384" i="2"/>
  <c r="AT402" i="2"/>
  <c r="AT394" i="2"/>
  <c r="AT378" i="2"/>
  <c r="AT371" i="2"/>
  <c r="AT362" i="2"/>
  <c r="AT370" i="2"/>
  <c r="AT367" i="2"/>
  <c r="AU359" i="2"/>
  <c r="AT335" i="2"/>
  <c r="AT336" i="2"/>
  <c r="AU294" i="2"/>
  <c r="AU287" i="2"/>
  <c r="AT273" i="2"/>
  <c r="AU270" i="2"/>
  <c r="AT256" i="2"/>
  <c r="AT239" i="2"/>
  <c r="AT203" i="2"/>
  <c r="AU189" i="2"/>
  <c r="AT185" i="2"/>
  <c r="AT220" i="2"/>
  <c r="AT201" i="2"/>
  <c r="AT232" i="2"/>
  <c r="AT225" i="2"/>
  <c r="AT209" i="2"/>
  <c r="AU203" i="2"/>
  <c r="AT200" i="2"/>
  <c r="AT192" i="2"/>
  <c r="AT169" i="2"/>
  <c r="AT155" i="2"/>
  <c r="AT147" i="2"/>
  <c r="AT152" i="2"/>
  <c r="AT120" i="2"/>
  <c r="AT144" i="2"/>
  <c r="AT132" i="2"/>
  <c r="AT94" i="2"/>
  <c r="AT86" i="2"/>
  <c r="AT68" i="2"/>
  <c r="AT21" i="2"/>
  <c r="AT15" i="2"/>
  <c r="AT16" i="2"/>
  <c r="AT451" i="2"/>
  <c r="AT467" i="2"/>
  <c r="AT465" i="2"/>
  <c r="AU432" i="2"/>
  <c r="AT447" i="2"/>
  <c r="AT435" i="2"/>
  <c r="AU428" i="2"/>
  <c r="AT396" i="2"/>
  <c r="AT386" i="2"/>
  <c r="AU382" i="2"/>
  <c r="AT355" i="2"/>
  <c r="AT359" i="2"/>
  <c r="AT375" i="2"/>
  <c r="AT354" i="2"/>
  <c r="AU362" i="2"/>
  <c r="AT339" i="2"/>
  <c r="AT348" i="2"/>
  <c r="AT332" i="2"/>
  <c r="AU330" i="2"/>
  <c r="AU326" i="2"/>
  <c r="AU321" i="2"/>
  <c r="AT346" i="2"/>
  <c r="AT342" i="2"/>
  <c r="AT338" i="2"/>
  <c r="AT334" i="2"/>
  <c r="AT318" i="2"/>
  <c r="AT306" i="2"/>
  <c r="AT298" i="2"/>
  <c r="AT302" i="2"/>
  <c r="AT291" i="2"/>
  <c r="AT270" i="2"/>
  <c r="AT268" i="2"/>
  <c r="AU272" i="2"/>
  <c r="AT272" i="2"/>
  <c r="AU253" i="2"/>
  <c r="AT243" i="2"/>
  <c r="AT241" i="2"/>
  <c r="AT237" i="2"/>
  <c r="AT235" i="2"/>
  <c r="AU185" i="2"/>
  <c r="AU200" i="2"/>
  <c r="AT224" i="2"/>
  <c r="AT221" i="2"/>
  <c r="AT205" i="2"/>
  <c r="AT181" i="2"/>
  <c r="AT165" i="2"/>
  <c r="AT154" i="2"/>
  <c r="AT122" i="2"/>
  <c r="AT139" i="2"/>
  <c r="AT135" i="2"/>
  <c r="AT131" i="2"/>
  <c r="AT127" i="2"/>
  <c r="AT118" i="2"/>
  <c r="AT128" i="2"/>
  <c r="AT112" i="2"/>
  <c r="AU106" i="2"/>
  <c r="AT78" i="2"/>
  <c r="AT92" i="2"/>
  <c r="AU76" i="2"/>
  <c r="AT66" i="2"/>
  <c r="AU57" i="2"/>
  <c r="AT64" i="2"/>
  <c r="AU53" i="2"/>
  <c r="AT49" i="2"/>
  <c r="AT27" i="2"/>
  <c r="AU15" i="2"/>
  <c r="AT124" i="2"/>
  <c r="AT114" i="2"/>
  <c r="AU108" i="2"/>
  <c r="AT100" i="2"/>
  <c r="AT98" i="2"/>
  <c r="AT72" i="2"/>
  <c r="AT76" i="2"/>
  <c r="AT57" i="2"/>
  <c r="AT60" i="2"/>
  <c r="AT47" i="2"/>
  <c r="AT45" i="2"/>
  <c r="AT39" i="2"/>
  <c r="AU18" i="2"/>
  <c r="AW233" i="2"/>
  <c r="AW234" i="2"/>
  <c r="AW235" i="2"/>
  <c r="AV238" i="2"/>
  <c r="AV240" i="2"/>
  <c r="AX240" i="2" s="1"/>
  <c r="AZ240" i="2" s="1"/>
  <c r="BD240" i="2" s="1"/>
  <c r="AW245" i="2"/>
  <c r="AW252" i="2"/>
  <c r="AY252" i="2" s="1"/>
  <c r="AW255" i="2"/>
  <c r="AV257" i="2"/>
  <c r="AV261" i="2"/>
  <c r="AW271" i="2"/>
  <c r="AW281" i="2"/>
  <c r="AV282" i="2"/>
  <c r="AW286" i="2"/>
  <c r="AV288" i="2"/>
  <c r="AV290" i="2"/>
  <c r="AV293" i="2"/>
  <c r="AV294" i="2"/>
  <c r="AV298" i="2"/>
  <c r="AV302" i="2"/>
  <c r="AV310" i="2"/>
  <c r="AV311" i="2"/>
  <c r="AX311" i="2" s="1"/>
  <c r="AV312" i="2"/>
  <c r="AV323" i="2"/>
  <c r="AW327" i="2"/>
  <c r="AW237" i="2"/>
  <c r="AW240" i="2"/>
  <c r="AV242" i="2"/>
  <c r="AV244" i="2"/>
  <c r="AV246" i="2"/>
  <c r="AX246" i="2" s="1"/>
  <c r="AW257" i="2"/>
  <c r="AW258" i="2"/>
  <c r="AV259" i="2"/>
  <c r="AW261" i="2"/>
  <c r="AW262" i="2"/>
  <c r="AV263" i="2"/>
  <c r="AW266" i="2"/>
  <c r="AV267" i="2"/>
  <c r="AW273" i="2"/>
  <c r="AV274" i="2"/>
  <c r="AW282" i="2"/>
  <c r="AV284" i="2"/>
  <c r="AW290" i="2"/>
  <c r="AV295" i="2"/>
  <c r="AW296" i="2"/>
  <c r="AV299" i="2"/>
  <c r="AW300" i="2"/>
  <c r="AV303" i="2"/>
  <c r="AV306" i="2"/>
  <c r="AV307" i="2"/>
  <c r="AW311" i="2"/>
  <c r="AY311" i="2" s="1"/>
  <c r="AW312" i="2"/>
  <c r="AY312" i="2" s="1"/>
  <c r="AV319" i="2"/>
  <c r="AX319" i="2" s="1"/>
  <c r="AZ319" i="2" s="1"/>
  <c r="BD319" i="2" s="1"/>
  <c r="AW320" i="2"/>
  <c r="AW323" i="2"/>
  <c r="AY323" i="2" s="1"/>
  <c r="BA323" i="2" s="1"/>
  <c r="AW330" i="2"/>
  <c r="AV331" i="2"/>
  <c r="AW333" i="2"/>
  <c r="AV339" i="2"/>
  <c r="AV340" i="2"/>
  <c r="AV236" i="2"/>
  <c r="AW239" i="2"/>
  <c r="AW244" i="2"/>
  <c r="AY244" i="2" s="1"/>
  <c r="BA244" i="2" s="1"/>
  <c r="BE244" i="2" s="1"/>
  <c r="AW247" i="2"/>
  <c r="AV248" i="2"/>
  <c r="AW249" i="2"/>
  <c r="AW251" i="2"/>
  <c r="AW253" i="2"/>
  <c r="AW259" i="2"/>
  <c r="AW263" i="2"/>
  <c r="AW267" i="2"/>
  <c r="AY267" i="2" s="1"/>
  <c r="BA267" i="2" s="1"/>
  <c r="BB267" i="2" s="1"/>
  <c r="BF267" i="2" s="1"/>
  <c r="AV269" i="2"/>
  <c r="AV270" i="2"/>
  <c r="AV272" i="2"/>
  <c r="AW274" i="2"/>
  <c r="AW277" i="2"/>
  <c r="AY277" i="2" s="1"/>
  <c r="AV278" i="2"/>
  <c r="AW279" i="2"/>
  <c r="AW295" i="2"/>
  <c r="AW299" i="2"/>
  <c r="AW303" i="2"/>
  <c r="AW304" i="2"/>
  <c r="AW307" i="2"/>
  <c r="AV308" i="2"/>
  <c r="AV314" i="2"/>
  <c r="AV315" i="2"/>
  <c r="AW316" i="2"/>
  <c r="AY316" i="2" s="1"/>
  <c r="BA316" i="2" s="1"/>
  <c r="BB316" i="2" s="1"/>
  <c r="BF316" i="2" s="1"/>
  <c r="AV318" i="2"/>
  <c r="AW319" i="2"/>
  <c r="AV234" i="2"/>
  <c r="AX234" i="2" s="1"/>
  <c r="AW236" i="2"/>
  <c r="AY236" i="2" s="1"/>
  <c r="AW248" i="2"/>
  <c r="AV250" i="2"/>
  <c r="AV252" i="2"/>
  <c r="AV254" i="2"/>
  <c r="AV255" i="2"/>
  <c r="AV265" i="2"/>
  <c r="AV271" i="2"/>
  <c r="AX271" i="2" s="1"/>
  <c r="AV276" i="2"/>
  <c r="AX276" i="2" s="1"/>
  <c r="AZ276" i="2" s="1"/>
  <c r="BD276" i="2" s="1"/>
  <c r="AW278" i="2"/>
  <c r="AV280" i="2"/>
  <c r="AW283" i="2"/>
  <c r="AW285" i="2"/>
  <c r="AV286" i="2"/>
  <c r="AV292" i="2"/>
  <c r="AW308" i="2"/>
  <c r="AW315" i="2"/>
  <c r="AW324" i="2"/>
  <c r="AV327" i="2"/>
  <c r="AV329" i="2"/>
  <c r="AV332" i="2"/>
  <c r="AW336" i="2"/>
  <c r="AY336" i="2" s="1"/>
  <c r="AV337" i="2"/>
  <c r="AW341" i="2"/>
  <c r="AY341" i="2" s="1"/>
  <c r="AV333" i="2"/>
  <c r="AW340" i="2"/>
  <c r="AW345" i="2"/>
  <c r="AY345" i="2" s="1"/>
  <c r="AV351" i="2"/>
  <c r="AW352" i="2"/>
  <c r="AV353" i="2"/>
  <c r="AW356" i="2"/>
  <c r="AW357" i="2"/>
  <c r="AW361" i="2"/>
  <c r="AV363" i="2"/>
  <c r="AV364" i="2"/>
  <c r="AV365" i="2"/>
  <c r="AW369" i="2"/>
  <c r="AY369" i="2" s="1"/>
  <c r="AW374" i="2"/>
  <c r="AV379" i="2"/>
  <c r="AW384" i="2"/>
  <c r="AW386" i="2"/>
  <c r="AV387" i="2"/>
  <c r="AV391" i="2"/>
  <c r="AX391" i="2" s="1"/>
  <c r="AW393" i="2"/>
  <c r="AV399" i="2"/>
  <c r="AW401" i="2"/>
  <c r="AV407" i="2"/>
  <c r="AW413" i="2"/>
  <c r="AV415" i="2"/>
  <c r="AV417" i="2"/>
  <c r="AV419" i="2"/>
  <c r="AW421" i="2"/>
  <c r="AY421" i="2" s="1"/>
  <c r="AV423" i="2"/>
  <c r="AV425" i="2"/>
  <c r="AW426" i="2"/>
  <c r="AW430" i="2"/>
  <c r="AV432" i="2"/>
  <c r="AV434" i="2"/>
  <c r="AW436" i="2"/>
  <c r="AW438" i="2"/>
  <c r="AW439" i="2"/>
  <c r="AV440" i="2"/>
  <c r="AW442" i="2"/>
  <c r="AW443" i="2"/>
  <c r="AV444" i="2"/>
  <c r="AW328" i="2"/>
  <c r="AW331" i="2"/>
  <c r="AW332" i="2"/>
  <c r="AW337" i="2"/>
  <c r="AV347" i="2"/>
  <c r="AV348" i="2"/>
  <c r="AW353" i="2"/>
  <c r="AW364" i="2"/>
  <c r="AY364" i="2" s="1"/>
  <c r="AW365" i="2"/>
  <c r="AY365" i="2" s="1"/>
  <c r="BA365" i="2" s="1"/>
  <c r="AV371" i="2"/>
  <c r="AV372" i="2"/>
  <c r="AW379" i="2"/>
  <c r="AY379" i="2" s="1"/>
  <c r="AV381" i="2"/>
  <c r="AV383" i="2"/>
  <c r="AX383" i="2" s="1"/>
  <c r="AV385" i="2"/>
  <c r="AW387" i="2"/>
  <c r="AW388" i="2"/>
  <c r="AY388" i="2" s="1"/>
  <c r="AV389" i="2"/>
  <c r="AW396" i="2"/>
  <c r="AV397" i="2"/>
  <c r="AW404" i="2"/>
  <c r="AY404" i="2" s="1"/>
  <c r="AV405" i="2"/>
  <c r="AV411" i="2"/>
  <c r="AW417" i="2"/>
  <c r="AW425" i="2"/>
  <c r="AV427" i="2"/>
  <c r="AV428" i="2"/>
  <c r="AV429" i="2"/>
  <c r="AV431" i="2"/>
  <c r="AV433" i="2"/>
  <c r="AW440" i="2"/>
  <c r="AY440" i="2" s="1"/>
  <c r="BA440" i="2" s="1"/>
  <c r="AW444" i="2"/>
  <c r="AV450" i="2"/>
  <c r="AW451" i="2"/>
  <c r="AV454" i="2"/>
  <c r="AV330" i="2"/>
  <c r="AV336" i="2"/>
  <c r="AV343" i="2"/>
  <c r="AV344" i="2"/>
  <c r="AW348" i="2"/>
  <c r="AY348" i="2" s="1"/>
  <c r="AV349" i="2"/>
  <c r="AV360" i="2"/>
  <c r="AV368" i="2"/>
  <c r="AW372" i="2"/>
  <c r="AV373" i="2"/>
  <c r="AV377" i="2"/>
  <c r="AW383" i="2"/>
  <c r="AW389" i="2"/>
  <c r="AV395" i="2"/>
  <c r="AW397" i="2"/>
  <c r="AY397" i="2" s="1"/>
  <c r="BA397" i="2" s="1"/>
  <c r="BB397" i="2" s="1"/>
  <c r="BF397" i="2" s="1"/>
  <c r="AV403" i="2"/>
  <c r="AW405" i="2"/>
  <c r="AW408" i="2"/>
  <c r="AV409" i="2"/>
  <c r="AW412" i="2"/>
  <c r="AW420" i="2"/>
  <c r="AW429" i="2"/>
  <c r="AW433" i="2"/>
  <c r="AW447" i="2"/>
  <c r="AV448" i="2"/>
  <c r="AW450" i="2"/>
  <c r="AV452" i="2"/>
  <c r="AW454" i="2"/>
  <c r="AV335" i="2"/>
  <c r="AV341" i="2"/>
  <c r="AW344" i="2"/>
  <c r="AV345" i="2"/>
  <c r="AW349" i="2"/>
  <c r="AV352" i="2"/>
  <c r="AV355" i="2"/>
  <c r="AV356" i="2"/>
  <c r="AV357" i="2"/>
  <c r="AW360" i="2"/>
  <c r="AV361" i="2"/>
  <c r="AW368" i="2"/>
  <c r="AV369" i="2"/>
  <c r="AW373" i="2"/>
  <c r="AY373" i="2" s="1"/>
  <c r="BA373" i="2" s="1"/>
  <c r="BB373" i="2" s="1"/>
  <c r="BF373" i="2" s="1"/>
  <c r="AV375" i="2"/>
  <c r="AW378" i="2"/>
  <c r="AV386" i="2"/>
  <c r="AW392" i="2"/>
  <c r="AV393" i="2"/>
  <c r="AW400" i="2"/>
  <c r="AY400" i="2" s="1"/>
  <c r="AV401" i="2"/>
  <c r="AW409" i="2"/>
  <c r="AV413" i="2"/>
  <c r="AW418" i="2"/>
  <c r="AV421" i="2"/>
  <c r="AW435" i="2"/>
  <c r="AV436" i="2"/>
  <c r="AV438" i="2"/>
  <c r="AV442" i="2"/>
  <c r="AV446" i="2"/>
  <c r="AX446" i="2" s="1"/>
  <c r="AW448" i="2"/>
  <c r="AW452" i="2"/>
  <c r="AW455" i="2"/>
  <c r="AW463" i="2"/>
  <c r="AV464" i="2"/>
  <c r="AX464" i="2" s="1"/>
  <c r="AW469" i="2"/>
  <c r="AV473" i="2"/>
  <c r="AV476" i="2"/>
  <c r="AX476" i="2" s="1"/>
  <c r="AZ476" i="2" s="1"/>
  <c r="BD476" i="2" s="1"/>
  <c r="AW477" i="2"/>
  <c r="AV484" i="2"/>
  <c r="AX484" i="2" s="1"/>
  <c r="AW485" i="2"/>
  <c r="AV492" i="2"/>
  <c r="AX492" i="2" s="1"/>
  <c r="AZ492" i="2" s="1"/>
  <c r="BD492" i="2" s="1"/>
  <c r="AW493" i="2"/>
  <c r="AY493" i="2" s="1"/>
  <c r="AV456" i="2"/>
  <c r="AW461" i="2"/>
  <c r="AW464" i="2"/>
  <c r="AV466" i="2"/>
  <c r="AV468" i="2"/>
  <c r="AV471" i="2"/>
  <c r="AW473" i="2"/>
  <c r="AW476" i="2"/>
  <c r="AV478" i="2"/>
  <c r="AW484" i="2"/>
  <c r="AV486" i="2"/>
  <c r="AW492" i="2"/>
  <c r="AV494" i="2"/>
  <c r="AW500" i="2"/>
  <c r="AV502" i="2"/>
  <c r="AW508" i="2"/>
  <c r="AV510" i="2"/>
  <c r="AW516" i="2"/>
  <c r="AW521" i="2"/>
  <c r="AV524" i="2"/>
  <c r="AW529" i="2"/>
  <c r="AW532" i="2"/>
  <c r="AV534" i="2"/>
  <c r="AV536" i="2"/>
  <c r="AW540" i="2"/>
  <c r="AV542" i="2"/>
  <c r="AV544" i="2"/>
  <c r="AW549" i="2"/>
  <c r="AV551" i="2"/>
  <c r="AW553" i="2"/>
  <c r="AW554" i="2"/>
  <c r="AV555" i="2"/>
  <c r="AW562" i="2"/>
  <c r="AY562" i="2" s="1"/>
  <c r="BA562" i="2" s="1"/>
  <c r="BE562" i="2" s="1"/>
  <c r="AV563" i="2"/>
  <c r="AW570" i="2"/>
  <c r="AV571" i="2"/>
  <c r="AW578" i="2"/>
  <c r="AV579" i="2"/>
  <c r="AW456" i="2"/>
  <c r="AY456" i="2" s="1"/>
  <c r="BA456" i="2" s="1"/>
  <c r="BE456" i="2" s="1"/>
  <c r="AV458" i="2"/>
  <c r="AV460" i="2"/>
  <c r="AX460" i="2" s="1"/>
  <c r="AV462" i="2"/>
  <c r="AW468" i="2"/>
  <c r="AV470" i="2"/>
  <c r="AW471" i="2"/>
  <c r="AV472" i="2"/>
  <c r="AV480" i="2"/>
  <c r="AX480" i="2" s="1"/>
  <c r="AZ480" i="2" s="1"/>
  <c r="BD480" i="2" s="1"/>
  <c r="AW481" i="2"/>
  <c r="AY481" i="2" s="1"/>
  <c r="BA481" i="2" s="1"/>
  <c r="BB481" i="2" s="1"/>
  <c r="BF481" i="2" s="1"/>
  <c r="AV488" i="2"/>
  <c r="AX488" i="2" s="1"/>
  <c r="AW489" i="2"/>
  <c r="AW460" i="2"/>
  <c r="AW472" i="2"/>
  <c r="AV474" i="2"/>
  <c r="AW480" i="2"/>
  <c r="AV482" i="2"/>
  <c r="AW488" i="2"/>
  <c r="AV490" i="2"/>
  <c r="AW496" i="2"/>
  <c r="AV498" i="2"/>
  <c r="AW504" i="2"/>
  <c r="AV506" i="2"/>
  <c r="AW512" i="2"/>
  <c r="AV514" i="2"/>
  <c r="AW517" i="2"/>
  <c r="AY517" i="2" s="1"/>
  <c r="AW520" i="2"/>
  <c r="AV522" i="2"/>
  <c r="AW528" i="2"/>
  <c r="AW539" i="2"/>
  <c r="AV546" i="2"/>
  <c r="AW548" i="2"/>
  <c r="AW552" i="2"/>
  <c r="AY552" i="2" s="1"/>
  <c r="AW558" i="2"/>
  <c r="AY558" i="2" s="1"/>
  <c r="AV559" i="2"/>
  <c r="AW566" i="2"/>
  <c r="AV567" i="2"/>
  <c r="AW574" i="2"/>
  <c r="AY574" i="2" s="1"/>
  <c r="AV575" i="2"/>
  <c r="AW582" i="2"/>
  <c r="AV518" i="2"/>
  <c r="AV520" i="2"/>
  <c r="AV526" i="2"/>
  <c r="AW531" i="2"/>
  <c r="AW537" i="2"/>
  <c r="AW545" i="2"/>
  <c r="AV548" i="2"/>
  <c r="AW555" i="2"/>
  <c r="AY555" i="2" s="1"/>
  <c r="AV557" i="2"/>
  <c r="AW571" i="2"/>
  <c r="AV573" i="2"/>
  <c r="AW583" i="2"/>
  <c r="AV589" i="2"/>
  <c r="AV597" i="2"/>
  <c r="AW599" i="2"/>
  <c r="AW604" i="2"/>
  <c r="AW606" i="2"/>
  <c r="AV607" i="2"/>
  <c r="AW612" i="2"/>
  <c r="AW615" i="2"/>
  <c r="AV617" i="2"/>
  <c r="AV619" i="2"/>
  <c r="AW623" i="2"/>
  <c r="AV625" i="2"/>
  <c r="AV626" i="2"/>
  <c r="AV627" i="2"/>
  <c r="AV630" i="2"/>
  <c r="AW632" i="2"/>
  <c r="AV636" i="2"/>
  <c r="AW642" i="2"/>
  <c r="AV644" i="2"/>
  <c r="AW650" i="2"/>
  <c r="AV652" i="2"/>
  <c r="AW658" i="2"/>
  <c r="AY658" i="2" s="1"/>
  <c r="AV660" i="2"/>
  <c r="AW666" i="2"/>
  <c r="AW497" i="2"/>
  <c r="AW501" i="2"/>
  <c r="AY501" i="2" s="1"/>
  <c r="AW505" i="2"/>
  <c r="AW509" i="2"/>
  <c r="AW513" i="2"/>
  <c r="AV538" i="2"/>
  <c r="AV540" i="2"/>
  <c r="AV547" i="2"/>
  <c r="AV550" i="2"/>
  <c r="AV554" i="2"/>
  <c r="AW559" i="2"/>
  <c r="AV561" i="2"/>
  <c r="AX561" i="2" s="1"/>
  <c r="AW575" i="2"/>
  <c r="AV577" i="2"/>
  <c r="AW586" i="2"/>
  <c r="AV587" i="2"/>
  <c r="AW594" i="2"/>
  <c r="AV595" i="2"/>
  <c r="AV603" i="2"/>
  <c r="AW607" i="2"/>
  <c r="AV609" i="2"/>
  <c r="AV611" i="2"/>
  <c r="AV613" i="2"/>
  <c r="AW619" i="2"/>
  <c r="AV621" i="2"/>
  <c r="AW627" i="2"/>
  <c r="AV631" i="2"/>
  <c r="AV633" i="2"/>
  <c r="AV634" i="2"/>
  <c r="AV635" i="2"/>
  <c r="AV638" i="2"/>
  <c r="AW639" i="2"/>
  <c r="AV646" i="2"/>
  <c r="AW647" i="2"/>
  <c r="AV654" i="2"/>
  <c r="AW655" i="2"/>
  <c r="AV662" i="2"/>
  <c r="AW663" i="2"/>
  <c r="AV670" i="2"/>
  <c r="AW671" i="2"/>
  <c r="AV698" i="2"/>
  <c r="AW703" i="2"/>
  <c r="AW705" i="2"/>
  <c r="AY705" i="2" s="1"/>
  <c r="BA705" i="2" s="1"/>
  <c r="AW707" i="2"/>
  <c r="AW711" i="2"/>
  <c r="AV713" i="2"/>
  <c r="AW715" i="2"/>
  <c r="AV717" i="2"/>
  <c r="AW718" i="2"/>
  <c r="AV725" i="2"/>
  <c r="AW726" i="2"/>
  <c r="AV733" i="2"/>
  <c r="AW734" i="2"/>
  <c r="AV741" i="2"/>
  <c r="AW742" i="2"/>
  <c r="AV749" i="2"/>
  <c r="AW750" i="2"/>
  <c r="AV757" i="2"/>
  <c r="AW758" i="2"/>
  <c r="AV765" i="2"/>
  <c r="AW766" i="2"/>
  <c r="AV773" i="2"/>
  <c r="AW774" i="2"/>
  <c r="AV777" i="2"/>
  <c r="AX777" i="2" s="1"/>
  <c r="AV779" i="2"/>
  <c r="AV781" i="2"/>
  <c r="AW782" i="2"/>
  <c r="AW785" i="2"/>
  <c r="AY785" i="2" s="1"/>
  <c r="AV787" i="2"/>
  <c r="AW523" i="2"/>
  <c r="AW524" i="2"/>
  <c r="AY524" i="2" s="1"/>
  <c r="AV528" i="2"/>
  <c r="AX528" i="2" s="1"/>
  <c r="AW544" i="2"/>
  <c r="AV552" i="2"/>
  <c r="AW563" i="2"/>
  <c r="AV565" i="2"/>
  <c r="AW579" i="2"/>
  <c r="AY579" i="2" s="1"/>
  <c r="BA579" i="2" s="1"/>
  <c r="BE579" i="2" s="1"/>
  <c r="AV581" i="2"/>
  <c r="AV585" i="2"/>
  <c r="AX585" i="2" s="1"/>
  <c r="AZ585" i="2" s="1"/>
  <c r="BD585" i="2" s="1"/>
  <c r="AW587" i="2"/>
  <c r="AW590" i="2"/>
  <c r="AY590" i="2" s="1"/>
  <c r="AV591" i="2"/>
  <c r="AV593" i="2"/>
  <c r="AX593" i="2" s="1"/>
  <c r="AW595" i="2"/>
  <c r="AV601" i="2"/>
  <c r="AW603" i="2"/>
  <c r="AV605" i="2"/>
  <c r="AW611" i="2"/>
  <c r="AW614" i="2"/>
  <c r="AV629" i="2"/>
  <c r="AW631" i="2"/>
  <c r="AW635" i="2"/>
  <c r="AY635" i="2" s="1"/>
  <c r="BA635" i="2" s="1"/>
  <c r="AW638" i="2"/>
  <c r="AV640" i="2"/>
  <c r="AW646" i="2"/>
  <c r="AV648" i="2"/>
  <c r="AW654" i="2"/>
  <c r="AV656" i="2"/>
  <c r="AW662" i="2"/>
  <c r="AV664" i="2"/>
  <c r="AV496" i="2"/>
  <c r="AV500" i="2"/>
  <c r="AV504" i="2"/>
  <c r="AV508" i="2"/>
  <c r="AV512" i="2"/>
  <c r="AV516" i="2"/>
  <c r="AV530" i="2"/>
  <c r="AV532" i="2"/>
  <c r="AW536" i="2"/>
  <c r="AW567" i="2"/>
  <c r="AV569" i="2"/>
  <c r="AV583" i="2"/>
  <c r="AW591" i="2"/>
  <c r="AW598" i="2"/>
  <c r="AV599" i="2"/>
  <c r="AV615" i="2"/>
  <c r="AX615" i="2" s="1"/>
  <c r="AZ615" i="2" s="1"/>
  <c r="BD615" i="2" s="1"/>
  <c r="AW620" i="2"/>
  <c r="AW622" i="2"/>
  <c r="AV623" i="2"/>
  <c r="AW628" i="2"/>
  <c r="AV642" i="2"/>
  <c r="AW643" i="2"/>
  <c r="AV650" i="2"/>
  <c r="AW651" i="2"/>
  <c r="AV658" i="2"/>
  <c r="AW659" i="2"/>
  <c r="AV666" i="2"/>
  <c r="AW667" i="2"/>
  <c r="AV674" i="2"/>
  <c r="AW675" i="2"/>
  <c r="AV678" i="2"/>
  <c r="AV680" i="2"/>
  <c r="AV682" i="2"/>
  <c r="AW683" i="2"/>
  <c r="AW686" i="2"/>
  <c r="AV688" i="2"/>
  <c r="AW690" i="2"/>
  <c r="AV692" i="2"/>
  <c r="AV694" i="2"/>
  <c r="AV696" i="2"/>
  <c r="AW702" i="2"/>
  <c r="AV704" i="2"/>
  <c r="AW706" i="2"/>
  <c r="AW710" i="2"/>
  <c r="AY710" i="2" s="1"/>
  <c r="AW714" i="2"/>
  <c r="AV721" i="2"/>
  <c r="AW722" i="2"/>
  <c r="AV729" i="2"/>
  <c r="AW730" i="2"/>
  <c r="AV737" i="2"/>
  <c r="AW738" i="2"/>
  <c r="AV745" i="2"/>
  <c r="AW746" i="2"/>
  <c r="AV753" i="2"/>
  <c r="AW754" i="2"/>
  <c r="AV761" i="2"/>
  <c r="AW762" i="2"/>
  <c r="AV769" i="2"/>
  <c r="AW770" i="2"/>
  <c r="AW670" i="2"/>
  <c r="AW678" i="2"/>
  <c r="AW694" i="2"/>
  <c r="AY694" i="2" s="1"/>
  <c r="AV708" i="2"/>
  <c r="AV714" i="2"/>
  <c r="AW717" i="2"/>
  <c r="AV727" i="2"/>
  <c r="AW733" i="2"/>
  <c r="AY733" i="2" s="1"/>
  <c r="AV743" i="2"/>
  <c r="AW749" i="2"/>
  <c r="AV759" i="2"/>
  <c r="AW765" i="2"/>
  <c r="AY765" i="2" s="1"/>
  <c r="AV775" i="2"/>
  <c r="AW781" i="2"/>
  <c r="AW786" i="2"/>
  <c r="AW796" i="2"/>
  <c r="AW804" i="2"/>
  <c r="AV805" i="2"/>
  <c r="AW810" i="2"/>
  <c r="AV813" i="2"/>
  <c r="AW818" i="2"/>
  <c r="AV820" i="2"/>
  <c r="AW822" i="2"/>
  <c r="AV8" i="2"/>
  <c r="AW13" i="2"/>
  <c r="AY13" i="2" s="1"/>
  <c r="BA13" i="2" s="1"/>
  <c r="BB13" i="2" s="1"/>
  <c r="BF13" i="2" s="1"/>
  <c r="AV16" i="2"/>
  <c r="AW23" i="2"/>
  <c r="AV24" i="2"/>
  <c r="AV26" i="2"/>
  <c r="AV28" i="2"/>
  <c r="AW35" i="2"/>
  <c r="AY35" i="2" s="1"/>
  <c r="AV36" i="2"/>
  <c r="AW40" i="2"/>
  <c r="AV668" i="2"/>
  <c r="AW674" i="2"/>
  <c r="AW679" i="2"/>
  <c r="AV684" i="2"/>
  <c r="AV686" i="2"/>
  <c r="AW695" i="2"/>
  <c r="AW697" i="2"/>
  <c r="AW698" i="2"/>
  <c r="AV702" i="2"/>
  <c r="AW721" i="2"/>
  <c r="AV731" i="2"/>
  <c r="AW737" i="2"/>
  <c r="AV747" i="2"/>
  <c r="AW753" i="2"/>
  <c r="AV763" i="2"/>
  <c r="AW769" i="2"/>
  <c r="AW777" i="2"/>
  <c r="AW794" i="2"/>
  <c r="AV797" i="2"/>
  <c r="AW802" i="2"/>
  <c r="AW805" i="2"/>
  <c r="AV807" i="2"/>
  <c r="AV809" i="2"/>
  <c r="AW813" i="2"/>
  <c r="AV815" i="2"/>
  <c r="AV817" i="2"/>
  <c r="AV819" i="2"/>
  <c r="AV821" i="2"/>
  <c r="AW8" i="2"/>
  <c r="AV9" i="2"/>
  <c r="AW16" i="2"/>
  <c r="AV17" i="2"/>
  <c r="AW18" i="2"/>
  <c r="AV19" i="2"/>
  <c r="AV22" i="2"/>
  <c r="AW24" i="2"/>
  <c r="AY24" i="2" s="1"/>
  <c r="AW28" i="2"/>
  <c r="AV30" i="2"/>
  <c r="AV34" i="2"/>
  <c r="AW36" i="2"/>
  <c r="AV42" i="2"/>
  <c r="AW43" i="2"/>
  <c r="AV50" i="2"/>
  <c r="AW51" i="2"/>
  <c r="AW55" i="2"/>
  <c r="AV57" i="2"/>
  <c r="AW58" i="2"/>
  <c r="AV59" i="2"/>
  <c r="AX59" i="2" s="1"/>
  <c r="AW61" i="2"/>
  <c r="AW81" i="2"/>
  <c r="AV83" i="2"/>
  <c r="AW89" i="2"/>
  <c r="AV91" i="2"/>
  <c r="AW94" i="2"/>
  <c r="AW97" i="2"/>
  <c r="AW101" i="2"/>
  <c r="AW105" i="2"/>
  <c r="AY105" i="2" s="1"/>
  <c r="AV672" i="2"/>
  <c r="AV710" i="2"/>
  <c r="AV719" i="2"/>
  <c r="AW725" i="2"/>
  <c r="AY725" i="2" s="1"/>
  <c r="BA725" i="2" s="1"/>
  <c r="BB725" i="2" s="1"/>
  <c r="BF725" i="2" s="1"/>
  <c r="AV735" i="2"/>
  <c r="AW741" i="2"/>
  <c r="AV751" i="2"/>
  <c r="AW757" i="2"/>
  <c r="AY757" i="2" s="1"/>
  <c r="BA757" i="2" s="1"/>
  <c r="BE757" i="2" s="1"/>
  <c r="AV767" i="2"/>
  <c r="AW773" i="2"/>
  <c r="AW778" i="2"/>
  <c r="AV783" i="2"/>
  <c r="AV785" i="2"/>
  <c r="AV789" i="2"/>
  <c r="AW790" i="2"/>
  <c r="AV793" i="2"/>
  <c r="AW797" i="2"/>
  <c r="AV799" i="2"/>
  <c r="AV801" i="2"/>
  <c r="AV803" i="2"/>
  <c r="AW809" i="2"/>
  <c r="AY809" i="2" s="1"/>
  <c r="AV811" i="2"/>
  <c r="AW817" i="2"/>
  <c r="AW821" i="2"/>
  <c r="AV6" i="2"/>
  <c r="AW9" i="2"/>
  <c r="AV12" i="2"/>
  <c r="AW17" i="2"/>
  <c r="AY17" i="2" s="1"/>
  <c r="AW19" i="2"/>
  <c r="AV20" i="2"/>
  <c r="AW27" i="2"/>
  <c r="AW30" i="2"/>
  <c r="AW31" i="2"/>
  <c r="AV32" i="2"/>
  <c r="AV39" i="2"/>
  <c r="AW42" i="2"/>
  <c r="AV44" i="2"/>
  <c r="AV676" i="2"/>
  <c r="AW682" i="2"/>
  <c r="AW687" i="2"/>
  <c r="AV690" i="2"/>
  <c r="AV700" i="2"/>
  <c r="AV706" i="2"/>
  <c r="AX706" i="2" s="1"/>
  <c r="AZ706" i="2" s="1"/>
  <c r="BD706" i="2" s="1"/>
  <c r="AV709" i="2"/>
  <c r="AV712" i="2"/>
  <c r="AV723" i="2"/>
  <c r="AW729" i="2"/>
  <c r="AV739" i="2"/>
  <c r="AW745" i="2"/>
  <c r="AV755" i="2"/>
  <c r="AW761" i="2"/>
  <c r="AV771" i="2"/>
  <c r="AW789" i="2"/>
  <c r="AY789" i="2" s="1"/>
  <c r="BA789" i="2" s="1"/>
  <c r="BB789" i="2" s="1"/>
  <c r="BF789" i="2" s="1"/>
  <c r="AV791" i="2"/>
  <c r="AW793" i="2"/>
  <c r="AV795" i="2"/>
  <c r="AW801" i="2"/>
  <c r="AW812" i="2"/>
  <c r="AW6" i="2"/>
  <c r="AW12" i="2"/>
  <c r="AV13" i="2"/>
  <c r="AW20" i="2"/>
  <c r="AW29" i="2"/>
  <c r="AW32" i="2"/>
  <c r="AV38" i="2"/>
  <c r="AW39" i="2"/>
  <c r="AV40" i="2"/>
  <c r="AV46" i="2"/>
  <c r="AW47" i="2"/>
  <c r="AY47" i="2" s="1"/>
  <c r="AW54" i="2"/>
  <c r="AV63" i="2"/>
  <c r="AW65" i="2"/>
  <c r="AY65" i="2" s="1"/>
  <c r="AW69" i="2"/>
  <c r="AV71" i="2"/>
  <c r="AV72" i="2"/>
  <c r="AV73" i="2"/>
  <c r="AV75" i="2"/>
  <c r="AV77" i="2"/>
  <c r="AV79" i="2"/>
  <c r="AW85" i="2"/>
  <c r="AV87" i="2"/>
  <c r="AW93" i="2"/>
  <c r="AW96" i="2"/>
  <c r="AV99" i="2"/>
  <c r="AW102" i="2"/>
  <c r="AW46" i="2"/>
  <c r="AW60" i="2"/>
  <c r="AW64" i="2"/>
  <c r="AV76" i="2"/>
  <c r="AW77" i="2"/>
  <c r="AV81" i="2"/>
  <c r="AV85" i="2"/>
  <c r="AV89" i="2"/>
  <c r="AV93" i="2"/>
  <c r="AW100" i="2"/>
  <c r="AV103" i="2"/>
  <c r="AW106" i="2"/>
  <c r="AW108" i="2"/>
  <c r="AV115" i="2"/>
  <c r="AW116" i="2"/>
  <c r="AV122" i="2"/>
  <c r="AW123" i="2"/>
  <c r="AW125" i="2"/>
  <c r="AW137" i="2"/>
  <c r="AW154" i="2"/>
  <c r="AV166" i="2"/>
  <c r="AW170" i="2"/>
  <c r="AV182" i="2"/>
  <c r="AW187" i="2"/>
  <c r="AY187" i="2" s="1"/>
  <c r="AW199" i="2"/>
  <c r="AV217" i="2"/>
  <c r="AV226" i="2"/>
  <c r="AW230" i="2"/>
  <c r="AW50" i="2"/>
  <c r="AV54" i="2"/>
  <c r="AV58" i="2"/>
  <c r="AV95" i="2"/>
  <c r="AV97" i="2"/>
  <c r="AX97" i="2" s="1"/>
  <c r="AW98" i="2"/>
  <c r="AV107" i="2"/>
  <c r="AV109" i="2"/>
  <c r="AW115" i="2"/>
  <c r="AY115" i="2" s="1"/>
  <c r="BA115" i="2" s="1"/>
  <c r="BB115" i="2" s="1"/>
  <c r="BF115" i="2" s="1"/>
  <c r="AV117" i="2"/>
  <c r="AV119" i="2"/>
  <c r="AW149" i="2"/>
  <c r="AV156" i="2"/>
  <c r="AV159" i="2"/>
  <c r="AV160" i="2"/>
  <c r="AV162" i="2"/>
  <c r="AW163" i="2"/>
  <c r="AY163" i="2" s="1"/>
  <c r="BA163" i="2" s="1"/>
  <c r="BE163" i="2" s="1"/>
  <c r="AW166" i="2"/>
  <c r="AV178" i="2"/>
  <c r="AW179" i="2"/>
  <c r="AY179" i="2" s="1"/>
  <c r="AW182" i="2"/>
  <c r="AW186" i="2"/>
  <c r="AW191" i="2"/>
  <c r="AV194" i="2"/>
  <c r="AW203" i="2"/>
  <c r="AV205" i="2"/>
  <c r="AV206" i="2"/>
  <c r="AX206" i="2" s="1"/>
  <c r="AW207" i="2"/>
  <c r="AY207" i="2" s="1"/>
  <c r="AV209" i="2"/>
  <c r="AV210" i="2"/>
  <c r="AW211" i="2"/>
  <c r="AV213" i="2"/>
  <c r="AV214" i="2"/>
  <c r="AW218" i="2"/>
  <c r="AW223" i="2"/>
  <c r="AV225" i="2"/>
  <c r="AW226" i="2"/>
  <c r="AY226" i="2" s="1"/>
  <c r="AV152" i="2"/>
  <c r="AV155" i="2"/>
  <c r="AV157" i="2"/>
  <c r="AV161" i="2"/>
  <c r="AV174" i="2"/>
  <c r="AX174" i="2" s="1"/>
  <c r="AW178" i="2"/>
  <c r="AY178" i="2" s="1"/>
  <c r="BA178" i="2" s="1"/>
  <c r="BB178" i="2" s="1"/>
  <c r="BF178" i="2" s="1"/>
  <c r="AW194" i="2"/>
  <c r="AV200" i="2"/>
  <c r="AW210" i="2"/>
  <c r="AW214" i="2"/>
  <c r="AV48" i="2"/>
  <c r="AV53" i="2"/>
  <c r="AV56" i="2"/>
  <c r="AV67" i="2"/>
  <c r="AV69" i="2"/>
  <c r="AW73" i="2"/>
  <c r="AW74" i="2"/>
  <c r="AW78" i="2"/>
  <c r="AW82" i="2"/>
  <c r="AW86" i="2"/>
  <c r="AW90" i="2"/>
  <c r="AV105" i="2"/>
  <c r="AV111" i="2"/>
  <c r="AW112" i="2"/>
  <c r="AY112" i="2" s="1"/>
  <c r="BA112" i="2" s="1"/>
  <c r="AW119" i="2"/>
  <c r="AV151" i="2"/>
  <c r="AW156" i="2"/>
  <c r="AW158" i="2"/>
  <c r="AW162" i="2"/>
  <c r="AW175" i="2"/>
  <c r="AV190" i="2"/>
  <c r="AV201" i="2"/>
  <c r="AW206" i="2"/>
  <c r="AV222" i="2"/>
  <c r="AV52" i="2"/>
  <c r="AV61" i="2"/>
  <c r="AV65" i="2"/>
  <c r="AW68" i="2"/>
  <c r="AV101" i="2"/>
  <c r="AV104" i="2"/>
  <c r="AW111" i="2"/>
  <c r="AV113" i="2"/>
  <c r="AV121" i="2"/>
  <c r="AV123" i="2"/>
  <c r="AV124" i="2"/>
  <c r="AV125" i="2"/>
  <c r="AW126" i="2"/>
  <c r="AV128" i="2"/>
  <c r="AV129" i="2"/>
  <c r="AW130" i="2"/>
  <c r="AV132" i="2"/>
  <c r="AV133" i="2"/>
  <c r="AW134" i="2"/>
  <c r="AV136" i="2"/>
  <c r="AV137" i="2"/>
  <c r="AW138" i="2"/>
  <c r="AV140" i="2"/>
  <c r="AV141" i="2"/>
  <c r="AW142" i="2"/>
  <c r="AV144" i="2"/>
  <c r="AV145" i="2"/>
  <c r="AW146" i="2"/>
  <c r="AW150" i="2"/>
  <c r="AV153" i="2"/>
  <c r="AW157" i="2"/>
  <c r="AW161" i="2"/>
  <c r="AV170" i="2"/>
  <c r="AW171" i="2"/>
  <c r="AY171" i="2" s="1"/>
  <c r="BA171" i="2" s="1"/>
  <c r="BE171" i="2" s="1"/>
  <c r="AW174" i="2"/>
  <c r="AW190" i="2"/>
  <c r="AY190" i="2" s="1"/>
  <c r="AV197" i="2"/>
  <c r="AV198" i="2"/>
  <c r="AW201" i="2"/>
  <c r="AV202" i="2"/>
  <c r="AW219" i="2"/>
  <c r="AV221" i="2"/>
  <c r="AW222" i="2"/>
  <c r="AW227" i="2"/>
  <c r="AV229" i="2"/>
  <c r="AV230" i="2"/>
  <c r="AW129" i="2"/>
  <c r="AW133" i="2"/>
  <c r="AW141" i="2"/>
  <c r="AW145" i="2"/>
  <c r="AV149" i="2"/>
  <c r="AW153" i="2"/>
  <c r="AW167" i="2"/>
  <c r="AW183" i="2"/>
  <c r="AY183" i="2" s="1"/>
  <c r="BA183" i="2" s="1"/>
  <c r="BB183" i="2" s="1"/>
  <c r="BF183" i="2" s="1"/>
  <c r="AV186" i="2"/>
  <c r="AV193" i="2"/>
  <c r="AW195" i="2"/>
  <c r="AW198" i="2"/>
  <c r="AW202" i="2"/>
  <c r="AW215" i="2"/>
  <c r="AV218" i="2"/>
  <c r="AW229" i="2"/>
  <c r="AW808" i="2"/>
  <c r="AV780" i="2"/>
  <c r="AV822" i="2"/>
  <c r="AV814" i="2"/>
  <c r="AV798" i="2"/>
  <c r="AW814" i="2"/>
  <c r="AW800" i="2"/>
  <c r="AV808" i="2"/>
  <c r="AW776" i="2"/>
  <c r="AW699" i="2"/>
  <c r="AV681" i="2"/>
  <c r="AW811" i="2"/>
  <c r="AY811" i="2" s="1"/>
  <c r="BA811" i="2" s="1"/>
  <c r="AW795" i="2"/>
  <c r="AW787" i="2"/>
  <c r="AV782" i="2"/>
  <c r="AW771" i="2"/>
  <c r="AV766" i="2"/>
  <c r="AW755" i="2"/>
  <c r="AV750" i="2"/>
  <c r="AW739" i="2"/>
  <c r="AV734" i="2"/>
  <c r="AW723" i="2"/>
  <c r="AV718" i="2"/>
  <c r="AW691" i="2"/>
  <c r="AW689" i="2"/>
  <c r="AY689" i="2" s="1"/>
  <c r="BA689" i="2" s="1"/>
  <c r="BE689" i="2" s="1"/>
  <c r="AW768" i="2"/>
  <c r="AW752" i="2"/>
  <c r="AW736" i="2"/>
  <c r="AW720" i="2"/>
  <c r="AY720" i="2" s="1"/>
  <c r="AV701" i="2"/>
  <c r="AW616" i="2"/>
  <c r="AV632" i="2"/>
  <c r="AW704" i="2"/>
  <c r="AW688" i="2"/>
  <c r="AV683" i="2"/>
  <c r="AW672" i="2"/>
  <c r="AY672" i="2" s="1"/>
  <c r="BA672" i="2" s="1"/>
  <c r="BE672" i="2" s="1"/>
  <c r="AV667" i="2"/>
  <c r="AW656" i="2"/>
  <c r="AV651" i="2"/>
  <c r="AW640" i="2"/>
  <c r="AY640" i="2" s="1"/>
  <c r="BA640" i="2" s="1"/>
  <c r="BB640" i="2" s="1"/>
  <c r="BF640" i="2" s="1"/>
  <c r="AW634" i="2"/>
  <c r="AW633" i="2"/>
  <c r="AV620" i="2"/>
  <c r="AW610" i="2"/>
  <c r="AW588" i="2"/>
  <c r="AW673" i="2"/>
  <c r="AW657" i="2"/>
  <c r="AW641" i="2"/>
  <c r="AV616" i="2"/>
  <c r="AW621" i="2"/>
  <c r="AW605" i="2"/>
  <c r="AW589" i="2"/>
  <c r="AW581" i="2"/>
  <c r="AV576" i="2"/>
  <c r="AW565" i="2"/>
  <c r="AV560" i="2"/>
  <c r="AV531" i="2"/>
  <c r="AV545" i="2"/>
  <c r="AV541" i="2"/>
  <c r="AV525" i="2"/>
  <c r="AV537" i="2"/>
  <c r="AW525" i="2"/>
  <c r="AW584" i="2"/>
  <c r="AY584" i="2" s="1"/>
  <c r="AW568" i="2"/>
  <c r="AW538" i="2"/>
  <c r="AW522" i="2"/>
  <c r="AW514" i="2"/>
  <c r="AV509" i="2"/>
  <c r="AW498" i="2"/>
  <c r="AV493" i="2"/>
  <c r="AW482" i="2"/>
  <c r="AY482" i="2" s="1"/>
  <c r="BA482" i="2" s="1"/>
  <c r="BB482" i="2" s="1"/>
  <c r="BF482" i="2" s="1"/>
  <c r="AV477" i="2"/>
  <c r="AW465" i="2"/>
  <c r="AW449" i="2"/>
  <c r="AW507" i="2"/>
  <c r="AW491" i="2"/>
  <c r="AW475" i="2"/>
  <c r="AY475" i="2" s="1"/>
  <c r="AV459" i="2"/>
  <c r="AV453" i="2"/>
  <c r="AW459" i="2"/>
  <c r="AV447" i="2"/>
  <c r="AV439" i="2"/>
  <c r="AW416" i="2"/>
  <c r="AW410" i="2"/>
  <c r="AV424" i="2"/>
  <c r="AW462" i="2"/>
  <c r="AV445" i="2"/>
  <c r="AV441" i="2"/>
  <c r="AW432" i="2"/>
  <c r="AW431" i="2"/>
  <c r="AW422" i="2"/>
  <c r="AW406" i="2"/>
  <c r="AW423" i="2"/>
  <c r="AW407" i="2"/>
  <c r="AW399" i="2"/>
  <c r="AV818" i="2"/>
  <c r="AV804" i="2"/>
  <c r="AV784" i="2"/>
  <c r="AV810" i="2"/>
  <c r="AV796" i="2"/>
  <c r="AV788" i="2"/>
  <c r="AW792" i="2"/>
  <c r="AV768" i="2"/>
  <c r="AV760" i="2"/>
  <c r="AV752" i="2"/>
  <c r="AV744" i="2"/>
  <c r="AV736" i="2"/>
  <c r="AV728" i="2"/>
  <c r="AV720" i="2"/>
  <c r="AV695" i="2"/>
  <c r="AV693" i="2"/>
  <c r="AV685" i="2"/>
  <c r="AW815" i="2"/>
  <c r="AY815" i="2" s="1"/>
  <c r="BA815" i="2" s="1"/>
  <c r="BE815" i="2" s="1"/>
  <c r="AW799" i="2"/>
  <c r="AW783" i="2"/>
  <c r="AY783" i="2" s="1"/>
  <c r="BA783" i="2" s="1"/>
  <c r="BE783" i="2" s="1"/>
  <c r="AV778" i="2"/>
  <c r="AW767" i="2"/>
  <c r="AV762" i="2"/>
  <c r="AW751" i="2"/>
  <c r="AV746" i="2"/>
  <c r="AW735" i="2"/>
  <c r="AV730" i="2"/>
  <c r="AW719" i="2"/>
  <c r="AW709" i="2"/>
  <c r="AW708" i="2"/>
  <c r="AV705" i="2"/>
  <c r="AW772" i="2"/>
  <c r="AW756" i="2"/>
  <c r="AW740" i="2"/>
  <c r="AY740" i="2" s="1"/>
  <c r="BA740" i="2" s="1"/>
  <c r="AW724" i="2"/>
  <c r="AV677" i="2"/>
  <c r="AV673" i="2"/>
  <c r="AV665" i="2"/>
  <c r="AV657" i="2"/>
  <c r="AV649" i="2"/>
  <c r="AV641" i="2"/>
  <c r="AW630" i="2"/>
  <c r="AW629" i="2"/>
  <c r="AV612" i="2"/>
  <c r="AW596" i="2"/>
  <c r="AV610" i="2"/>
  <c r="AV600" i="2"/>
  <c r="AW692" i="2"/>
  <c r="AW684" i="2"/>
  <c r="AY684" i="2" s="1"/>
  <c r="BA684" i="2" s="1"/>
  <c r="AV679" i="2"/>
  <c r="AW668" i="2"/>
  <c r="AV663" i="2"/>
  <c r="AW652" i="2"/>
  <c r="AV647" i="2"/>
  <c r="AW636" i="2"/>
  <c r="AW626" i="2"/>
  <c r="AV606" i="2"/>
  <c r="AW661" i="2"/>
  <c r="AW645" i="2"/>
  <c r="AV592" i="2"/>
  <c r="AW625" i="2"/>
  <c r="AW609" i="2"/>
  <c r="AW593" i="2"/>
  <c r="AW577" i="2"/>
  <c r="AV572" i="2"/>
  <c r="AW561" i="2"/>
  <c r="AV556" i="2"/>
  <c r="AW533" i="2"/>
  <c r="AV594" i="2"/>
  <c r="AV586" i="2"/>
  <c r="AV578" i="2"/>
  <c r="AV570" i="2"/>
  <c r="AV562" i="2"/>
  <c r="AW543" i="2"/>
  <c r="AV521" i="2"/>
  <c r="AW572" i="2"/>
  <c r="AW556" i="2"/>
  <c r="AV549" i="2"/>
  <c r="AV535" i="2"/>
  <c r="AW542" i="2"/>
  <c r="AY542" i="2" s="1"/>
  <c r="BA542" i="2" s="1"/>
  <c r="BE542" i="2" s="1"/>
  <c r="AW526" i="2"/>
  <c r="AW510" i="2"/>
  <c r="AY510" i="2" s="1"/>
  <c r="AV505" i="2"/>
  <c r="AW494" i="2"/>
  <c r="AV489" i="2"/>
  <c r="AW478" i="2"/>
  <c r="AY478" i="2" s="1"/>
  <c r="AV461" i="2"/>
  <c r="AV449" i="2"/>
  <c r="AW511" i="2"/>
  <c r="AW495" i="2"/>
  <c r="AY495" i="2" s="1"/>
  <c r="AW479" i="2"/>
  <c r="AV511" i="2"/>
  <c r="AV503" i="2"/>
  <c r="AV495" i="2"/>
  <c r="AW806" i="2"/>
  <c r="AW780" i="2"/>
  <c r="AV816" i="2"/>
  <c r="AV800" i="2"/>
  <c r="AW816" i="2"/>
  <c r="AW798" i="2"/>
  <c r="AV806" i="2"/>
  <c r="AV776" i="2"/>
  <c r="AW701" i="2"/>
  <c r="AY701" i="2" s="1"/>
  <c r="BA701" i="2" s="1"/>
  <c r="AW681" i="2"/>
  <c r="AV707" i="2"/>
  <c r="AW803" i="2"/>
  <c r="AV790" i="2"/>
  <c r="AW779" i="2"/>
  <c r="AV774" i="2"/>
  <c r="AW763" i="2"/>
  <c r="AY763" i="2" s="1"/>
  <c r="AV758" i="2"/>
  <c r="AW747" i="2"/>
  <c r="AV742" i="2"/>
  <c r="AW731" i="2"/>
  <c r="AY731" i="2" s="1"/>
  <c r="AV726" i="2"/>
  <c r="AW693" i="2"/>
  <c r="AV689" i="2"/>
  <c r="AW760" i="2"/>
  <c r="AW744" i="2"/>
  <c r="AW728" i="2"/>
  <c r="AY728" i="2" s="1"/>
  <c r="AV699" i="2"/>
  <c r="AW618" i="2"/>
  <c r="AV624" i="2"/>
  <c r="AW696" i="2"/>
  <c r="AW680" i="2"/>
  <c r="AV675" i="2"/>
  <c r="AW664" i="2"/>
  <c r="AY664" i="2" s="1"/>
  <c r="AV659" i="2"/>
  <c r="AW648" i="2"/>
  <c r="AV643" i="2"/>
  <c r="AV622" i="2"/>
  <c r="AW608" i="2"/>
  <c r="AV588" i="2"/>
  <c r="AW665" i="2"/>
  <c r="AW649" i="2"/>
  <c r="AY649" i="2" s="1"/>
  <c r="BA649" i="2" s="1"/>
  <c r="BE649" i="2" s="1"/>
  <c r="AV618" i="2"/>
  <c r="AV602" i="2"/>
  <c r="AW613" i="2"/>
  <c r="AW597" i="2"/>
  <c r="AV584" i="2"/>
  <c r="AW573" i="2"/>
  <c r="AV568" i="2"/>
  <c r="AW557" i="2"/>
  <c r="AY557" i="2" s="1"/>
  <c r="BA557" i="2" s="1"/>
  <c r="AV529" i="2"/>
  <c r="AV553" i="2"/>
  <c r="AV543" i="2"/>
  <c r="AV527" i="2"/>
  <c r="AV519" i="2"/>
  <c r="AW547" i="2"/>
  <c r="AW546" i="2"/>
  <c r="AV539" i="2"/>
  <c r="AW527" i="2"/>
  <c r="AW576" i="2"/>
  <c r="AY576" i="2" s="1"/>
  <c r="BA576" i="2" s="1"/>
  <c r="AW560" i="2"/>
  <c r="AW530" i="2"/>
  <c r="AV517" i="2"/>
  <c r="AW506" i="2"/>
  <c r="AV501" i="2"/>
  <c r="AW490" i="2"/>
  <c r="AV485" i="2"/>
  <c r="AW474" i="2"/>
  <c r="AW467" i="2"/>
  <c r="AW515" i="2"/>
  <c r="AW499" i="2"/>
  <c r="AW483" i="2"/>
  <c r="AV457" i="2"/>
  <c r="AV469" i="2"/>
  <c r="AW457" i="2"/>
  <c r="AW453" i="2"/>
  <c r="AV443" i="2"/>
  <c r="AV435" i="2"/>
  <c r="AV426" i="2"/>
  <c r="AW414" i="2"/>
  <c r="AV410" i="2"/>
  <c r="AW441" i="2"/>
  <c r="AV430" i="2"/>
  <c r="AV422" i="2"/>
  <c r="AW470" i="2"/>
  <c r="AW424" i="2"/>
  <c r="AV406" i="2"/>
  <c r="AW415" i="2"/>
  <c r="AV402" i="2"/>
  <c r="AW820" i="2"/>
  <c r="AW819" i="2"/>
  <c r="AY819" i="2" s="1"/>
  <c r="BA819" i="2" s="1"/>
  <c r="BE819" i="2" s="1"/>
  <c r="AV802" i="2"/>
  <c r="AW784" i="2"/>
  <c r="AV812" i="2"/>
  <c r="AV794" i="2"/>
  <c r="AW788" i="2"/>
  <c r="AV792" i="2"/>
  <c r="AV772" i="2"/>
  <c r="AV764" i="2"/>
  <c r="AV756" i="2"/>
  <c r="AV748" i="2"/>
  <c r="AV740" i="2"/>
  <c r="AV732" i="2"/>
  <c r="AV724" i="2"/>
  <c r="AV716" i="2"/>
  <c r="AW713" i="2"/>
  <c r="AW712" i="2"/>
  <c r="AV697" i="2"/>
  <c r="AV715" i="2"/>
  <c r="AV691" i="2"/>
  <c r="AW685" i="2"/>
  <c r="AW807" i="2"/>
  <c r="AW791" i="2"/>
  <c r="AV786" i="2"/>
  <c r="AW775" i="2"/>
  <c r="AV770" i="2"/>
  <c r="AW759" i="2"/>
  <c r="AV754" i="2"/>
  <c r="AW743" i="2"/>
  <c r="AV738" i="2"/>
  <c r="AW727" i="2"/>
  <c r="AV722" i="2"/>
  <c r="AV703" i="2"/>
  <c r="AW764" i="2"/>
  <c r="AW748" i="2"/>
  <c r="AY748" i="2" s="1"/>
  <c r="BA748" i="2" s="1"/>
  <c r="BE748" i="2" s="1"/>
  <c r="AW732" i="2"/>
  <c r="AW716" i="2"/>
  <c r="AV711" i="2"/>
  <c r="AW677" i="2"/>
  <c r="AV669" i="2"/>
  <c r="AV661" i="2"/>
  <c r="AV653" i="2"/>
  <c r="AV645" i="2"/>
  <c r="AV637" i="2"/>
  <c r="AV614" i="2"/>
  <c r="AW602" i="2"/>
  <c r="AV596" i="2"/>
  <c r="AV608" i="2"/>
  <c r="AW600" i="2"/>
  <c r="AW700" i="2"/>
  <c r="AY700" i="2" s="1"/>
  <c r="BA700" i="2" s="1"/>
  <c r="AV687" i="2"/>
  <c r="AW676" i="2"/>
  <c r="AV671" i="2"/>
  <c r="AW660" i="2"/>
  <c r="AV655" i="2"/>
  <c r="AW644" i="2"/>
  <c r="AV639" i="2"/>
  <c r="AW624" i="2"/>
  <c r="AV604" i="2"/>
  <c r="AW669" i="2"/>
  <c r="AW653" i="2"/>
  <c r="AW637" i="2"/>
  <c r="AV628" i="2"/>
  <c r="AW592" i="2"/>
  <c r="AW617" i="2"/>
  <c r="AW601" i="2"/>
  <c r="AW585" i="2"/>
  <c r="AY585" i="2" s="1"/>
  <c r="AV580" i="2"/>
  <c r="AW569" i="2"/>
  <c r="AV564" i="2"/>
  <c r="AW551" i="2"/>
  <c r="AW550" i="2"/>
  <c r="AW535" i="2"/>
  <c r="AW519" i="2"/>
  <c r="AV598" i="2"/>
  <c r="AV590" i="2"/>
  <c r="AV582" i="2"/>
  <c r="AV574" i="2"/>
  <c r="AV566" i="2"/>
  <c r="AV558" i="2"/>
  <c r="AW541" i="2"/>
  <c r="AV523" i="2"/>
  <c r="AW580" i="2"/>
  <c r="AW564" i="2"/>
  <c r="AV533" i="2"/>
  <c r="AW534" i="2"/>
  <c r="AW518" i="2"/>
  <c r="AV513" i="2"/>
  <c r="AW502" i="2"/>
  <c r="AY502" i="2" s="1"/>
  <c r="AV497" i="2"/>
  <c r="AW486" i="2"/>
  <c r="AV481" i="2"/>
  <c r="AV463" i="2"/>
  <c r="AW503" i="2"/>
  <c r="AW487" i="2"/>
  <c r="AY487" i="2" s="1"/>
  <c r="BA487" i="2" s="1"/>
  <c r="BE487" i="2" s="1"/>
  <c r="AV515" i="2"/>
  <c r="AV507" i="2"/>
  <c r="AV499" i="2"/>
  <c r="AV491" i="2"/>
  <c r="AV483" i="2"/>
  <c r="AV475" i="2"/>
  <c r="AW445" i="2"/>
  <c r="AW466" i="2"/>
  <c r="AW411" i="2"/>
  <c r="AW403" i="2"/>
  <c r="AY403" i="2" s="1"/>
  <c r="BA403" i="2" s="1"/>
  <c r="BE403" i="2" s="1"/>
  <c r="AV404" i="2"/>
  <c r="AV396" i="2"/>
  <c r="AV388" i="2"/>
  <c r="AV378" i="2"/>
  <c r="AW394" i="2"/>
  <c r="AY394" i="2" s="1"/>
  <c r="AV367" i="2"/>
  <c r="AW358" i="2"/>
  <c r="AW362" i="2"/>
  <c r="AW377" i="2"/>
  <c r="AW363" i="2"/>
  <c r="AV370" i="2"/>
  <c r="AV354" i="2"/>
  <c r="AW342" i="2"/>
  <c r="AW351" i="2"/>
  <c r="AW343" i="2"/>
  <c r="AV338" i="2"/>
  <c r="AW326" i="2"/>
  <c r="AV321" i="2"/>
  <c r="AW313" i="2"/>
  <c r="AW309" i="2"/>
  <c r="AW314" i="2"/>
  <c r="AV309" i="2"/>
  <c r="AW294" i="2"/>
  <c r="AV291" i="2"/>
  <c r="AV296" i="2"/>
  <c r="AW289" i="2"/>
  <c r="AV281" i="2"/>
  <c r="AV289" i="2"/>
  <c r="AW288" i="2"/>
  <c r="AV275" i="2"/>
  <c r="AW268" i="2"/>
  <c r="AW275" i="2"/>
  <c r="AV247" i="2"/>
  <c r="AV266" i="2"/>
  <c r="AV258" i="2"/>
  <c r="AW246" i="2"/>
  <c r="AV232" i="2"/>
  <c r="AW225" i="2"/>
  <c r="AV220" i="2"/>
  <c r="AW209" i="2"/>
  <c r="AV204" i="2"/>
  <c r="AW197" i="2"/>
  <c r="AW189" i="2"/>
  <c r="AW232" i="2"/>
  <c r="AV227" i="2"/>
  <c r="AW216" i="2"/>
  <c r="AV211" i="2"/>
  <c r="AW196" i="2"/>
  <c r="AV189" i="2"/>
  <c r="AW148" i="2"/>
  <c r="AV187" i="2"/>
  <c r="AW176" i="2"/>
  <c r="AV171" i="2"/>
  <c r="AV158" i="2"/>
  <c r="AV188" i="2"/>
  <c r="AW181" i="2"/>
  <c r="AV176" i="2"/>
  <c r="AW165" i="2"/>
  <c r="AV139" i="2"/>
  <c r="AW128" i="2"/>
  <c r="AW139" i="2"/>
  <c r="AV134" i="2"/>
  <c r="AX134" i="2" s="1"/>
  <c r="AZ134" i="2" s="1"/>
  <c r="BD134" i="2" s="1"/>
  <c r="AW122" i="2"/>
  <c r="AW113" i="2"/>
  <c r="AY113" i="2" s="1"/>
  <c r="BA113" i="2" s="1"/>
  <c r="BE113" i="2" s="1"/>
  <c r="AV98" i="2"/>
  <c r="AW80" i="2"/>
  <c r="AV82" i="2"/>
  <c r="AW72" i="2"/>
  <c r="AW66" i="2"/>
  <c r="AY66" i="2" s="1"/>
  <c r="AW59" i="2"/>
  <c r="AW45" i="2"/>
  <c r="AW44" i="2"/>
  <c r="AV25" i="2"/>
  <c r="AV23" i="2"/>
  <c r="AW10" i="2"/>
  <c r="AV7" i="2"/>
  <c r="AV451" i="2"/>
  <c r="AV467" i="2"/>
  <c r="AV412" i="2"/>
  <c r="AW437" i="2"/>
  <c r="AY437" i="2" s="1"/>
  <c r="BA437" i="2" s="1"/>
  <c r="BB437" i="2" s="1"/>
  <c r="BF437" i="2" s="1"/>
  <c r="AW458" i="2"/>
  <c r="AV437" i="2"/>
  <c r="AV420" i="2"/>
  <c r="AV416" i="2"/>
  <c r="AV398" i="2"/>
  <c r="AV380" i="2"/>
  <c r="AV376" i="2"/>
  <c r="AW380" i="2"/>
  <c r="AW398" i="2"/>
  <c r="AV358" i="2"/>
  <c r="AW350" i="2"/>
  <c r="AV362" i="2"/>
  <c r="AW381" i="2"/>
  <c r="AW366" i="2"/>
  <c r="AW346" i="2"/>
  <c r="AW322" i="2"/>
  <c r="AW339" i="2"/>
  <c r="AV334" i="2"/>
  <c r="AV322" i="2"/>
  <c r="AW329" i="2"/>
  <c r="AV328" i="2"/>
  <c r="AV320" i="2"/>
  <c r="AW297" i="2"/>
  <c r="AW310" i="2"/>
  <c r="AV305" i="2"/>
  <c r="AW302" i="2"/>
  <c r="AW301" i="2"/>
  <c r="AV285" i="2"/>
  <c r="AW276" i="2"/>
  <c r="AW270" i="2"/>
  <c r="AV268" i="2"/>
  <c r="AV273" i="2"/>
  <c r="AW264" i="2"/>
  <c r="AW265" i="2"/>
  <c r="AV256" i="2"/>
  <c r="AV251" i="2"/>
  <c r="AW250" i="2"/>
  <c r="AV243" i="2"/>
  <c r="AW241" i="2"/>
  <c r="AV239" i="2"/>
  <c r="AV237" i="2"/>
  <c r="AV233" i="2"/>
  <c r="AW221" i="2"/>
  <c r="AV216" i="2"/>
  <c r="AW205" i="2"/>
  <c r="AV199" i="2"/>
  <c r="AW192" i="2"/>
  <c r="AW193" i="2"/>
  <c r="AW231" i="2"/>
  <c r="AW228" i="2"/>
  <c r="AY228" i="2" s="1"/>
  <c r="BA228" i="2" s="1"/>
  <c r="AV223" i="2"/>
  <c r="AW212" i="2"/>
  <c r="AV207" i="2"/>
  <c r="AV196" i="2"/>
  <c r="AW155" i="2"/>
  <c r="AV195" i="2"/>
  <c r="AW188" i="2"/>
  <c r="AY188" i="2" s="1"/>
  <c r="BA188" i="2" s="1"/>
  <c r="AV183" i="2"/>
  <c r="AW172" i="2"/>
  <c r="AV167" i="2"/>
  <c r="AW143" i="2"/>
  <c r="AW177" i="2"/>
  <c r="AV172" i="2"/>
  <c r="AW160" i="2"/>
  <c r="AW159" i="2"/>
  <c r="AV177" i="2"/>
  <c r="AV169" i="2"/>
  <c r="AV147" i="2"/>
  <c r="AW140" i="2"/>
  <c r="AV135" i="2"/>
  <c r="AW124" i="2"/>
  <c r="AV118" i="2"/>
  <c r="AW135" i="2"/>
  <c r="AV130" i="2"/>
  <c r="AW121" i="2"/>
  <c r="AV114" i="2"/>
  <c r="AW109" i="2"/>
  <c r="AW104" i="2"/>
  <c r="AW103" i="2"/>
  <c r="AW110" i="2"/>
  <c r="AV106" i="2"/>
  <c r="AX106" i="2" s="1"/>
  <c r="AW84" i="2"/>
  <c r="AW76" i="2"/>
  <c r="AW75" i="2"/>
  <c r="AV94" i="2"/>
  <c r="AW83" i="2"/>
  <c r="AY83" i="2" s="1"/>
  <c r="AV68" i="2"/>
  <c r="AV60" i="2"/>
  <c r="AV55" i="2"/>
  <c r="AV66" i="2"/>
  <c r="AW49" i="2"/>
  <c r="AY49" i="2" s="1"/>
  <c r="BA49" i="2" s="1"/>
  <c r="AV37" i="2"/>
  <c r="AV51" i="2"/>
  <c r="AW37" i="2"/>
  <c r="AV29" i="2"/>
  <c r="AW34" i="2"/>
  <c r="AV21" i="2"/>
  <c r="AW21" i="2"/>
  <c r="AW7" i="2"/>
  <c r="AY7" i="2" s="1"/>
  <c r="BA7" i="2" s="1"/>
  <c r="BE7" i="2" s="1"/>
  <c r="AV120" i="2"/>
  <c r="AV150" i="2"/>
  <c r="AV142" i="2"/>
  <c r="AX142" i="2" s="1"/>
  <c r="AW131" i="2"/>
  <c r="AV102" i="2"/>
  <c r="AW88" i="2"/>
  <c r="AV92" i="2"/>
  <c r="AV84" i="2"/>
  <c r="AV90" i="2"/>
  <c r="AW67" i="2"/>
  <c r="AV62" i="2"/>
  <c r="AW52" i="2"/>
  <c r="AW33" i="2"/>
  <c r="AV27" i="2"/>
  <c r="AW15" i="2"/>
  <c r="AV10" i="2"/>
  <c r="AV487" i="2"/>
  <c r="AV479" i="2"/>
  <c r="AV455" i="2"/>
  <c r="AW427" i="2"/>
  <c r="AV394" i="2"/>
  <c r="AV390" i="2"/>
  <c r="AV384" i="2"/>
  <c r="AV408" i="2"/>
  <c r="AV400" i="2"/>
  <c r="AV392" i="2"/>
  <c r="AW402" i="2"/>
  <c r="AW376" i="2"/>
  <c r="AY376" i="2" s="1"/>
  <c r="AW371" i="2"/>
  <c r="AV350" i="2"/>
  <c r="AW385" i="2"/>
  <c r="AY385" i="2" s="1"/>
  <c r="AV366" i="2"/>
  <c r="AV359" i="2"/>
  <c r="AW367" i="2"/>
  <c r="AW334" i="2"/>
  <c r="AV346" i="2"/>
  <c r="AW335" i="2"/>
  <c r="AW325" i="2"/>
  <c r="AV316" i="2"/>
  <c r="AV297" i="2"/>
  <c r="AV317" i="2"/>
  <c r="AW306" i="2"/>
  <c r="AV300" i="2"/>
  <c r="AW293" i="2"/>
  <c r="AW287" i="2"/>
  <c r="AV279" i="2"/>
  <c r="AV287" i="2"/>
  <c r="AW280" i="2"/>
  <c r="AW272" i="2"/>
  <c r="AW269" i="2"/>
  <c r="AV260" i="2"/>
  <c r="AV253" i="2"/>
  <c r="AV262" i="2"/>
  <c r="AW254" i="2"/>
  <c r="AW256" i="2"/>
  <c r="AW238" i="2"/>
  <c r="AV228" i="2"/>
  <c r="AW217" i="2"/>
  <c r="AV212" i="2"/>
  <c r="AV192" i="2"/>
  <c r="AW200" i="2"/>
  <c r="AW185" i="2"/>
  <c r="AV203" i="2"/>
  <c r="AW224" i="2"/>
  <c r="AV219" i="2"/>
  <c r="AW208" i="2"/>
  <c r="AW184" i="2"/>
  <c r="AY184" i="2" s="1"/>
  <c r="AV179" i="2"/>
  <c r="AW168" i="2"/>
  <c r="AV163" i="2"/>
  <c r="AV184" i="2"/>
  <c r="AW173" i="2"/>
  <c r="AY173" i="2" s="1"/>
  <c r="AV168" i="2"/>
  <c r="AW152" i="2"/>
  <c r="AV154" i="2"/>
  <c r="AW144" i="2"/>
  <c r="AY144" i="2" s="1"/>
  <c r="AW136" i="2"/>
  <c r="AV131" i="2"/>
  <c r="AV126" i="2"/>
  <c r="AX126" i="2" s="1"/>
  <c r="AW107" i="2"/>
  <c r="AV116" i="2"/>
  <c r="AW114" i="2"/>
  <c r="AV100" i="2"/>
  <c r="AV70" i="2"/>
  <c r="AW95" i="2"/>
  <c r="AV49" i="2"/>
  <c r="AV41" i="2"/>
  <c r="AV47" i="2"/>
  <c r="AV35" i="2"/>
  <c r="AW25" i="2"/>
  <c r="AW38" i="2"/>
  <c r="AW22" i="2"/>
  <c r="AY22" i="2" s="1"/>
  <c r="AV465" i="2"/>
  <c r="AW428" i="2"/>
  <c r="AW446" i="2"/>
  <c r="AY446" i="2" s="1"/>
  <c r="AW434" i="2"/>
  <c r="AV418" i="2"/>
  <c r="AV414" i="2"/>
  <c r="AW419" i="2"/>
  <c r="AY419" i="2" s="1"/>
  <c r="BA419" i="2" s="1"/>
  <c r="BE419" i="2" s="1"/>
  <c r="AW395" i="2"/>
  <c r="AW391" i="2"/>
  <c r="AV374" i="2"/>
  <c r="AX374" i="2" s="1"/>
  <c r="AV382" i="2"/>
  <c r="AW382" i="2"/>
  <c r="AW390" i="2"/>
  <c r="AW375" i="2"/>
  <c r="AW355" i="2"/>
  <c r="AW359" i="2"/>
  <c r="AW370" i="2"/>
  <c r="AW354" i="2"/>
  <c r="AW338" i="2"/>
  <c r="AY338" i="2" s="1"/>
  <c r="BA338" i="2" s="1"/>
  <c r="AV326" i="2"/>
  <c r="AW347" i="2"/>
  <c r="AV342" i="2"/>
  <c r="AV325" i="2"/>
  <c r="AW321" i="2"/>
  <c r="AV324" i="2"/>
  <c r="AW317" i="2"/>
  <c r="AW305" i="2"/>
  <c r="AW291" i="2"/>
  <c r="AW318" i="2"/>
  <c r="AY318" i="2" s="1"/>
  <c r="AV313" i="2"/>
  <c r="AV301" i="2"/>
  <c r="AW298" i="2"/>
  <c r="AV304" i="2"/>
  <c r="AW292" i="2"/>
  <c r="AV283" i="2"/>
  <c r="AW284" i="2"/>
  <c r="AY284" i="2" s="1"/>
  <c r="BA284" i="2" s="1"/>
  <c r="BB284" i="2" s="1"/>
  <c r="BF284" i="2" s="1"/>
  <c r="AV277" i="2"/>
  <c r="AV264" i="2"/>
  <c r="AW260" i="2"/>
  <c r="AY260" i="2" s="1"/>
  <c r="AV249" i="2"/>
  <c r="AV245" i="2"/>
  <c r="AX245" i="2" s="1"/>
  <c r="AV241" i="2"/>
  <c r="AW243" i="2"/>
  <c r="AV235" i="2"/>
  <c r="AW242" i="2"/>
  <c r="AV224" i="2"/>
  <c r="AW213" i="2"/>
  <c r="AV208" i="2"/>
  <c r="AV185" i="2"/>
  <c r="AV231" i="2"/>
  <c r="AW220" i="2"/>
  <c r="AV215" i="2"/>
  <c r="AW204" i="2"/>
  <c r="AV191" i="2"/>
  <c r="AW180" i="2"/>
  <c r="AV175" i="2"/>
  <c r="AW164" i="2"/>
  <c r="AY164" i="2" s="1"/>
  <c r="BA164" i="2" s="1"/>
  <c r="BB164" i="2" s="1"/>
  <c r="BF164" i="2" s="1"/>
  <c r="AV148" i="2"/>
  <c r="AV143" i="2"/>
  <c r="AV180" i="2"/>
  <c r="AW169" i="2"/>
  <c r="AY169" i="2" s="1"/>
  <c r="BA169" i="2" s="1"/>
  <c r="AV164" i="2"/>
  <c r="AW151" i="2"/>
  <c r="AY151" i="2" s="1"/>
  <c r="AV181" i="2"/>
  <c r="AV173" i="2"/>
  <c r="AV165" i="2"/>
  <c r="AW147" i="2"/>
  <c r="AW132" i="2"/>
  <c r="AV127" i="2"/>
  <c r="AW120" i="2"/>
  <c r="AW118" i="2"/>
  <c r="AV138" i="2"/>
  <c r="AW127" i="2"/>
  <c r="AV110" i="2"/>
  <c r="AV96" i="2"/>
  <c r="AW117" i="2"/>
  <c r="AV112" i="2"/>
  <c r="AW92" i="2"/>
  <c r="AW99" i="2"/>
  <c r="AY99" i="2" s="1"/>
  <c r="BA99" i="2" s="1"/>
  <c r="BE99" i="2" s="1"/>
  <c r="AW91" i="2"/>
  <c r="AV86" i="2"/>
  <c r="AW70" i="2"/>
  <c r="AV64" i="2"/>
  <c r="AW53" i="2"/>
  <c r="AW62" i="2"/>
  <c r="AW71" i="2"/>
  <c r="AW63" i="2"/>
  <c r="AW57" i="2"/>
  <c r="AW41" i="2"/>
  <c r="AW48" i="2"/>
  <c r="AV43" i="2"/>
  <c r="AW26" i="2"/>
  <c r="AV15" i="2"/>
  <c r="AW14" i="2"/>
  <c r="AW11" i="2"/>
  <c r="AV146" i="2"/>
  <c r="AV108" i="2"/>
  <c r="AV74" i="2"/>
  <c r="AV88" i="2"/>
  <c r="AV80" i="2"/>
  <c r="AV78" i="2"/>
  <c r="AW87" i="2"/>
  <c r="AW79" i="2"/>
  <c r="AW56" i="2"/>
  <c r="AY56" i="2" s="1"/>
  <c r="AV45" i="2"/>
  <c r="AV31" i="2"/>
  <c r="AV33" i="2"/>
  <c r="AV18" i="2"/>
  <c r="AV11" i="2"/>
  <c r="AV14" i="2"/>
  <c r="AF4" i="2"/>
  <c r="AS4" i="2" s="1"/>
  <c r="AE4" i="2"/>
  <c r="AR4" i="2" s="1"/>
  <c r="AE5" i="2"/>
  <c r="AR5" i="2" s="1"/>
  <c r="AF5" i="2"/>
  <c r="AS5" i="2" s="1"/>
  <c r="AU4" i="2"/>
  <c r="AT5" i="2"/>
  <c r="AU5" i="2"/>
  <c r="AT4" i="2"/>
  <c r="AV4" i="2"/>
  <c r="AW5" i="2"/>
  <c r="AW4" i="2"/>
  <c r="AV5" i="2"/>
  <c r="BA17" i="2" l="1"/>
  <c r="BE17" i="2" s="1"/>
  <c r="BA151" i="2"/>
  <c r="AZ142" i="2"/>
  <c r="BD142" i="2" s="1"/>
  <c r="BA763" i="2"/>
  <c r="BB763" i="2" s="1"/>
  <c r="BF763" i="2" s="1"/>
  <c r="BA364" i="2"/>
  <c r="BB364" i="2" s="1"/>
  <c r="BF364" i="2" s="1"/>
  <c r="AY26" i="2"/>
  <c r="BA26" i="2" s="1"/>
  <c r="BE26" i="2" s="1"/>
  <c r="AY221" i="2"/>
  <c r="AX10" i="2"/>
  <c r="AZ10" i="2" s="1"/>
  <c r="BD10" i="2" s="1"/>
  <c r="AY424" i="2"/>
  <c r="BA424" i="2" s="1"/>
  <c r="BB424" i="2" s="1"/>
  <c r="BF424" i="2" s="1"/>
  <c r="AY645" i="2"/>
  <c r="BA645" i="2" s="1"/>
  <c r="BE645" i="2" s="1"/>
  <c r="AY621" i="2"/>
  <c r="BA621" i="2" s="1"/>
  <c r="BE621" i="2" s="1"/>
  <c r="AY130" i="2"/>
  <c r="AY214" i="2"/>
  <c r="AY690" i="2"/>
  <c r="AX589" i="2"/>
  <c r="AZ589" i="2" s="1"/>
  <c r="BD589" i="2" s="1"/>
  <c r="BA336" i="2"/>
  <c r="BE336" i="2" s="1"/>
  <c r="AY299" i="2"/>
  <c r="BA299" i="2" s="1"/>
  <c r="BB299" i="2" s="1"/>
  <c r="BF299" i="2" s="1"/>
  <c r="AX323" i="2"/>
  <c r="AY313" i="2"/>
  <c r="BA313" i="2" s="1"/>
  <c r="BE313" i="2" s="1"/>
  <c r="AX150" i="2"/>
  <c r="AZ150" i="2" s="1"/>
  <c r="BD150" i="2" s="1"/>
  <c r="AY140" i="2"/>
  <c r="AY250" i="2"/>
  <c r="AX171" i="2"/>
  <c r="AY342" i="2"/>
  <c r="AY506" i="2"/>
  <c r="AY625" i="2"/>
  <c r="BA625" i="2" s="1"/>
  <c r="BE625" i="2" s="1"/>
  <c r="AX133" i="2"/>
  <c r="AZ133" i="2" s="1"/>
  <c r="BD133" i="2" s="1"/>
  <c r="AY93" i="2"/>
  <c r="BA93" i="2" s="1"/>
  <c r="AX694" i="2"/>
  <c r="AZ694" i="2" s="1"/>
  <c r="BD694" i="2" s="1"/>
  <c r="AY578" i="2"/>
  <c r="BA578" i="2" s="1"/>
  <c r="AY383" i="2"/>
  <c r="AY62" i="2"/>
  <c r="BA62" i="2" s="1"/>
  <c r="BE62" i="2" s="1"/>
  <c r="AY75" i="2"/>
  <c r="AY309" i="2"/>
  <c r="AY779" i="2"/>
  <c r="BA779" i="2" s="1"/>
  <c r="BE779" i="2" s="1"/>
  <c r="AY195" i="2"/>
  <c r="BA195" i="2" s="1"/>
  <c r="BB195" i="2" s="1"/>
  <c r="BF195" i="2" s="1"/>
  <c r="AX170" i="2"/>
  <c r="AY156" i="2"/>
  <c r="AY81" i="2"/>
  <c r="AY642" i="2"/>
  <c r="BA642" i="2" s="1"/>
  <c r="BE642" i="2" s="1"/>
  <c r="AY472" i="2"/>
  <c r="BA472" i="2" s="1"/>
  <c r="BB472" i="2" s="1"/>
  <c r="BF472" i="2" s="1"/>
  <c r="AY477" i="2"/>
  <c r="BA477" i="2" s="1"/>
  <c r="BE477" i="2" s="1"/>
  <c r="AX248" i="2"/>
  <c r="AZ248" i="2" s="1"/>
  <c r="BD248" i="2" s="1"/>
  <c r="BA221" i="2"/>
  <c r="BE221" i="2" s="1"/>
  <c r="BA478" i="2"/>
  <c r="BE478" i="2" s="1"/>
  <c r="BA720" i="2"/>
  <c r="BE720" i="2" s="1"/>
  <c r="BA348" i="2"/>
  <c r="BE348" i="2" s="1"/>
  <c r="BA226" i="2"/>
  <c r="BB226" i="2" s="1"/>
  <c r="BF226" i="2" s="1"/>
  <c r="AZ234" i="2"/>
  <c r="BD234" i="2" s="1"/>
  <c r="BA502" i="2"/>
  <c r="BB502" i="2" s="1"/>
  <c r="BF502" i="2" s="1"/>
  <c r="BA584" i="2"/>
  <c r="BE584" i="2" s="1"/>
  <c r="BA809" i="2"/>
  <c r="BA658" i="2"/>
  <c r="BB658" i="2" s="1"/>
  <c r="BF658" i="2" s="1"/>
  <c r="BA493" i="2"/>
  <c r="BE493" i="2" s="1"/>
  <c r="BA345" i="2"/>
  <c r="BE345" i="2" s="1"/>
  <c r="BA731" i="2"/>
  <c r="BE731" i="2" s="1"/>
  <c r="BA585" i="2"/>
  <c r="BE585" i="2" s="1"/>
  <c r="BA56" i="2"/>
  <c r="BB56" i="2" s="1"/>
  <c r="BF56" i="2" s="1"/>
  <c r="BA664" i="2"/>
  <c r="BE664" i="2" s="1"/>
  <c r="BA190" i="2"/>
  <c r="BE190" i="2" s="1"/>
  <c r="BA250" i="2"/>
  <c r="BB250" i="2" s="1"/>
  <c r="BF250" i="2" s="1"/>
  <c r="BA342" i="2"/>
  <c r="BB342" i="2" s="1"/>
  <c r="BF342" i="2" s="1"/>
  <c r="BA394" i="2"/>
  <c r="BE394" i="2" s="1"/>
  <c r="BA214" i="2"/>
  <c r="BB214" i="2" s="1"/>
  <c r="BF214" i="2" s="1"/>
  <c r="BA312" i="2"/>
  <c r="BB312" i="2" s="1"/>
  <c r="BF312" i="2" s="1"/>
  <c r="AZ777" i="2"/>
  <c r="BD777" i="2" s="1"/>
  <c r="BA421" i="2"/>
  <c r="BB421" i="2" s="1"/>
  <c r="BF421" i="2" s="1"/>
  <c r="BA75" i="2"/>
  <c r="BE75" i="2" s="1"/>
  <c r="AZ170" i="2"/>
  <c r="BD170" i="2" s="1"/>
  <c r="BA277" i="2"/>
  <c r="BE277" i="2" s="1"/>
  <c r="BA105" i="2"/>
  <c r="BB105" i="2" s="1"/>
  <c r="BF105" i="2" s="1"/>
  <c r="BA495" i="2"/>
  <c r="BB495" i="2" s="1"/>
  <c r="BF495" i="2" s="1"/>
  <c r="AZ174" i="2"/>
  <c r="BD174" i="2" s="1"/>
  <c r="BA24" i="2"/>
  <c r="BB24" i="2" s="1"/>
  <c r="BF24" i="2" s="1"/>
  <c r="BA710" i="2"/>
  <c r="BB710" i="2" s="1"/>
  <c r="BF710" i="2" s="1"/>
  <c r="AZ528" i="2"/>
  <c r="BD528" i="2" s="1"/>
  <c r="BA311" i="2"/>
  <c r="BE311" i="2" s="1"/>
  <c r="AZ171" i="2"/>
  <c r="BD171" i="2" s="1"/>
  <c r="AZ271" i="2"/>
  <c r="BD271" i="2" s="1"/>
  <c r="BA22" i="2"/>
  <c r="BB22" i="2" s="1"/>
  <c r="BF22" i="2" s="1"/>
  <c r="BA130" i="2"/>
  <c r="BE130" i="2" s="1"/>
  <c r="AZ206" i="2"/>
  <c r="BD206" i="2" s="1"/>
  <c r="AZ460" i="2"/>
  <c r="BD460" i="2" s="1"/>
  <c r="AZ484" i="2"/>
  <c r="BD484" i="2" s="1"/>
  <c r="BA207" i="2"/>
  <c r="BE207" i="2" s="1"/>
  <c r="BA179" i="2"/>
  <c r="BE179" i="2" s="1"/>
  <c r="BA694" i="2"/>
  <c r="BB694" i="2" s="1"/>
  <c r="BF694" i="2" s="1"/>
  <c r="AZ97" i="2"/>
  <c r="BD97" i="2" s="1"/>
  <c r="BA309" i="2"/>
  <c r="BE309" i="2" s="1"/>
  <c r="BA81" i="2"/>
  <c r="BE81" i="2" s="1"/>
  <c r="AZ246" i="2"/>
  <c r="BD246" i="2" s="1"/>
  <c r="BA65" i="2"/>
  <c r="BE65" i="2" s="1"/>
  <c r="BA383" i="2"/>
  <c r="BE383" i="2" s="1"/>
  <c r="BA524" i="2"/>
  <c r="BE524" i="2" s="1"/>
  <c r="AZ383" i="2"/>
  <c r="BD383" i="2" s="1"/>
  <c r="AZ245" i="2"/>
  <c r="BD245" i="2" s="1"/>
  <c r="BA144" i="2"/>
  <c r="BE144" i="2" s="1"/>
  <c r="BA728" i="2"/>
  <c r="BE728" i="2" s="1"/>
  <c r="BA187" i="2"/>
  <c r="BE187" i="2" s="1"/>
  <c r="AZ59" i="2"/>
  <c r="BD59" i="2" s="1"/>
  <c r="BA785" i="2"/>
  <c r="BB785" i="2" s="1"/>
  <c r="BF785" i="2" s="1"/>
  <c r="AZ561" i="2"/>
  <c r="BD561" i="2" s="1"/>
  <c r="AZ106" i="2"/>
  <c r="BD106" i="2" s="1"/>
  <c r="BA517" i="2"/>
  <c r="BB517" i="2" s="1"/>
  <c r="BF517" i="2" s="1"/>
  <c r="AY269" i="2"/>
  <c r="BA269" i="2" s="1"/>
  <c r="BE269" i="2" s="1"/>
  <c r="AY306" i="2"/>
  <c r="BA306" i="2" s="1"/>
  <c r="BB306" i="2" s="1"/>
  <c r="BF306" i="2" s="1"/>
  <c r="AY367" i="2"/>
  <c r="BA367" i="2" s="1"/>
  <c r="BB367" i="2" s="1"/>
  <c r="BF367" i="2" s="1"/>
  <c r="AX328" i="2"/>
  <c r="AZ328" i="2" s="1"/>
  <c r="BD328" i="2" s="1"/>
  <c r="AY381" i="2"/>
  <c r="BA381" i="2" s="1"/>
  <c r="BE381" i="2" s="1"/>
  <c r="AX146" i="2"/>
  <c r="AZ146" i="2" s="1"/>
  <c r="BD146" i="2" s="1"/>
  <c r="AY91" i="2"/>
  <c r="BA91" i="2" s="1"/>
  <c r="BE91" i="2" s="1"/>
  <c r="AX138" i="2"/>
  <c r="AZ138" i="2" s="1"/>
  <c r="BD138" i="2" s="1"/>
  <c r="AY238" i="2"/>
  <c r="BA238" i="2" s="1"/>
  <c r="BE238" i="2" s="1"/>
  <c r="AY280" i="2"/>
  <c r="BA280" i="2" s="1"/>
  <c r="BE280" i="2" s="1"/>
  <c r="AY124" i="2"/>
  <c r="BA124" i="2" s="1"/>
  <c r="BB124" i="2" s="1"/>
  <c r="BF124" i="2" s="1"/>
  <c r="AY346" i="2"/>
  <c r="BA346" i="2" s="1"/>
  <c r="BB346" i="2" s="1"/>
  <c r="BF346" i="2" s="1"/>
  <c r="AY644" i="2"/>
  <c r="BA644" i="2" s="1"/>
  <c r="BE644" i="2" s="1"/>
  <c r="AY441" i="2"/>
  <c r="BA441" i="2" s="1"/>
  <c r="BE441" i="2" s="1"/>
  <c r="AX18" i="2"/>
  <c r="AZ18" i="2" s="1"/>
  <c r="BD18" i="2" s="1"/>
  <c r="AY132" i="2"/>
  <c r="BA132" i="2" s="1"/>
  <c r="BE132" i="2" s="1"/>
  <c r="AX297" i="2"/>
  <c r="AZ297" i="2" s="1"/>
  <c r="BD297" i="2" s="1"/>
  <c r="AY427" i="2"/>
  <c r="BA427" i="2" s="1"/>
  <c r="BB427" i="2" s="1"/>
  <c r="BF427" i="2" s="1"/>
  <c r="AY172" i="2"/>
  <c r="BA172" i="2" s="1"/>
  <c r="BB172" i="2" s="1"/>
  <c r="BF172" i="2" s="1"/>
  <c r="AY241" i="2"/>
  <c r="BA241" i="2" s="1"/>
  <c r="BB241" i="2" s="1"/>
  <c r="BF241" i="2" s="1"/>
  <c r="AY564" i="2"/>
  <c r="BA564" i="2" s="1"/>
  <c r="BE564" i="2" s="1"/>
  <c r="AY676" i="2"/>
  <c r="BA676" i="2" s="1"/>
  <c r="BE676" i="2" s="1"/>
  <c r="AY522" i="2"/>
  <c r="BA522" i="2" s="1"/>
  <c r="BE522" i="2" s="1"/>
  <c r="AY699" i="2"/>
  <c r="BA699" i="2" s="1"/>
  <c r="BB699" i="2" s="1"/>
  <c r="BF699" i="2" s="1"/>
  <c r="AY11" i="2"/>
  <c r="BA11" i="2" s="1"/>
  <c r="BE11" i="2" s="1"/>
  <c r="AY180" i="2"/>
  <c r="BA180" i="2" s="1"/>
  <c r="BB180" i="2" s="1"/>
  <c r="BF180" i="2" s="1"/>
  <c r="AY220" i="2"/>
  <c r="BA220" i="2" s="1"/>
  <c r="BB220" i="2" s="1"/>
  <c r="BF220" i="2" s="1"/>
  <c r="AY355" i="2"/>
  <c r="BA355" i="2" s="1"/>
  <c r="BB355" i="2" s="1"/>
  <c r="BF355" i="2" s="1"/>
  <c r="AX316" i="2"/>
  <c r="AZ316" i="2" s="1"/>
  <c r="BD316" i="2" s="1"/>
  <c r="AY84" i="2"/>
  <c r="BA84" i="2" s="1"/>
  <c r="BB84" i="2" s="1"/>
  <c r="BF84" i="2" s="1"/>
  <c r="AX130" i="2"/>
  <c r="AZ130" i="2" s="1"/>
  <c r="BD130" i="2" s="1"/>
  <c r="AY265" i="2"/>
  <c r="BA265" i="2" s="1"/>
  <c r="BB265" i="2" s="1"/>
  <c r="BF265" i="2" s="1"/>
  <c r="AY165" i="2"/>
  <c r="BA165" i="2" s="1"/>
  <c r="BE165" i="2" s="1"/>
  <c r="AY197" i="2"/>
  <c r="BA197" i="2" s="1"/>
  <c r="BB197" i="2" s="1"/>
  <c r="BF197" i="2" s="1"/>
  <c r="AY486" i="2"/>
  <c r="BA486" i="2" s="1"/>
  <c r="BB486" i="2" s="1"/>
  <c r="BF486" i="2" s="1"/>
  <c r="AY518" i="2"/>
  <c r="BA518" i="2" s="1"/>
  <c r="BB518" i="2" s="1"/>
  <c r="BF518" i="2" s="1"/>
  <c r="AY580" i="2"/>
  <c r="BA580" i="2" s="1"/>
  <c r="BE580" i="2" s="1"/>
  <c r="AY791" i="2"/>
  <c r="BA791" i="2" s="1"/>
  <c r="BE791" i="2" s="1"/>
  <c r="AY760" i="2"/>
  <c r="BA760" i="2" s="1"/>
  <c r="BB760" i="2" s="1"/>
  <c r="BF760" i="2" s="1"/>
  <c r="AY423" i="2"/>
  <c r="BA423" i="2" s="1"/>
  <c r="BE423" i="2" s="1"/>
  <c r="AY465" i="2"/>
  <c r="BA465" i="2" s="1"/>
  <c r="BB465" i="2" s="1"/>
  <c r="BF465" i="2" s="1"/>
  <c r="AY538" i="2"/>
  <c r="BA538" i="2" s="1"/>
  <c r="BB538" i="2" s="1"/>
  <c r="BF538" i="2" s="1"/>
  <c r="AX74" i="2"/>
  <c r="AZ74" i="2" s="1"/>
  <c r="BD74" i="2" s="1"/>
  <c r="AY92" i="2"/>
  <c r="BA92" i="2" s="1"/>
  <c r="BE92" i="2" s="1"/>
  <c r="AY114" i="2"/>
  <c r="BA114" i="2" s="1"/>
  <c r="BB114" i="2" s="1"/>
  <c r="BF114" i="2" s="1"/>
  <c r="AY208" i="2"/>
  <c r="BA208" i="2" s="1"/>
  <c r="BE208" i="2" s="1"/>
  <c r="AY109" i="2"/>
  <c r="BA109" i="2" s="1"/>
  <c r="BE109" i="2" s="1"/>
  <c r="AY314" i="2"/>
  <c r="BA314" i="2" s="1"/>
  <c r="BE314" i="2" s="1"/>
  <c r="AY377" i="2"/>
  <c r="BA377" i="2" s="1"/>
  <c r="BE377" i="2" s="1"/>
  <c r="AY660" i="2"/>
  <c r="BA660" i="2" s="1"/>
  <c r="BB660" i="2" s="1"/>
  <c r="BF660" i="2" s="1"/>
  <c r="AY602" i="2"/>
  <c r="BA602" i="2" s="1"/>
  <c r="BE602" i="2" s="1"/>
  <c r="AY415" i="2"/>
  <c r="BA415" i="2" s="1"/>
  <c r="BE415" i="2" s="1"/>
  <c r="AY680" i="2"/>
  <c r="BA680" i="2" s="1"/>
  <c r="BB680" i="2" s="1"/>
  <c r="BF680" i="2" s="1"/>
  <c r="AY526" i="2"/>
  <c r="BA526" i="2" s="1"/>
  <c r="BB526" i="2" s="1"/>
  <c r="BF526" i="2" s="1"/>
  <c r="AY596" i="2"/>
  <c r="BA596" i="2" s="1"/>
  <c r="BE596" i="2" s="1"/>
  <c r="BA501" i="2"/>
  <c r="BB501" i="2" s="1"/>
  <c r="BF501" i="2" s="1"/>
  <c r="AX223" i="2"/>
  <c r="AZ223" i="2" s="1"/>
  <c r="BD223" i="2" s="1"/>
  <c r="AY744" i="2"/>
  <c r="BA744" i="2" s="1"/>
  <c r="BE744" i="2" s="1"/>
  <c r="AY688" i="2"/>
  <c r="BA688" i="2" s="1"/>
  <c r="BE688" i="2" s="1"/>
  <c r="AY723" i="2"/>
  <c r="BA723" i="2" s="1"/>
  <c r="BE723" i="2" s="1"/>
  <c r="AY755" i="2"/>
  <c r="BA755" i="2" s="1"/>
  <c r="BB755" i="2" s="1"/>
  <c r="BF755" i="2" s="1"/>
  <c r="AY215" i="2"/>
  <c r="BA215" i="2" s="1"/>
  <c r="BE215" i="2" s="1"/>
  <c r="AY146" i="2"/>
  <c r="BA146" i="2" s="1"/>
  <c r="BE146" i="2" s="1"/>
  <c r="AY68" i="2"/>
  <c r="BA68" i="2" s="1"/>
  <c r="BE68" i="2" s="1"/>
  <c r="AX222" i="2"/>
  <c r="AZ222" i="2" s="1"/>
  <c r="BD222" i="2" s="1"/>
  <c r="AY223" i="2"/>
  <c r="BA223" i="2" s="1"/>
  <c r="BB223" i="2" s="1"/>
  <c r="BF223" i="2" s="1"/>
  <c r="AX178" i="2"/>
  <c r="AZ178" i="2" s="1"/>
  <c r="BD178" i="2" s="1"/>
  <c r="AX226" i="2"/>
  <c r="AZ226" i="2" s="1"/>
  <c r="BD226" i="2" s="1"/>
  <c r="AY137" i="2"/>
  <c r="BA137" i="2" s="1"/>
  <c r="BB137" i="2" s="1"/>
  <c r="BF137" i="2" s="1"/>
  <c r="AX46" i="2"/>
  <c r="AZ46" i="2" s="1"/>
  <c r="BD46" i="2" s="1"/>
  <c r="AY687" i="2"/>
  <c r="BA687" i="2" s="1"/>
  <c r="BB687" i="2" s="1"/>
  <c r="BF687" i="2" s="1"/>
  <c r="AY42" i="2"/>
  <c r="BA42" i="2" s="1"/>
  <c r="BE42" i="2" s="1"/>
  <c r="AY61" i="2"/>
  <c r="BA61" i="2" s="1"/>
  <c r="BE61" i="2" s="1"/>
  <c r="AY28" i="2"/>
  <c r="BA28" i="2" s="1"/>
  <c r="BB28" i="2" s="1"/>
  <c r="BF28" i="2" s="1"/>
  <c r="AY805" i="2"/>
  <c r="AY781" i="2"/>
  <c r="BA781" i="2" s="1"/>
  <c r="BE781" i="2" s="1"/>
  <c r="AY762" i="2"/>
  <c r="BA762" i="2" s="1"/>
  <c r="BB762" i="2" s="1"/>
  <c r="BF762" i="2" s="1"/>
  <c r="AY746" i="2"/>
  <c r="BA746" i="2" s="1"/>
  <c r="BB746" i="2" s="1"/>
  <c r="BF746" i="2" s="1"/>
  <c r="AY730" i="2"/>
  <c r="BA730" i="2" s="1"/>
  <c r="BB730" i="2" s="1"/>
  <c r="BF730" i="2" s="1"/>
  <c r="AY714" i="2"/>
  <c r="BA714" i="2" s="1"/>
  <c r="BE714" i="2" s="1"/>
  <c r="AY591" i="2"/>
  <c r="BA591" i="2" s="1"/>
  <c r="BB591" i="2" s="1"/>
  <c r="BF591" i="2" s="1"/>
  <c r="AY654" i="2"/>
  <c r="BA654" i="2" s="1"/>
  <c r="BB654" i="2" s="1"/>
  <c r="BF654" i="2" s="1"/>
  <c r="AY638" i="2"/>
  <c r="BA638" i="2" s="1"/>
  <c r="BB638" i="2" s="1"/>
  <c r="BF638" i="2" s="1"/>
  <c r="AX601" i="2"/>
  <c r="AZ601" i="2" s="1"/>
  <c r="BD601" i="2" s="1"/>
  <c r="AY544" i="2"/>
  <c r="BA544" i="2" s="1"/>
  <c r="BE544" i="2" s="1"/>
  <c r="AY766" i="2"/>
  <c r="BA766" i="2" s="1"/>
  <c r="BB766" i="2" s="1"/>
  <c r="BF766" i="2" s="1"/>
  <c r="AY750" i="2"/>
  <c r="BA750" i="2" s="1"/>
  <c r="BE750" i="2" s="1"/>
  <c r="AY734" i="2"/>
  <c r="BA734" i="2" s="1"/>
  <c r="BE734" i="2" s="1"/>
  <c r="AY718" i="2"/>
  <c r="BA718" i="2" s="1"/>
  <c r="BB718" i="2" s="1"/>
  <c r="BF718" i="2" s="1"/>
  <c r="AY575" i="2"/>
  <c r="BA575" i="2" s="1"/>
  <c r="BB575" i="2" s="1"/>
  <c r="BF575" i="2" s="1"/>
  <c r="AY513" i="2"/>
  <c r="BA513" i="2" s="1"/>
  <c r="BB513" i="2" s="1"/>
  <c r="BF513" i="2" s="1"/>
  <c r="AY497" i="2"/>
  <c r="BA497" i="2" s="1"/>
  <c r="BB497" i="2" s="1"/>
  <c r="BF497" i="2" s="1"/>
  <c r="AX557" i="2"/>
  <c r="AZ557" i="2" s="1"/>
  <c r="BD557" i="2" s="1"/>
  <c r="AY460" i="2"/>
  <c r="BA460" i="2" s="1"/>
  <c r="BB460" i="2" s="1"/>
  <c r="BF460" i="2" s="1"/>
  <c r="AX544" i="2"/>
  <c r="AZ544" i="2" s="1"/>
  <c r="BD544" i="2" s="1"/>
  <c r="AY435" i="2"/>
  <c r="BA435" i="2" s="1"/>
  <c r="BE435" i="2" s="1"/>
  <c r="AY324" i="2"/>
  <c r="BA324" i="2" s="1"/>
  <c r="BE324" i="2" s="1"/>
  <c r="AY278" i="2"/>
  <c r="BA278" i="2" s="1"/>
  <c r="BE278" i="2" s="1"/>
  <c r="AY808" i="2"/>
  <c r="BA808" i="2" s="1"/>
  <c r="BB808" i="2" s="1"/>
  <c r="BF808" i="2" s="1"/>
  <c r="AX186" i="2"/>
  <c r="AZ186" i="2" s="1"/>
  <c r="BD186" i="2" s="1"/>
  <c r="AX149" i="2"/>
  <c r="AZ149" i="2" s="1"/>
  <c r="BD149" i="2" s="1"/>
  <c r="AY129" i="2"/>
  <c r="BA129" i="2" s="1"/>
  <c r="BB129" i="2" s="1"/>
  <c r="BF129" i="2" s="1"/>
  <c r="AY174" i="2"/>
  <c r="BA174" i="2" s="1"/>
  <c r="BE174" i="2" s="1"/>
  <c r="AY111" i="2"/>
  <c r="BA111" i="2" s="1"/>
  <c r="BB111" i="2" s="1"/>
  <c r="BF111" i="2" s="1"/>
  <c r="AY119" i="2"/>
  <c r="BA119" i="2" s="1"/>
  <c r="BB119" i="2" s="1"/>
  <c r="BF119" i="2" s="1"/>
  <c r="AX81" i="2"/>
  <c r="AZ81" i="2" s="1"/>
  <c r="BD81" i="2" s="1"/>
  <c r="AY89" i="2"/>
  <c r="BA89" i="2" s="1"/>
  <c r="BB89" i="2" s="1"/>
  <c r="BF89" i="2" s="1"/>
  <c r="AX821" i="2"/>
  <c r="AZ821" i="2" s="1"/>
  <c r="BD821" i="2" s="1"/>
  <c r="AY698" i="2"/>
  <c r="BA698" i="2" s="1"/>
  <c r="BB698" i="2" s="1"/>
  <c r="BF698" i="2" s="1"/>
  <c r="AY40" i="2"/>
  <c r="BA40" i="2" s="1"/>
  <c r="BE40" i="2" s="1"/>
  <c r="AX26" i="2"/>
  <c r="AZ26" i="2" s="1"/>
  <c r="BD26" i="2" s="1"/>
  <c r="AX714" i="2"/>
  <c r="AZ714" i="2" s="1"/>
  <c r="BD714" i="2" s="1"/>
  <c r="AY670" i="2"/>
  <c r="BA670" i="2" s="1"/>
  <c r="BB670" i="2" s="1"/>
  <c r="BF670" i="2" s="1"/>
  <c r="AX761" i="2"/>
  <c r="AZ761" i="2" s="1"/>
  <c r="BD761" i="2" s="1"/>
  <c r="AX745" i="2"/>
  <c r="AZ745" i="2" s="1"/>
  <c r="BD745" i="2" s="1"/>
  <c r="AX729" i="2"/>
  <c r="AZ729" i="2" s="1"/>
  <c r="BD729" i="2" s="1"/>
  <c r="AX532" i="2"/>
  <c r="AX508" i="2"/>
  <c r="AZ508" i="2" s="1"/>
  <c r="BD508" i="2" s="1"/>
  <c r="AY611" i="2"/>
  <c r="BA611" i="2" s="1"/>
  <c r="BB611" i="2" s="1"/>
  <c r="BF611" i="2" s="1"/>
  <c r="AY509" i="2"/>
  <c r="BA509" i="2" s="1"/>
  <c r="BB509" i="2" s="1"/>
  <c r="BF509" i="2" s="1"/>
  <c r="AY650" i="2"/>
  <c r="BA650" i="2" s="1"/>
  <c r="BE650" i="2" s="1"/>
  <c r="AY489" i="2"/>
  <c r="AY485" i="2"/>
  <c r="BA485" i="2" s="1"/>
  <c r="BB485" i="2" s="1"/>
  <c r="BF485" i="2" s="1"/>
  <c r="AY420" i="2"/>
  <c r="BA420" i="2" s="1"/>
  <c r="BE420" i="2" s="1"/>
  <c r="AY405" i="2"/>
  <c r="BA405" i="2" s="1"/>
  <c r="BE405" i="2" s="1"/>
  <c r="AY389" i="2"/>
  <c r="BA389" i="2" s="1"/>
  <c r="BE389" i="2" s="1"/>
  <c r="AY439" i="2"/>
  <c r="BA439" i="2" s="1"/>
  <c r="BE439" i="2" s="1"/>
  <c r="AX399" i="2"/>
  <c r="AZ399" i="2" s="1"/>
  <c r="BD399" i="2" s="1"/>
  <c r="AY361" i="2"/>
  <c r="BA361" i="2" s="1"/>
  <c r="BE361" i="2" s="1"/>
  <c r="AY295" i="2"/>
  <c r="BA295" i="2" s="1"/>
  <c r="BB295" i="2" s="1"/>
  <c r="BF295" i="2" s="1"/>
  <c r="AY300" i="2"/>
  <c r="BA300" i="2" s="1"/>
  <c r="BB300" i="2" s="1"/>
  <c r="BF300" i="2" s="1"/>
  <c r="AY290" i="2"/>
  <c r="BA290" i="2" s="1"/>
  <c r="BB290" i="2" s="1"/>
  <c r="BF290" i="2" s="1"/>
  <c r="AY273" i="2"/>
  <c r="BA273" i="2" s="1"/>
  <c r="BB273" i="2" s="1"/>
  <c r="BF273" i="2" s="1"/>
  <c r="AX207" i="2"/>
  <c r="AZ207" i="2" s="1"/>
  <c r="BD207" i="2" s="1"/>
  <c r="AY139" i="2"/>
  <c r="BA139" i="2" s="1"/>
  <c r="BB139" i="2" s="1"/>
  <c r="BF139" i="2" s="1"/>
  <c r="AX227" i="2"/>
  <c r="AZ227" i="2" s="1"/>
  <c r="BD227" i="2" s="1"/>
  <c r="AY739" i="2"/>
  <c r="BA739" i="2" s="1"/>
  <c r="BE739" i="2" s="1"/>
  <c r="AY771" i="2"/>
  <c r="AY198" i="2"/>
  <c r="BA198" i="2" s="1"/>
  <c r="BB198" i="2" s="1"/>
  <c r="BF198" i="2" s="1"/>
  <c r="AX153" i="2"/>
  <c r="AZ153" i="2" s="1"/>
  <c r="BD153" i="2" s="1"/>
  <c r="AX161" i="2"/>
  <c r="AZ161" i="2" s="1"/>
  <c r="BD161" i="2" s="1"/>
  <c r="AY182" i="2"/>
  <c r="BA182" i="2" s="1"/>
  <c r="BB182" i="2" s="1"/>
  <c r="BF182" i="2" s="1"/>
  <c r="AY50" i="2"/>
  <c r="BA50" i="2" s="1"/>
  <c r="BE50" i="2" s="1"/>
  <c r="AY9" i="2"/>
  <c r="BA9" i="2" s="1"/>
  <c r="BE9" i="2" s="1"/>
  <c r="AX50" i="2"/>
  <c r="AZ50" i="2" s="1"/>
  <c r="BD50" i="2" s="1"/>
  <c r="AX22" i="2"/>
  <c r="AZ22" i="2" s="1"/>
  <c r="BD22" i="2" s="1"/>
  <c r="AY16" i="2"/>
  <c r="BA16" i="2" s="1"/>
  <c r="BB16" i="2" s="1"/>
  <c r="BF16" i="2" s="1"/>
  <c r="AY679" i="2"/>
  <c r="BA679" i="2" s="1"/>
  <c r="BE679" i="2" s="1"/>
  <c r="AX8" i="2"/>
  <c r="AZ8" i="2" s="1"/>
  <c r="BD8" i="2" s="1"/>
  <c r="AY706" i="2"/>
  <c r="BA706" i="2" s="1"/>
  <c r="BB706" i="2" s="1"/>
  <c r="BF706" i="2" s="1"/>
  <c r="AX666" i="2"/>
  <c r="AZ666" i="2" s="1"/>
  <c r="BD666" i="2" s="1"/>
  <c r="AX650" i="2"/>
  <c r="AZ650" i="2" s="1"/>
  <c r="BD650" i="2" s="1"/>
  <c r="AY662" i="2"/>
  <c r="BA662" i="2" s="1"/>
  <c r="BB662" i="2" s="1"/>
  <c r="BF662" i="2" s="1"/>
  <c r="AY646" i="2"/>
  <c r="BA646" i="2" s="1"/>
  <c r="BB646" i="2" s="1"/>
  <c r="BF646" i="2" s="1"/>
  <c r="AY631" i="2"/>
  <c r="BA631" i="2" s="1"/>
  <c r="BB631" i="2" s="1"/>
  <c r="BF631" i="2" s="1"/>
  <c r="AY774" i="2"/>
  <c r="BA774" i="2" s="1"/>
  <c r="BB774" i="2" s="1"/>
  <c r="BF774" i="2" s="1"/>
  <c r="AY758" i="2"/>
  <c r="BA758" i="2" s="1"/>
  <c r="BE758" i="2" s="1"/>
  <c r="AY742" i="2"/>
  <c r="BA742" i="2" s="1"/>
  <c r="BE742" i="2" s="1"/>
  <c r="AY726" i="2"/>
  <c r="BA726" i="2" s="1"/>
  <c r="BE726" i="2" s="1"/>
  <c r="AY559" i="2"/>
  <c r="BA559" i="2" s="1"/>
  <c r="BE559" i="2" s="1"/>
  <c r="AY505" i="2"/>
  <c r="BA505" i="2" s="1"/>
  <c r="BE505" i="2" s="1"/>
  <c r="AX573" i="2"/>
  <c r="AZ573" i="2" s="1"/>
  <c r="BD573" i="2" s="1"/>
  <c r="AX456" i="2"/>
  <c r="AZ456" i="2" s="1"/>
  <c r="BD456" i="2" s="1"/>
  <c r="AY368" i="2"/>
  <c r="BA368" i="2" s="1"/>
  <c r="BB368" i="2" s="1"/>
  <c r="BF368" i="2" s="1"/>
  <c r="AY447" i="2"/>
  <c r="BA447" i="2" s="1"/>
  <c r="BB447" i="2" s="1"/>
  <c r="BF447" i="2" s="1"/>
  <c r="AY353" i="2"/>
  <c r="BA353" i="2" s="1"/>
  <c r="BE353" i="2" s="1"/>
  <c r="AY332" i="2"/>
  <c r="BA332" i="2" s="1"/>
  <c r="BE332" i="2" s="1"/>
  <c r="AY413" i="2"/>
  <c r="BA413" i="2" s="1"/>
  <c r="BB413" i="2" s="1"/>
  <c r="BF413" i="2" s="1"/>
  <c r="AY263" i="2"/>
  <c r="BA263" i="2" s="1"/>
  <c r="BB263" i="2" s="1"/>
  <c r="BF263" i="2" s="1"/>
  <c r="AY333" i="2"/>
  <c r="BA333" i="2" s="1"/>
  <c r="BE333" i="2" s="1"/>
  <c r="AY286" i="2"/>
  <c r="BA286" i="2" s="1"/>
  <c r="BE286" i="2" s="1"/>
  <c r="BA690" i="2"/>
  <c r="BB690" i="2" s="1"/>
  <c r="BF690" i="2" s="1"/>
  <c r="AZ532" i="2"/>
  <c r="BD532" i="2" s="1"/>
  <c r="BA489" i="2"/>
  <c r="BE489" i="2" s="1"/>
  <c r="BA173" i="2"/>
  <c r="BB173" i="2" s="1"/>
  <c r="BF173" i="2" s="1"/>
  <c r="BB542" i="2"/>
  <c r="BF542" i="2" s="1"/>
  <c r="BA66" i="2"/>
  <c r="BE66" i="2" s="1"/>
  <c r="BA771" i="2"/>
  <c r="BE771" i="2" s="1"/>
  <c r="BA805" i="2"/>
  <c r="BB805" i="2" s="1"/>
  <c r="BF805" i="2" s="1"/>
  <c r="BA404" i="2"/>
  <c r="BE404" i="2" s="1"/>
  <c r="AY14" i="2"/>
  <c r="BA14" i="2" s="1"/>
  <c r="BB14" i="2" s="1"/>
  <c r="BF14" i="2" s="1"/>
  <c r="AY264" i="2"/>
  <c r="BA264" i="2" s="1"/>
  <c r="BB264" i="2" s="1"/>
  <c r="BF264" i="2" s="1"/>
  <c r="AX305" i="2"/>
  <c r="AZ305" i="2" s="1"/>
  <c r="BD305" i="2" s="1"/>
  <c r="AY445" i="2"/>
  <c r="BA445" i="2" s="1"/>
  <c r="BE445" i="2" s="1"/>
  <c r="AY503" i="2"/>
  <c r="BA503" i="2" s="1"/>
  <c r="BE503" i="2" s="1"/>
  <c r="AY764" i="2"/>
  <c r="BA764" i="2" s="1"/>
  <c r="BB764" i="2" s="1"/>
  <c r="BF764" i="2" s="1"/>
  <c r="AY483" i="2"/>
  <c r="BA483" i="2" s="1"/>
  <c r="BE483" i="2" s="1"/>
  <c r="AY474" i="2"/>
  <c r="BA474" i="2" s="1"/>
  <c r="BE474" i="2" s="1"/>
  <c r="AY511" i="2"/>
  <c r="BA511" i="2" s="1"/>
  <c r="BB511" i="2" s="1"/>
  <c r="BF511" i="2" s="1"/>
  <c r="AY652" i="2"/>
  <c r="BA652" i="2" s="1"/>
  <c r="BE652" i="2" s="1"/>
  <c r="AY410" i="2"/>
  <c r="BA410" i="2" s="1"/>
  <c r="BE410" i="2" s="1"/>
  <c r="AY491" i="2"/>
  <c r="BA491" i="2" s="1"/>
  <c r="BE491" i="2" s="1"/>
  <c r="AY568" i="2"/>
  <c r="BA568" i="2" s="1"/>
  <c r="BB568" i="2" s="1"/>
  <c r="BF568" i="2" s="1"/>
  <c r="AY736" i="2"/>
  <c r="BA736" i="2" s="1"/>
  <c r="BE736" i="2" s="1"/>
  <c r="AY54" i="2"/>
  <c r="BA54" i="2" s="1"/>
  <c r="BB54" i="2" s="1"/>
  <c r="BF54" i="2" s="1"/>
  <c r="AY586" i="2"/>
  <c r="BA586" i="2" s="1"/>
  <c r="BE586" i="2" s="1"/>
  <c r="AY520" i="2"/>
  <c r="BA520" i="2" s="1"/>
  <c r="BE520" i="2" s="1"/>
  <c r="AY452" i="2"/>
  <c r="BA452" i="2" s="1"/>
  <c r="BB452" i="2" s="1"/>
  <c r="BF452" i="2" s="1"/>
  <c r="AX403" i="2"/>
  <c r="AZ403" i="2" s="1"/>
  <c r="BD403" i="2" s="1"/>
  <c r="AY308" i="2"/>
  <c r="BA308" i="2" s="1"/>
  <c r="BE308" i="2" s="1"/>
  <c r="AY370" i="2"/>
  <c r="BA370" i="2" s="1"/>
  <c r="BB370" i="2" s="1"/>
  <c r="BF370" i="2" s="1"/>
  <c r="AY34" i="2"/>
  <c r="BA34" i="2" s="1"/>
  <c r="BE34" i="2" s="1"/>
  <c r="AY275" i="2"/>
  <c r="BA275" i="2" s="1"/>
  <c r="BE275" i="2" s="1"/>
  <c r="AY499" i="2"/>
  <c r="BA499" i="2" s="1"/>
  <c r="BE499" i="2" s="1"/>
  <c r="AY747" i="2"/>
  <c r="BA747" i="2" s="1"/>
  <c r="BB747" i="2" s="1"/>
  <c r="BF747" i="2" s="1"/>
  <c r="AY494" i="2"/>
  <c r="BA494" i="2" s="1"/>
  <c r="BE494" i="2" s="1"/>
  <c r="AY507" i="2"/>
  <c r="BA507" i="2" s="1"/>
  <c r="BE507" i="2" s="1"/>
  <c r="AY752" i="2"/>
  <c r="BA752" i="2" s="1"/>
  <c r="BE752" i="2" s="1"/>
  <c r="AY801" i="2"/>
  <c r="BA801" i="2" s="1"/>
  <c r="BE801" i="2" s="1"/>
  <c r="AX785" i="2"/>
  <c r="AZ785" i="2" s="1"/>
  <c r="BD785" i="2" s="1"/>
  <c r="AY695" i="2"/>
  <c r="BA695" i="2" s="1"/>
  <c r="BB695" i="2" s="1"/>
  <c r="BF695" i="2" s="1"/>
  <c r="AX769" i="2"/>
  <c r="AZ769" i="2" s="1"/>
  <c r="BD769" i="2" s="1"/>
  <c r="AX753" i="2"/>
  <c r="AZ753" i="2" s="1"/>
  <c r="BD753" i="2" s="1"/>
  <c r="AX737" i="2"/>
  <c r="AZ737" i="2" s="1"/>
  <c r="BD737" i="2" s="1"/>
  <c r="AX721" i="2"/>
  <c r="AZ721" i="2" s="1"/>
  <c r="BD721" i="2" s="1"/>
  <c r="AY683" i="2"/>
  <c r="BA683" i="2" s="1"/>
  <c r="BB683" i="2" s="1"/>
  <c r="BF683" i="2" s="1"/>
  <c r="AY598" i="2"/>
  <c r="BA598" i="2" s="1"/>
  <c r="BB598" i="2" s="1"/>
  <c r="BF598" i="2" s="1"/>
  <c r="AX516" i="2"/>
  <c r="AZ516" i="2" s="1"/>
  <c r="BD516" i="2" s="1"/>
  <c r="AX500" i="2"/>
  <c r="AZ500" i="2" s="1"/>
  <c r="BD500" i="2" s="1"/>
  <c r="AX552" i="2"/>
  <c r="AZ552" i="2" s="1"/>
  <c r="BD552" i="2" s="1"/>
  <c r="AY627" i="2"/>
  <c r="BA627" i="2" s="1"/>
  <c r="BE627" i="2" s="1"/>
  <c r="AX577" i="2"/>
  <c r="AZ577" i="2" s="1"/>
  <c r="BD577" i="2" s="1"/>
  <c r="AY571" i="2"/>
  <c r="BA571" i="2" s="1"/>
  <c r="BE571" i="2" s="1"/>
  <c r="AY426" i="2"/>
  <c r="BA426" i="2" s="1"/>
  <c r="BE426" i="2" s="1"/>
  <c r="AX280" i="2"/>
  <c r="AZ280" i="2" s="1"/>
  <c r="BD280" i="2" s="1"/>
  <c r="AY303" i="2"/>
  <c r="BA303" i="2" s="1"/>
  <c r="BB303" i="2" s="1"/>
  <c r="BF303" i="2" s="1"/>
  <c r="AY259" i="2"/>
  <c r="BA259" i="2" s="1"/>
  <c r="BE259" i="2" s="1"/>
  <c r="AX324" i="2"/>
  <c r="AZ324" i="2" s="1"/>
  <c r="BD324" i="2" s="1"/>
  <c r="AY95" i="2"/>
  <c r="BA95" i="2" s="1"/>
  <c r="BE95" i="2" s="1"/>
  <c r="AY335" i="2"/>
  <c r="BA335" i="2" s="1"/>
  <c r="BB335" i="2" s="1"/>
  <c r="BF335" i="2" s="1"/>
  <c r="AY617" i="2"/>
  <c r="BA617" i="2" s="1"/>
  <c r="BE617" i="2" s="1"/>
  <c r="AY716" i="2"/>
  <c r="BA716" i="2" s="1"/>
  <c r="BB716" i="2" s="1"/>
  <c r="BF716" i="2" s="1"/>
  <c r="AY780" i="2"/>
  <c r="BA780" i="2" s="1"/>
  <c r="BB780" i="2" s="1"/>
  <c r="BF780" i="2" s="1"/>
  <c r="AY395" i="2"/>
  <c r="BA395" i="2" s="1"/>
  <c r="BB395" i="2" s="1"/>
  <c r="BF395" i="2" s="1"/>
  <c r="AY297" i="2"/>
  <c r="BA297" i="2" s="1"/>
  <c r="BE297" i="2" s="1"/>
  <c r="AY350" i="2"/>
  <c r="BA350" i="2" s="1"/>
  <c r="BB350" i="2" s="1"/>
  <c r="BF350" i="2" s="1"/>
  <c r="AY343" i="2"/>
  <c r="BA343" i="2" s="1"/>
  <c r="BE343" i="2" s="1"/>
  <c r="AY411" i="2"/>
  <c r="BA411" i="2" s="1"/>
  <c r="BE411" i="2" s="1"/>
  <c r="AY669" i="2"/>
  <c r="BA669" i="2" s="1"/>
  <c r="BE669" i="2" s="1"/>
  <c r="AY732" i="2"/>
  <c r="BA732" i="2" s="1"/>
  <c r="BE732" i="2" s="1"/>
  <c r="AY515" i="2"/>
  <c r="BA515" i="2" s="1"/>
  <c r="BE515" i="2" s="1"/>
  <c r="AY490" i="2"/>
  <c r="BA490" i="2" s="1"/>
  <c r="BE490" i="2" s="1"/>
  <c r="AY530" i="2"/>
  <c r="BA530" i="2" s="1"/>
  <c r="BB530" i="2" s="1"/>
  <c r="BF530" i="2" s="1"/>
  <c r="AY806" i="2"/>
  <c r="BA806" i="2" s="1"/>
  <c r="BE806" i="2" s="1"/>
  <c r="AY479" i="2"/>
  <c r="BA479" i="2" s="1"/>
  <c r="BB479" i="2" s="1"/>
  <c r="BF479" i="2" s="1"/>
  <c r="AY636" i="2"/>
  <c r="BA636" i="2" s="1"/>
  <c r="BB636" i="2" s="1"/>
  <c r="BF636" i="2" s="1"/>
  <c r="AY668" i="2"/>
  <c r="BA668" i="2" s="1"/>
  <c r="BE668" i="2" s="1"/>
  <c r="AY431" i="2"/>
  <c r="BA431" i="2" s="1"/>
  <c r="BB431" i="2" s="1"/>
  <c r="BF431" i="2" s="1"/>
  <c r="AY768" i="2"/>
  <c r="BA768" i="2" s="1"/>
  <c r="BE768" i="2" s="1"/>
  <c r="AX395" i="2"/>
  <c r="AZ395" i="2" s="1"/>
  <c r="BD395" i="2" s="1"/>
  <c r="AX373" i="2"/>
  <c r="AZ373" i="2" s="1"/>
  <c r="BD373" i="2" s="1"/>
  <c r="AX603" i="2"/>
  <c r="AZ603" i="2" s="1"/>
  <c r="BD603" i="2" s="1"/>
  <c r="AY623" i="2"/>
  <c r="BA623" i="2" s="1"/>
  <c r="BB623" i="2" s="1"/>
  <c r="BF623" i="2" s="1"/>
  <c r="AY540" i="2"/>
  <c r="BA540" i="2" s="1"/>
  <c r="BB540" i="2" s="1"/>
  <c r="BF540" i="2" s="1"/>
  <c r="AY443" i="2"/>
  <c r="BA443" i="2" s="1"/>
  <c r="BB443" i="2" s="1"/>
  <c r="BF443" i="2" s="1"/>
  <c r="AY393" i="2"/>
  <c r="BA393" i="2" s="1"/>
  <c r="BE393" i="2" s="1"/>
  <c r="AY357" i="2"/>
  <c r="BA357" i="2" s="1"/>
  <c r="BE357" i="2" s="1"/>
  <c r="AX252" i="2"/>
  <c r="AZ252" i="2" s="1"/>
  <c r="BD252" i="2" s="1"/>
  <c r="AY320" i="2"/>
  <c r="BA320" i="2" s="1"/>
  <c r="BB320" i="2" s="1"/>
  <c r="BF320" i="2" s="1"/>
  <c r="AY248" i="2"/>
  <c r="BA248" i="2" s="1"/>
  <c r="BB248" i="2" s="1"/>
  <c r="BF248" i="2" s="1"/>
  <c r="AY64" i="2"/>
  <c r="BA64" i="2" s="1"/>
  <c r="BB64" i="2" s="1"/>
  <c r="BF64" i="2" s="1"/>
  <c r="AY32" i="2"/>
  <c r="BA32" i="2" s="1"/>
  <c r="BE32" i="2" s="1"/>
  <c r="AX686" i="2"/>
  <c r="AZ686" i="2" s="1"/>
  <c r="BD686" i="2" s="1"/>
  <c r="AY702" i="2"/>
  <c r="BA702" i="2" s="1"/>
  <c r="BB702" i="2" s="1"/>
  <c r="BF702" i="2" s="1"/>
  <c r="AX682" i="2"/>
  <c r="AZ682" i="2" s="1"/>
  <c r="BD682" i="2" s="1"/>
  <c r="AX674" i="2"/>
  <c r="AZ674" i="2" s="1"/>
  <c r="BD674" i="2" s="1"/>
  <c r="AX658" i="2"/>
  <c r="AZ658" i="2" s="1"/>
  <c r="BD658" i="2" s="1"/>
  <c r="AX642" i="2"/>
  <c r="AZ642" i="2" s="1"/>
  <c r="BD642" i="2" s="1"/>
  <c r="AY536" i="2"/>
  <c r="BA536" i="2" s="1"/>
  <c r="BB536" i="2" s="1"/>
  <c r="BF536" i="2" s="1"/>
  <c r="AX698" i="2"/>
  <c r="AZ698" i="2" s="1"/>
  <c r="BD698" i="2" s="1"/>
  <c r="AY594" i="2"/>
  <c r="BA594" i="2" s="1"/>
  <c r="BB594" i="2" s="1"/>
  <c r="BF594" i="2" s="1"/>
  <c r="AY468" i="2"/>
  <c r="BA468" i="2" s="1"/>
  <c r="BB468" i="2" s="1"/>
  <c r="BF468" i="2" s="1"/>
  <c r="AY570" i="2"/>
  <c r="BA570" i="2" s="1"/>
  <c r="BB570" i="2" s="1"/>
  <c r="BF570" i="2" s="1"/>
  <c r="AY464" i="2"/>
  <c r="BA464" i="2" s="1"/>
  <c r="BE464" i="2" s="1"/>
  <c r="AY409" i="2"/>
  <c r="BA409" i="2" s="1"/>
  <c r="BE409" i="2" s="1"/>
  <c r="AX417" i="2"/>
  <c r="AZ417" i="2" s="1"/>
  <c r="BD417" i="2" s="1"/>
  <c r="AY401" i="2"/>
  <c r="BA401" i="2" s="1"/>
  <c r="BB401" i="2" s="1"/>
  <c r="BF401" i="2" s="1"/>
  <c r="AX295" i="2"/>
  <c r="AZ295" i="2" s="1"/>
  <c r="BD295" i="2" s="1"/>
  <c r="AX290" i="2"/>
  <c r="AZ290" i="2" s="1"/>
  <c r="BD290" i="2" s="1"/>
  <c r="AX299" i="2"/>
  <c r="AZ299" i="2" s="1"/>
  <c r="BD299" i="2" s="1"/>
  <c r="BA252" i="2"/>
  <c r="BE252" i="2" s="1"/>
  <c r="AZ464" i="2"/>
  <c r="BD464" i="2" s="1"/>
  <c r="AZ391" i="2"/>
  <c r="BD391" i="2" s="1"/>
  <c r="BA446" i="2"/>
  <c r="BE446" i="2" s="1"/>
  <c r="AZ126" i="2"/>
  <c r="BD126" i="2" s="1"/>
  <c r="BA184" i="2"/>
  <c r="BE184" i="2" s="1"/>
  <c r="BA341" i="2"/>
  <c r="BB341" i="2" s="1"/>
  <c r="BF341" i="2" s="1"/>
  <c r="AZ311" i="2"/>
  <c r="BD311" i="2" s="1"/>
  <c r="BA156" i="2"/>
  <c r="BE156" i="2" s="1"/>
  <c r="BA47" i="2"/>
  <c r="BB47" i="2" s="1"/>
  <c r="BF47" i="2" s="1"/>
  <c r="AY292" i="2"/>
  <c r="BA292" i="2" s="1"/>
  <c r="BE292" i="2" s="1"/>
  <c r="AY317" i="2"/>
  <c r="BA317" i="2" s="1"/>
  <c r="BE317" i="2" s="1"/>
  <c r="AY354" i="2"/>
  <c r="BA354" i="2" s="1"/>
  <c r="BB354" i="2" s="1"/>
  <c r="BF354" i="2" s="1"/>
  <c r="AY375" i="2"/>
  <c r="BA375" i="2" s="1"/>
  <c r="BE375" i="2" s="1"/>
  <c r="AY254" i="2"/>
  <c r="BA254" i="2" s="1"/>
  <c r="BB254" i="2" s="1"/>
  <c r="BF254" i="2" s="1"/>
  <c r="AY276" i="2"/>
  <c r="BA276" i="2" s="1"/>
  <c r="BB276" i="2" s="1"/>
  <c r="BF276" i="2" s="1"/>
  <c r="AY339" i="2"/>
  <c r="BA339" i="2" s="1"/>
  <c r="BB339" i="2" s="1"/>
  <c r="BF339" i="2" s="1"/>
  <c r="AY118" i="2"/>
  <c r="BA118" i="2" s="1"/>
  <c r="BB118" i="2" s="1"/>
  <c r="BF118" i="2" s="1"/>
  <c r="AY213" i="2"/>
  <c r="BA213" i="2" s="1"/>
  <c r="BE213" i="2" s="1"/>
  <c r="AY305" i="2"/>
  <c r="BA305" i="2" s="1"/>
  <c r="BE305" i="2" s="1"/>
  <c r="AY38" i="2"/>
  <c r="BA38" i="2" s="1"/>
  <c r="BE38" i="2" s="1"/>
  <c r="AX184" i="2"/>
  <c r="AZ184" i="2" s="1"/>
  <c r="BD184" i="2" s="1"/>
  <c r="AX300" i="2"/>
  <c r="AZ300" i="2" s="1"/>
  <c r="BD300" i="2" s="1"/>
  <c r="AY21" i="2"/>
  <c r="BA21" i="2" s="1"/>
  <c r="BE21" i="2" s="1"/>
  <c r="AY37" i="2"/>
  <c r="BA37" i="2" s="1"/>
  <c r="BB37" i="2" s="1"/>
  <c r="BF37" i="2" s="1"/>
  <c r="AY177" i="2"/>
  <c r="BA177" i="2" s="1"/>
  <c r="BE177" i="2" s="1"/>
  <c r="AX196" i="2"/>
  <c r="AZ196" i="2" s="1"/>
  <c r="BD196" i="2" s="1"/>
  <c r="AY366" i="2"/>
  <c r="BA366" i="2" s="1"/>
  <c r="BE366" i="2" s="1"/>
  <c r="AX358" i="2"/>
  <c r="AZ358" i="2" s="1"/>
  <c r="BD358" i="2" s="1"/>
  <c r="AY59" i="2"/>
  <c r="BA59" i="2" s="1"/>
  <c r="BB59" i="2" s="1"/>
  <c r="BF59" i="2" s="1"/>
  <c r="AY80" i="2"/>
  <c r="BA80" i="2" s="1"/>
  <c r="BB80" i="2" s="1"/>
  <c r="BF80" i="2" s="1"/>
  <c r="AY351" i="2"/>
  <c r="BA351" i="2" s="1"/>
  <c r="BB351" i="2" s="1"/>
  <c r="BF351" i="2" s="1"/>
  <c r="AY727" i="2"/>
  <c r="BA727" i="2" s="1"/>
  <c r="BE727" i="2" s="1"/>
  <c r="AY759" i="2"/>
  <c r="BA759" i="2" s="1"/>
  <c r="BB759" i="2" s="1"/>
  <c r="BF759" i="2" s="1"/>
  <c r="AY470" i="2"/>
  <c r="BA470" i="2" s="1"/>
  <c r="BE470" i="2" s="1"/>
  <c r="AY546" i="2"/>
  <c r="BA546" i="2" s="1"/>
  <c r="BE546" i="2" s="1"/>
  <c r="AY665" i="2"/>
  <c r="BA665" i="2" s="1"/>
  <c r="BE665" i="2" s="1"/>
  <c r="AY803" i="2"/>
  <c r="BA803" i="2" s="1"/>
  <c r="BE803" i="2" s="1"/>
  <c r="AY609" i="2"/>
  <c r="BA609" i="2" s="1"/>
  <c r="BB609" i="2" s="1"/>
  <c r="BF609" i="2" s="1"/>
  <c r="AY661" i="2"/>
  <c r="BA661" i="2" s="1"/>
  <c r="BB661" i="2" s="1"/>
  <c r="BF661" i="2" s="1"/>
  <c r="AY498" i="2"/>
  <c r="BA498" i="2" s="1"/>
  <c r="BB498" i="2" s="1"/>
  <c r="BF498" i="2" s="1"/>
  <c r="AY222" i="2"/>
  <c r="BA222" i="2" s="1"/>
  <c r="BE222" i="2" s="1"/>
  <c r="AX145" i="2"/>
  <c r="AZ145" i="2" s="1"/>
  <c r="BD145" i="2" s="1"/>
  <c r="AX129" i="2"/>
  <c r="AZ129" i="2" s="1"/>
  <c r="BD129" i="2" s="1"/>
  <c r="AY206" i="2"/>
  <c r="BA206" i="2" s="1"/>
  <c r="BB206" i="2" s="1"/>
  <c r="BF206" i="2" s="1"/>
  <c r="AY162" i="2"/>
  <c r="BA162" i="2" s="1"/>
  <c r="BE162" i="2" s="1"/>
  <c r="AY218" i="2"/>
  <c r="BA218" i="2" s="1"/>
  <c r="BE218" i="2" s="1"/>
  <c r="AY186" i="2"/>
  <c r="BA186" i="2" s="1"/>
  <c r="BB186" i="2" s="1"/>
  <c r="BF186" i="2" s="1"/>
  <c r="AY170" i="2"/>
  <c r="BA170" i="2" s="1"/>
  <c r="BB170" i="2" s="1"/>
  <c r="BF170" i="2" s="1"/>
  <c r="AY60" i="2"/>
  <c r="BA60" i="2" s="1"/>
  <c r="BE60" i="2" s="1"/>
  <c r="AY793" i="2"/>
  <c r="BA793" i="2" s="1"/>
  <c r="BB793" i="2" s="1"/>
  <c r="BF793" i="2" s="1"/>
  <c r="AY761" i="2"/>
  <c r="BA761" i="2" s="1"/>
  <c r="BB761" i="2" s="1"/>
  <c r="BF761" i="2" s="1"/>
  <c r="AY729" i="2"/>
  <c r="BA729" i="2" s="1"/>
  <c r="BB729" i="2" s="1"/>
  <c r="BF729" i="2" s="1"/>
  <c r="AY682" i="2"/>
  <c r="BA682" i="2" s="1"/>
  <c r="BE682" i="2" s="1"/>
  <c r="AY817" i="2"/>
  <c r="BA817" i="2" s="1"/>
  <c r="BE817" i="2" s="1"/>
  <c r="AX801" i="2"/>
  <c r="AZ801" i="2" s="1"/>
  <c r="BD801" i="2" s="1"/>
  <c r="AY778" i="2"/>
  <c r="BA778" i="2" s="1"/>
  <c r="BB778" i="2" s="1"/>
  <c r="BF778" i="2" s="1"/>
  <c r="AY813" i="2"/>
  <c r="BA813" i="2" s="1"/>
  <c r="BE813" i="2" s="1"/>
  <c r="AY769" i="2"/>
  <c r="BA769" i="2" s="1"/>
  <c r="BB769" i="2" s="1"/>
  <c r="BF769" i="2" s="1"/>
  <c r="AY737" i="2"/>
  <c r="BA737" i="2" s="1"/>
  <c r="BB737" i="2" s="1"/>
  <c r="BF737" i="2" s="1"/>
  <c r="AY667" i="2"/>
  <c r="BA667" i="2" s="1"/>
  <c r="BE667" i="2" s="1"/>
  <c r="AY595" i="2"/>
  <c r="BA595" i="2" s="1"/>
  <c r="BB595" i="2" s="1"/>
  <c r="BF595" i="2" s="1"/>
  <c r="AY587" i="2"/>
  <c r="BA587" i="2" s="1"/>
  <c r="BB587" i="2" s="1"/>
  <c r="BF587" i="2" s="1"/>
  <c r="AX765" i="2"/>
  <c r="AZ765" i="2" s="1"/>
  <c r="BD765" i="2" s="1"/>
  <c r="AX749" i="2"/>
  <c r="AZ749" i="2" s="1"/>
  <c r="BD749" i="2" s="1"/>
  <c r="AX733" i="2"/>
  <c r="AZ733" i="2" s="1"/>
  <c r="BD733" i="2" s="1"/>
  <c r="AX717" i="2"/>
  <c r="AZ717" i="2" s="1"/>
  <c r="BD717" i="2" s="1"/>
  <c r="AY619" i="2"/>
  <c r="BA619" i="2" s="1"/>
  <c r="BB619" i="2" s="1"/>
  <c r="BF619" i="2" s="1"/>
  <c r="AY666" i="2"/>
  <c r="BA666" i="2" s="1"/>
  <c r="BB666" i="2" s="1"/>
  <c r="BF666" i="2" s="1"/>
  <c r="AY582" i="2"/>
  <c r="BA582" i="2" s="1"/>
  <c r="BE582" i="2" s="1"/>
  <c r="AY566" i="2"/>
  <c r="BA566" i="2" s="1"/>
  <c r="BE566" i="2" s="1"/>
  <c r="AY512" i="2"/>
  <c r="BA512" i="2" s="1"/>
  <c r="BB512" i="2" s="1"/>
  <c r="BF512" i="2" s="1"/>
  <c r="AY496" i="2"/>
  <c r="BA496" i="2" s="1"/>
  <c r="BE496" i="2" s="1"/>
  <c r="AY480" i="2"/>
  <c r="BA480" i="2" s="1"/>
  <c r="BB480" i="2" s="1"/>
  <c r="BF480" i="2" s="1"/>
  <c r="AY532" i="2"/>
  <c r="BA532" i="2" s="1"/>
  <c r="BE532" i="2" s="1"/>
  <c r="AY516" i="2"/>
  <c r="BA516" i="2" s="1"/>
  <c r="BB516" i="2" s="1"/>
  <c r="BF516" i="2" s="1"/>
  <c r="AY500" i="2"/>
  <c r="BA500" i="2" s="1"/>
  <c r="BE500" i="2" s="1"/>
  <c r="AY484" i="2"/>
  <c r="BA484" i="2" s="1"/>
  <c r="BE484" i="2" s="1"/>
  <c r="AY349" i="2"/>
  <c r="BA349" i="2" s="1"/>
  <c r="BB349" i="2" s="1"/>
  <c r="BF349" i="2" s="1"/>
  <c r="AY444" i="2"/>
  <c r="BA444" i="2" s="1"/>
  <c r="BE444" i="2" s="1"/>
  <c r="AY387" i="2"/>
  <c r="BA387" i="2" s="1"/>
  <c r="BB387" i="2" s="1"/>
  <c r="BF387" i="2" s="1"/>
  <c r="AY262" i="2"/>
  <c r="BA262" i="2" s="1"/>
  <c r="BE262" i="2" s="1"/>
  <c r="AX14" i="2"/>
  <c r="AZ14" i="2" s="1"/>
  <c r="BD14" i="2" s="1"/>
  <c r="AX164" i="2"/>
  <c r="AZ164" i="2" s="1"/>
  <c r="BD164" i="2" s="1"/>
  <c r="AX231" i="2"/>
  <c r="AZ231" i="2" s="1"/>
  <c r="BD231" i="2" s="1"/>
  <c r="AY152" i="2"/>
  <c r="BA152" i="2" s="1"/>
  <c r="BE152" i="2" s="1"/>
  <c r="AY88" i="2"/>
  <c r="BA88" i="2" s="1"/>
  <c r="BB88" i="2" s="1"/>
  <c r="BF88" i="2" s="1"/>
  <c r="AY159" i="2"/>
  <c r="BA159" i="2" s="1"/>
  <c r="BB159" i="2" s="1"/>
  <c r="BF159" i="2" s="1"/>
  <c r="AY288" i="2"/>
  <c r="BA288" i="2" s="1"/>
  <c r="BE288" i="2" s="1"/>
  <c r="AY534" i="2"/>
  <c r="BA534" i="2" s="1"/>
  <c r="BB534" i="2" s="1"/>
  <c r="BF534" i="2" s="1"/>
  <c r="AY601" i="2"/>
  <c r="BA601" i="2" s="1"/>
  <c r="BE601" i="2" s="1"/>
  <c r="AX711" i="2"/>
  <c r="AZ711" i="2" s="1"/>
  <c r="BD711" i="2" s="1"/>
  <c r="AY807" i="2"/>
  <c r="BA807" i="2" s="1"/>
  <c r="BB807" i="2" s="1"/>
  <c r="BF807" i="2" s="1"/>
  <c r="AY573" i="2"/>
  <c r="BA573" i="2" s="1"/>
  <c r="BE573" i="2" s="1"/>
  <c r="AY556" i="2"/>
  <c r="BA556" i="2" s="1"/>
  <c r="BB556" i="2" s="1"/>
  <c r="BF556" i="2" s="1"/>
  <c r="AX214" i="2"/>
  <c r="AZ214" i="2" s="1"/>
  <c r="BD214" i="2" s="1"/>
  <c r="AX93" i="2"/>
  <c r="AZ93" i="2" s="1"/>
  <c r="BD93" i="2" s="1"/>
  <c r="AY77" i="2"/>
  <c r="BA77" i="2" s="1"/>
  <c r="BE77" i="2" s="1"/>
  <c r="AY20" i="2"/>
  <c r="BA20" i="2" s="1"/>
  <c r="BB20" i="2" s="1"/>
  <c r="BF20" i="2" s="1"/>
  <c r="AX789" i="2"/>
  <c r="AZ789" i="2" s="1"/>
  <c r="BD789" i="2" s="1"/>
  <c r="AY773" i="2"/>
  <c r="BA773" i="2" s="1"/>
  <c r="BB773" i="2" s="1"/>
  <c r="BF773" i="2" s="1"/>
  <c r="AY741" i="2"/>
  <c r="BA741" i="2" s="1"/>
  <c r="BB741" i="2" s="1"/>
  <c r="BF741" i="2" s="1"/>
  <c r="AY97" i="2"/>
  <c r="BA97" i="2" s="1"/>
  <c r="BE97" i="2" s="1"/>
  <c r="AX34" i="2"/>
  <c r="AZ34" i="2" s="1"/>
  <c r="BD34" i="2" s="1"/>
  <c r="AY686" i="2"/>
  <c r="BA686" i="2" s="1"/>
  <c r="BE686" i="2" s="1"/>
  <c r="AX678" i="2"/>
  <c r="AZ678" i="2" s="1"/>
  <c r="BD678" i="2" s="1"/>
  <c r="AX569" i="2"/>
  <c r="AZ569" i="2" s="1"/>
  <c r="BD569" i="2" s="1"/>
  <c r="AX504" i="2"/>
  <c r="AZ504" i="2" s="1"/>
  <c r="BD504" i="2" s="1"/>
  <c r="AY563" i="2"/>
  <c r="BA563" i="2" s="1"/>
  <c r="BE563" i="2" s="1"/>
  <c r="AY782" i="2"/>
  <c r="BA782" i="2" s="1"/>
  <c r="BB782" i="2" s="1"/>
  <c r="BF782" i="2" s="1"/>
  <c r="AX670" i="2"/>
  <c r="AZ670" i="2" s="1"/>
  <c r="BD670" i="2" s="1"/>
  <c r="AX654" i="2"/>
  <c r="AZ654" i="2" s="1"/>
  <c r="BD654" i="2" s="1"/>
  <c r="AX638" i="2"/>
  <c r="AZ638" i="2" s="1"/>
  <c r="BD638" i="2" s="1"/>
  <c r="AX631" i="2"/>
  <c r="AZ631" i="2" s="1"/>
  <c r="BD631" i="2" s="1"/>
  <c r="AY599" i="2"/>
  <c r="BA599" i="2" s="1"/>
  <c r="BE599" i="2" s="1"/>
  <c r="AX438" i="2"/>
  <c r="AZ438" i="2" s="1"/>
  <c r="BD438" i="2" s="1"/>
  <c r="AY396" i="2"/>
  <c r="BA396" i="2" s="1"/>
  <c r="BE396" i="2" s="1"/>
  <c r="AX315" i="2"/>
  <c r="AZ315" i="2" s="1"/>
  <c r="BD315" i="2" s="1"/>
  <c r="AX307" i="2"/>
  <c r="AZ307" i="2" s="1"/>
  <c r="BD307" i="2" s="1"/>
  <c r="AX261" i="2"/>
  <c r="AZ261" i="2" s="1"/>
  <c r="BD261" i="2" s="1"/>
  <c r="AY87" i="2"/>
  <c r="BA87" i="2" s="1"/>
  <c r="BE87" i="2" s="1"/>
  <c r="AY48" i="2"/>
  <c r="BA48" i="2" s="1"/>
  <c r="BE48" i="2" s="1"/>
  <c r="AY71" i="2"/>
  <c r="BA71" i="2" s="1"/>
  <c r="BB71" i="2" s="1"/>
  <c r="BF71" i="2" s="1"/>
  <c r="AY135" i="2"/>
  <c r="BA135" i="2" s="1"/>
  <c r="BB135" i="2" s="1"/>
  <c r="BF135" i="2" s="1"/>
  <c r="AY205" i="2"/>
  <c r="BA205" i="2" s="1"/>
  <c r="BE205" i="2" s="1"/>
  <c r="AY398" i="2"/>
  <c r="BA398" i="2" s="1"/>
  <c r="BB398" i="2" s="1"/>
  <c r="BF398" i="2" s="1"/>
  <c r="AY458" i="2"/>
  <c r="BA458" i="2" s="1"/>
  <c r="BB458" i="2" s="1"/>
  <c r="BF458" i="2" s="1"/>
  <c r="AX296" i="2"/>
  <c r="AZ296" i="2" s="1"/>
  <c r="BD296" i="2" s="1"/>
  <c r="AY519" i="2"/>
  <c r="BA519" i="2" s="1"/>
  <c r="BE519" i="2" s="1"/>
  <c r="AY637" i="2"/>
  <c r="BA637" i="2" s="1"/>
  <c r="BE637" i="2" s="1"/>
  <c r="AY788" i="2"/>
  <c r="BA788" i="2" s="1"/>
  <c r="BB788" i="2" s="1"/>
  <c r="BF788" i="2" s="1"/>
  <c r="AY648" i="2"/>
  <c r="BA648" i="2" s="1"/>
  <c r="BB648" i="2" s="1"/>
  <c r="BF648" i="2" s="1"/>
  <c r="AY459" i="2"/>
  <c r="BA459" i="2" s="1"/>
  <c r="BE459" i="2" s="1"/>
  <c r="AY589" i="2"/>
  <c r="BA589" i="2" s="1"/>
  <c r="BB589" i="2" s="1"/>
  <c r="BF589" i="2" s="1"/>
  <c r="AY641" i="2"/>
  <c r="BA641" i="2" s="1"/>
  <c r="BB641" i="2" s="1"/>
  <c r="BF641" i="2" s="1"/>
  <c r="AY145" i="2"/>
  <c r="BA145" i="2" s="1"/>
  <c r="BB145" i="2" s="1"/>
  <c r="BF145" i="2" s="1"/>
  <c r="AY138" i="2"/>
  <c r="BA138" i="2" s="1"/>
  <c r="BE138" i="2" s="1"/>
  <c r="AY73" i="2"/>
  <c r="BA73" i="2" s="1"/>
  <c r="BB73" i="2" s="1"/>
  <c r="BF73" i="2" s="1"/>
  <c r="AY41" i="2"/>
  <c r="BA41" i="2" s="1"/>
  <c r="BB41" i="2" s="1"/>
  <c r="BF41" i="2" s="1"/>
  <c r="AY390" i="2"/>
  <c r="BA390" i="2" s="1"/>
  <c r="BE390" i="2" s="1"/>
  <c r="AY168" i="2"/>
  <c r="BA168" i="2" s="1"/>
  <c r="BE168" i="2" s="1"/>
  <c r="AY110" i="2"/>
  <c r="BA110" i="2" s="1"/>
  <c r="BB110" i="2" s="1"/>
  <c r="BF110" i="2" s="1"/>
  <c r="AX167" i="2"/>
  <c r="AZ167" i="2" s="1"/>
  <c r="BD167" i="2" s="1"/>
  <c r="AX195" i="2"/>
  <c r="AZ195" i="2" s="1"/>
  <c r="BD195" i="2" s="1"/>
  <c r="AY44" i="2"/>
  <c r="BA44" i="2" s="1"/>
  <c r="BB44" i="2" s="1"/>
  <c r="BF44" i="2" s="1"/>
  <c r="AY128" i="2"/>
  <c r="BA128" i="2" s="1"/>
  <c r="BE128" i="2" s="1"/>
  <c r="AY181" i="2"/>
  <c r="BA181" i="2" s="1"/>
  <c r="BE181" i="2" s="1"/>
  <c r="AY232" i="2"/>
  <c r="BA232" i="2" s="1"/>
  <c r="BE232" i="2" s="1"/>
  <c r="AY246" i="2"/>
  <c r="BA246" i="2" s="1"/>
  <c r="BE246" i="2" s="1"/>
  <c r="AY535" i="2"/>
  <c r="BA535" i="2" s="1"/>
  <c r="AY569" i="2"/>
  <c r="BA569" i="2" s="1"/>
  <c r="BE569" i="2" s="1"/>
  <c r="AY653" i="2"/>
  <c r="BA653" i="2" s="1"/>
  <c r="BE653" i="2" s="1"/>
  <c r="AY743" i="2"/>
  <c r="BA743" i="2" s="1"/>
  <c r="BE743" i="2" s="1"/>
  <c r="AY775" i="2"/>
  <c r="BA775" i="2" s="1"/>
  <c r="BB775" i="2" s="1"/>
  <c r="BF775" i="2" s="1"/>
  <c r="AY712" i="2"/>
  <c r="BA712" i="2" s="1"/>
  <c r="BE712" i="2" s="1"/>
  <c r="AY696" i="2"/>
  <c r="BA696" i="2" s="1"/>
  <c r="BB696" i="2" s="1"/>
  <c r="BF696" i="2" s="1"/>
  <c r="AY681" i="2"/>
  <c r="BA681" i="2" s="1"/>
  <c r="BB681" i="2" s="1"/>
  <c r="BF681" i="2" s="1"/>
  <c r="AY572" i="2"/>
  <c r="BA572" i="2" s="1"/>
  <c r="BB572" i="2" s="1"/>
  <c r="BF572" i="2" s="1"/>
  <c r="AY692" i="2"/>
  <c r="BA692" i="2" s="1"/>
  <c r="BE692" i="2" s="1"/>
  <c r="AY399" i="2"/>
  <c r="BA399" i="2" s="1"/>
  <c r="BE399" i="2" s="1"/>
  <c r="AY514" i="2"/>
  <c r="BA514" i="2" s="1"/>
  <c r="BE514" i="2" s="1"/>
  <c r="AY657" i="2"/>
  <c r="BA657" i="2" s="1"/>
  <c r="BE657" i="2" s="1"/>
  <c r="AX218" i="2"/>
  <c r="AZ218" i="2" s="1"/>
  <c r="BD218" i="2" s="1"/>
  <c r="AX137" i="2"/>
  <c r="AZ137" i="2" s="1"/>
  <c r="BD137" i="2" s="1"/>
  <c r="AX101" i="2"/>
  <c r="AZ101" i="2" s="1"/>
  <c r="BD101" i="2" s="1"/>
  <c r="AX194" i="2"/>
  <c r="AZ194" i="2" s="1"/>
  <c r="BD194" i="2" s="1"/>
  <c r="AY745" i="2"/>
  <c r="BA745" i="2" s="1"/>
  <c r="BB745" i="2" s="1"/>
  <c r="BF745" i="2" s="1"/>
  <c r="AY753" i="2"/>
  <c r="BA753" i="2" s="1"/>
  <c r="BE753" i="2" s="1"/>
  <c r="AY721" i="2"/>
  <c r="BA721" i="2" s="1"/>
  <c r="BB721" i="2" s="1"/>
  <c r="BF721" i="2" s="1"/>
  <c r="AY674" i="2"/>
  <c r="BA674" i="2" s="1"/>
  <c r="BB674" i="2" s="1"/>
  <c r="BF674" i="2" s="1"/>
  <c r="AY786" i="2"/>
  <c r="BA786" i="2" s="1"/>
  <c r="BB786" i="2" s="1"/>
  <c r="BF786" i="2" s="1"/>
  <c r="AX619" i="2"/>
  <c r="AZ619" i="2" s="1"/>
  <c r="BD619" i="2" s="1"/>
  <c r="AY504" i="2"/>
  <c r="BA504" i="2" s="1"/>
  <c r="BB504" i="2" s="1"/>
  <c r="BF504" i="2" s="1"/>
  <c r="AY488" i="2"/>
  <c r="BA488" i="2" s="1"/>
  <c r="BE488" i="2" s="1"/>
  <c r="AY508" i="2"/>
  <c r="BA508" i="2" s="1"/>
  <c r="BE508" i="2" s="1"/>
  <c r="AY492" i="2"/>
  <c r="BA492" i="2" s="1"/>
  <c r="BB492" i="2" s="1"/>
  <c r="BF492" i="2" s="1"/>
  <c r="AY476" i="2"/>
  <c r="BA476" i="2" s="1"/>
  <c r="BE476" i="2" s="1"/>
  <c r="AX452" i="2"/>
  <c r="AZ452" i="2" s="1"/>
  <c r="BD452" i="2" s="1"/>
  <c r="AY433" i="2"/>
  <c r="BA433" i="2" s="1"/>
  <c r="BB433" i="2" s="1"/>
  <c r="BF433" i="2" s="1"/>
  <c r="AX433" i="2"/>
  <c r="AZ433" i="2" s="1"/>
  <c r="BD433" i="2" s="1"/>
  <c r="AY331" i="2"/>
  <c r="BA331" i="2" s="1"/>
  <c r="BB331" i="2" s="1"/>
  <c r="BF331" i="2" s="1"/>
  <c r="AX407" i="2"/>
  <c r="AZ407" i="2" s="1"/>
  <c r="BD407" i="2" s="1"/>
  <c r="AX327" i="2"/>
  <c r="AZ327" i="2" s="1"/>
  <c r="BD327" i="2" s="1"/>
  <c r="AX265" i="2"/>
  <c r="AZ265" i="2" s="1"/>
  <c r="BD265" i="2" s="1"/>
  <c r="BA35" i="2"/>
  <c r="BB35" i="2" s="1"/>
  <c r="BF35" i="2" s="1"/>
  <c r="BE437" i="2"/>
  <c r="AX191" i="2"/>
  <c r="AZ191" i="2" s="1"/>
  <c r="BD191" i="2" s="1"/>
  <c r="AX163" i="2"/>
  <c r="AZ163" i="2" s="1"/>
  <c r="BD163" i="2" s="1"/>
  <c r="AY217" i="2"/>
  <c r="BA217" i="2" s="1"/>
  <c r="BB217" i="2" s="1"/>
  <c r="BF217" i="2" s="1"/>
  <c r="AY67" i="2"/>
  <c r="BA67" i="2" s="1"/>
  <c r="BB67" i="2" s="1"/>
  <c r="BF67" i="2" s="1"/>
  <c r="AX55" i="2"/>
  <c r="AZ55" i="2" s="1"/>
  <c r="BD55" i="2" s="1"/>
  <c r="AY143" i="2"/>
  <c r="BA143" i="2" s="1"/>
  <c r="BB143" i="2" s="1"/>
  <c r="BF143" i="2" s="1"/>
  <c r="AY231" i="2"/>
  <c r="BA231" i="2" s="1"/>
  <c r="BB231" i="2" s="1"/>
  <c r="BF231" i="2" s="1"/>
  <c r="AX176" i="2"/>
  <c r="AZ176" i="2" s="1"/>
  <c r="BD176" i="2" s="1"/>
  <c r="AY756" i="2"/>
  <c r="BA756" i="2" s="1"/>
  <c r="BE756" i="2" s="1"/>
  <c r="AY86" i="2"/>
  <c r="BA86" i="2" s="1"/>
  <c r="BE86" i="2" s="1"/>
  <c r="AX166" i="2"/>
  <c r="AZ166" i="2" s="1"/>
  <c r="BD166" i="2" s="1"/>
  <c r="AY46" i="2"/>
  <c r="BA46" i="2" s="1"/>
  <c r="BB46" i="2" s="1"/>
  <c r="BF46" i="2" s="1"/>
  <c r="AX77" i="2"/>
  <c r="AZ77" i="2" s="1"/>
  <c r="BD77" i="2" s="1"/>
  <c r="AX36" i="2"/>
  <c r="AZ36" i="2" s="1"/>
  <c r="BD36" i="2" s="1"/>
  <c r="AY770" i="2"/>
  <c r="BA770" i="2" s="1"/>
  <c r="BE770" i="2" s="1"/>
  <c r="AY754" i="2"/>
  <c r="BA754" i="2" s="1"/>
  <c r="BB754" i="2" s="1"/>
  <c r="BF754" i="2" s="1"/>
  <c r="AY738" i="2"/>
  <c r="BA738" i="2" s="1"/>
  <c r="BE738" i="2" s="1"/>
  <c r="AY722" i="2"/>
  <c r="BA722" i="2" s="1"/>
  <c r="BE722" i="2" s="1"/>
  <c r="AY204" i="2"/>
  <c r="BA204" i="2" s="1"/>
  <c r="BB204" i="2" s="1"/>
  <c r="BF204" i="2" s="1"/>
  <c r="AY136" i="2"/>
  <c r="BA136" i="2" s="1"/>
  <c r="BB136" i="2" s="1"/>
  <c r="BF136" i="2" s="1"/>
  <c r="AX219" i="2"/>
  <c r="AZ219" i="2" s="1"/>
  <c r="BD219" i="2" s="1"/>
  <c r="AY160" i="2"/>
  <c r="BA160" i="2" s="1"/>
  <c r="BB160" i="2" s="1"/>
  <c r="BF160" i="2" s="1"/>
  <c r="AY176" i="2"/>
  <c r="BA176" i="2" s="1"/>
  <c r="BB176" i="2" s="1"/>
  <c r="BF176" i="2" s="1"/>
  <c r="AY772" i="2"/>
  <c r="BA772" i="2" s="1"/>
  <c r="BB772" i="2" s="1"/>
  <c r="BF772" i="2" s="1"/>
  <c r="AY167" i="2"/>
  <c r="BA167" i="2" s="1"/>
  <c r="BB167" i="2" s="1"/>
  <c r="BF167" i="2" s="1"/>
  <c r="AY219" i="2"/>
  <c r="BA219" i="2" s="1"/>
  <c r="BB219" i="2" s="1"/>
  <c r="BF219" i="2" s="1"/>
  <c r="AY142" i="2"/>
  <c r="BA142" i="2" s="1"/>
  <c r="BB142" i="2" s="1"/>
  <c r="BF142" i="2" s="1"/>
  <c r="AY126" i="2"/>
  <c r="BA126" i="2" s="1"/>
  <c r="BE126" i="2" s="1"/>
  <c r="AY194" i="2"/>
  <c r="BA194" i="2" s="1"/>
  <c r="BE194" i="2" s="1"/>
  <c r="AY149" i="2"/>
  <c r="BA149" i="2" s="1"/>
  <c r="BE149" i="2" s="1"/>
  <c r="AY230" i="2"/>
  <c r="BA230" i="2" s="1"/>
  <c r="BE230" i="2" s="1"/>
  <c r="AX89" i="2"/>
  <c r="AZ89" i="2" s="1"/>
  <c r="BD89" i="2" s="1"/>
  <c r="AX19" i="2"/>
  <c r="AZ19" i="2" s="1"/>
  <c r="BD19" i="2" s="1"/>
  <c r="AY127" i="2"/>
  <c r="BA127" i="2" s="1"/>
  <c r="BE127" i="2" s="1"/>
  <c r="AX168" i="2"/>
  <c r="AZ168" i="2" s="1"/>
  <c r="BD168" i="2" s="1"/>
  <c r="AY33" i="2"/>
  <c r="BA33" i="2" s="1"/>
  <c r="BE33" i="2" s="1"/>
  <c r="AY212" i="2"/>
  <c r="BA212" i="2" s="1"/>
  <c r="BB212" i="2" s="1"/>
  <c r="BF212" i="2" s="1"/>
  <c r="BB113" i="2"/>
  <c r="BF113" i="2" s="1"/>
  <c r="AY117" i="2"/>
  <c r="BA117" i="2" s="1"/>
  <c r="BB117" i="2" s="1"/>
  <c r="BF117" i="2" s="1"/>
  <c r="AX180" i="2"/>
  <c r="AZ180" i="2" s="1"/>
  <c r="BD180" i="2" s="1"/>
  <c r="AX215" i="2"/>
  <c r="AZ215" i="2" s="1"/>
  <c r="BD215" i="2" s="1"/>
  <c r="AY103" i="2"/>
  <c r="BA103" i="2" s="1"/>
  <c r="BE103" i="2" s="1"/>
  <c r="AY121" i="2"/>
  <c r="BA121" i="2" s="1"/>
  <c r="BE121" i="2" s="1"/>
  <c r="AX172" i="2"/>
  <c r="AZ172" i="2" s="1"/>
  <c r="BD172" i="2" s="1"/>
  <c r="AY192" i="2"/>
  <c r="BA192" i="2" s="1"/>
  <c r="BE192" i="2" s="1"/>
  <c r="AX187" i="2"/>
  <c r="AZ187" i="2" s="1"/>
  <c r="BD187" i="2" s="1"/>
  <c r="AX211" i="2"/>
  <c r="AZ211" i="2" s="1"/>
  <c r="BD211" i="2" s="1"/>
  <c r="AY724" i="2"/>
  <c r="BA724" i="2" s="1"/>
  <c r="BB724" i="2" s="1"/>
  <c r="BF724" i="2" s="1"/>
  <c r="AY133" i="2"/>
  <c r="BA133" i="2" s="1"/>
  <c r="BB133" i="2" s="1"/>
  <c r="BF133" i="2" s="1"/>
  <c r="AY211" i="2"/>
  <c r="BA211" i="2" s="1"/>
  <c r="BE211" i="2" s="1"/>
  <c r="AX182" i="2"/>
  <c r="AZ182" i="2" s="1"/>
  <c r="BD182" i="2" s="1"/>
  <c r="AY116" i="2"/>
  <c r="BA116" i="2" s="1"/>
  <c r="BB116" i="2" s="1"/>
  <c r="BF116" i="2" s="1"/>
  <c r="AX42" i="2"/>
  <c r="AZ42" i="2" s="1"/>
  <c r="BD42" i="2" s="1"/>
  <c r="AX805" i="2"/>
  <c r="AZ805" i="2" s="1"/>
  <c r="BD805" i="2" s="1"/>
  <c r="AY678" i="2"/>
  <c r="BA678" i="2" s="1"/>
  <c r="BB678" i="2" s="1"/>
  <c r="BF678" i="2" s="1"/>
  <c r="BA369" i="2"/>
  <c r="BE369" i="2" s="1"/>
  <c r="BA388" i="2"/>
  <c r="BE388" i="2" s="1"/>
  <c r="BA236" i="2"/>
  <c r="BB236" i="2" s="1"/>
  <c r="BF236" i="2" s="1"/>
  <c r="BA555" i="2"/>
  <c r="BB555" i="2" s="1"/>
  <c r="BF555" i="2" s="1"/>
  <c r="BA83" i="2"/>
  <c r="BB83" i="2" s="1"/>
  <c r="BF83" i="2" s="1"/>
  <c r="BA558" i="2"/>
  <c r="BB558" i="2" s="1"/>
  <c r="BF558" i="2" s="1"/>
  <c r="BA475" i="2"/>
  <c r="BE475" i="2" s="1"/>
  <c r="AZ323" i="2"/>
  <c r="BD323" i="2" s="1"/>
  <c r="BB815" i="2"/>
  <c r="BF815" i="2" s="1"/>
  <c r="BB621" i="2"/>
  <c r="BF621" i="2" s="1"/>
  <c r="BE397" i="2"/>
  <c r="BE701" i="2"/>
  <c r="BB701" i="2"/>
  <c r="BF701" i="2" s="1"/>
  <c r="BB645" i="2"/>
  <c r="BF645" i="2" s="1"/>
  <c r="BA510" i="2"/>
  <c r="BB510" i="2" s="1"/>
  <c r="BF510" i="2" s="1"/>
  <c r="BA379" i="2"/>
  <c r="BB379" i="2" s="1"/>
  <c r="BF379" i="2" s="1"/>
  <c r="BA385" i="2"/>
  <c r="BE385" i="2" s="1"/>
  <c r="BA574" i="2"/>
  <c r="BB574" i="2" s="1"/>
  <c r="BF574" i="2" s="1"/>
  <c r="AZ446" i="2"/>
  <c r="BD446" i="2" s="1"/>
  <c r="BA260" i="2"/>
  <c r="BB260" i="2" s="1"/>
  <c r="BF260" i="2" s="1"/>
  <c r="BA376" i="2"/>
  <c r="BB376" i="2" s="1"/>
  <c r="BF376" i="2" s="1"/>
  <c r="BE364" i="2"/>
  <c r="BB689" i="2"/>
  <c r="BF689" i="2" s="1"/>
  <c r="BE195" i="2"/>
  <c r="BE789" i="2"/>
  <c r="BB221" i="2"/>
  <c r="BF221" i="2" s="1"/>
  <c r="BB419" i="2"/>
  <c r="BF419" i="2" s="1"/>
  <c r="BA140" i="2"/>
  <c r="BB140" i="2" s="1"/>
  <c r="BF140" i="2" s="1"/>
  <c r="AZ593" i="2"/>
  <c r="BD593" i="2" s="1"/>
  <c r="AZ488" i="2"/>
  <c r="BD488" i="2" s="1"/>
  <c r="BA400" i="2"/>
  <c r="BE400" i="2" s="1"/>
  <c r="BE763" i="2"/>
  <c r="BB26" i="2"/>
  <c r="BF26" i="2" s="1"/>
  <c r="BB757" i="2"/>
  <c r="BF757" i="2" s="1"/>
  <c r="BB748" i="2"/>
  <c r="BF748" i="2" s="1"/>
  <c r="BE299" i="2"/>
  <c r="BE640" i="2"/>
  <c r="BB562" i="2"/>
  <c r="BF562" i="2" s="1"/>
  <c r="BB720" i="2"/>
  <c r="BF720" i="2" s="1"/>
  <c r="BB684" i="2"/>
  <c r="BF684" i="2" s="1"/>
  <c r="BE684" i="2"/>
  <c r="BA765" i="2"/>
  <c r="BB765" i="2" s="1"/>
  <c r="BF765" i="2" s="1"/>
  <c r="BE112" i="2"/>
  <c r="BB112" i="2"/>
  <c r="BF112" i="2" s="1"/>
  <c r="BB705" i="2"/>
  <c r="BF705" i="2" s="1"/>
  <c r="BE705" i="2"/>
  <c r="BA733" i="2"/>
  <c r="BE733" i="2" s="1"/>
  <c r="BB578" i="2"/>
  <c r="BF578" i="2" s="1"/>
  <c r="BE578" i="2"/>
  <c r="BB171" i="2"/>
  <c r="BF171" i="2" s="1"/>
  <c r="AY242" i="2"/>
  <c r="BA242" i="2" s="1"/>
  <c r="BE242" i="2" s="1"/>
  <c r="AY347" i="2"/>
  <c r="BA347" i="2" s="1"/>
  <c r="AY391" i="2"/>
  <c r="BA391" i="2" s="1"/>
  <c r="BB391" i="2" s="1"/>
  <c r="BF391" i="2" s="1"/>
  <c r="AY310" i="2"/>
  <c r="BA310" i="2" s="1"/>
  <c r="BB310" i="2" s="1"/>
  <c r="BF310" i="2" s="1"/>
  <c r="AY196" i="2"/>
  <c r="BA196" i="2" s="1"/>
  <c r="BE196" i="2" s="1"/>
  <c r="AY209" i="2"/>
  <c r="BA209" i="2" s="1"/>
  <c r="BB209" i="2" s="1"/>
  <c r="BF209" i="2" s="1"/>
  <c r="AX430" i="2"/>
  <c r="AZ430" i="2" s="1"/>
  <c r="BD430" i="2" s="1"/>
  <c r="AY533" i="2"/>
  <c r="BA533" i="2" s="1"/>
  <c r="BE533" i="2" s="1"/>
  <c r="AY577" i="2"/>
  <c r="BA577" i="2" s="1"/>
  <c r="BE577" i="2" s="1"/>
  <c r="AY719" i="2"/>
  <c r="BA719" i="2" s="1"/>
  <c r="AY751" i="2"/>
  <c r="BA751" i="2" s="1"/>
  <c r="AY565" i="2"/>
  <c r="BA565" i="2" s="1"/>
  <c r="BB565" i="2" s="1"/>
  <c r="BF565" i="2" s="1"/>
  <c r="AY605" i="2"/>
  <c r="BA605" i="2" s="1"/>
  <c r="AY616" i="2"/>
  <c r="BA616" i="2" s="1"/>
  <c r="BB616" i="2" s="1"/>
  <c r="BF616" i="2" s="1"/>
  <c r="AY141" i="2"/>
  <c r="BA141" i="2" s="1"/>
  <c r="AY150" i="2"/>
  <c r="BA150" i="2" s="1"/>
  <c r="AX190" i="2"/>
  <c r="AZ190" i="2" s="1"/>
  <c r="BD190" i="2" s="1"/>
  <c r="AX111" i="2"/>
  <c r="AZ111" i="2" s="1"/>
  <c r="BD111" i="2" s="1"/>
  <c r="AY82" i="2"/>
  <c r="BA82" i="2" s="1"/>
  <c r="AX162" i="2"/>
  <c r="AZ162" i="2" s="1"/>
  <c r="BD162" i="2" s="1"/>
  <c r="AY69" i="2"/>
  <c r="BA69" i="2" s="1"/>
  <c r="BE69" i="2" s="1"/>
  <c r="AY31" i="2"/>
  <c r="BA31" i="2" s="1"/>
  <c r="BE31" i="2" s="1"/>
  <c r="AY19" i="2"/>
  <c r="BA19" i="2" s="1"/>
  <c r="AY797" i="2"/>
  <c r="BA797" i="2" s="1"/>
  <c r="BB797" i="2" s="1"/>
  <c r="BF797" i="2" s="1"/>
  <c r="AY94" i="2"/>
  <c r="BA94" i="2" s="1"/>
  <c r="AY43" i="2"/>
  <c r="BA43" i="2" s="1"/>
  <c r="BE43" i="2" s="1"/>
  <c r="AX30" i="2"/>
  <c r="AZ30" i="2" s="1"/>
  <c r="BD30" i="2" s="1"/>
  <c r="AX817" i="2"/>
  <c r="AZ817" i="2" s="1"/>
  <c r="BD817" i="2" s="1"/>
  <c r="AY23" i="2"/>
  <c r="BA23" i="2" s="1"/>
  <c r="AY675" i="2"/>
  <c r="BA675" i="2" s="1"/>
  <c r="BE675" i="2" s="1"/>
  <c r="AY659" i="2"/>
  <c r="BA659" i="2" s="1"/>
  <c r="BB659" i="2" s="1"/>
  <c r="BF659" i="2" s="1"/>
  <c r="AY643" i="2"/>
  <c r="BA643" i="2" s="1"/>
  <c r="BE643" i="2" s="1"/>
  <c r="AY567" i="2"/>
  <c r="BA567" i="2" s="1"/>
  <c r="AY603" i="2"/>
  <c r="BA603" i="2" s="1"/>
  <c r="BE603" i="2" s="1"/>
  <c r="AX581" i="2"/>
  <c r="AZ581" i="2" s="1"/>
  <c r="BD581" i="2" s="1"/>
  <c r="AX781" i="2"/>
  <c r="AZ781" i="2" s="1"/>
  <c r="BD781" i="2" s="1"/>
  <c r="AX773" i="2"/>
  <c r="AZ773" i="2" s="1"/>
  <c r="BD773" i="2" s="1"/>
  <c r="AX757" i="2"/>
  <c r="AZ757" i="2" s="1"/>
  <c r="BD757" i="2" s="1"/>
  <c r="AX741" i="2"/>
  <c r="AZ741" i="2" s="1"/>
  <c r="BD741" i="2" s="1"/>
  <c r="AX725" i="2"/>
  <c r="AZ725" i="2" s="1"/>
  <c r="BD725" i="2" s="1"/>
  <c r="AY663" i="2"/>
  <c r="BA663" i="2" s="1"/>
  <c r="BE663" i="2" s="1"/>
  <c r="AY647" i="2"/>
  <c r="BA647" i="2" s="1"/>
  <c r="BE647" i="2" s="1"/>
  <c r="AX597" i="2"/>
  <c r="AZ597" i="2" s="1"/>
  <c r="BD597" i="2" s="1"/>
  <c r="AY448" i="2"/>
  <c r="BA448" i="2" s="1"/>
  <c r="AY344" i="2"/>
  <c r="BA344" i="2" s="1"/>
  <c r="BE344" i="2" s="1"/>
  <c r="AY436" i="2"/>
  <c r="BA436" i="2" s="1"/>
  <c r="AY356" i="2"/>
  <c r="BA356" i="2" s="1"/>
  <c r="BE356" i="2" s="1"/>
  <c r="AY319" i="2"/>
  <c r="BA319" i="2" s="1"/>
  <c r="AY296" i="2"/>
  <c r="BA296" i="2" s="1"/>
  <c r="AY282" i="2"/>
  <c r="BA282" i="2" s="1"/>
  <c r="BE282" i="2" s="1"/>
  <c r="AY266" i="2"/>
  <c r="BA266" i="2" s="1"/>
  <c r="AY327" i="2"/>
  <c r="BA327" i="2" s="1"/>
  <c r="AX282" i="2"/>
  <c r="AZ282" i="2" s="1"/>
  <c r="BD282" i="2" s="1"/>
  <c r="AX257" i="2"/>
  <c r="AZ257" i="2" s="1"/>
  <c r="BD257" i="2" s="1"/>
  <c r="AX175" i="2"/>
  <c r="AZ175" i="2" s="1"/>
  <c r="BD175" i="2" s="1"/>
  <c r="AY298" i="2"/>
  <c r="BA298" i="2" s="1"/>
  <c r="BB298" i="2" s="1"/>
  <c r="BF298" i="2" s="1"/>
  <c r="AX179" i="2"/>
  <c r="AZ179" i="2" s="1"/>
  <c r="BD179" i="2" s="1"/>
  <c r="AY224" i="2"/>
  <c r="BA224" i="2" s="1"/>
  <c r="AY293" i="2"/>
  <c r="BA293" i="2" s="1"/>
  <c r="BB293" i="2" s="1"/>
  <c r="BF293" i="2" s="1"/>
  <c r="AY52" i="2"/>
  <c r="BA52" i="2" s="1"/>
  <c r="AY131" i="2"/>
  <c r="BA131" i="2" s="1"/>
  <c r="BB131" i="2" s="1"/>
  <c r="BF131" i="2" s="1"/>
  <c r="AY10" i="2"/>
  <c r="BA10" i="2" s="1"/>
  <c r="BE10" i="2" s="1"/>
  <c r="AY45" i="2"/>
  <c r="BA45" i="2" s="1"/>
  <c r="AY122" i="2"/>
  <c r="BA122" i="2" s="1"/>
  <c r="AX188" i="2"/>
  <c r="AZ188" i="2" s="1"/>
  <c r="BD188" i="2" s="1"/>
  <c r="AY597" i="2"/>
  <c r="BA597" i="2" s="1"/>
  <c r="BB597" i="2" s="1"/>
  <c r="BF597" i="2" s="1"/>
  <c r="AY593" i="2"/>
  <c r="BA593" i="2" s="1"/>
  <c r="BE593" i="2" s="1"/>
  <c r="AY799" i="2"/>
  <c r="BA799" i="2" s="1"/>
  <c r="BB799" i="2" s="1"/>
  <c r="BF799" i="2" s="1"/>
  <c r="AY407" i="2"/>
  <c r="BA407" i="2" s="1"/>
  <c r="BE407" i="2" s="1"/>
  <c r="AY462" i="2"/>
  <c r="BA462" i="2" s="1"/>
  <c r="BB462" i="2" s="1"/>
  <c r="BF462" i="2" s="1"/>
  <c r="AY673" i="2"/>
  <c r="BA673" i="2" s="1"/>
  <c r="AY633" i="2"/>
  <c r="BA633" i="2" s="1"/>
  <c r="AY656" i="2"/>
  <c r="BA656" i="2" s="1"/>
  <c r="BB656" i="2" s="1"/>
  <c r="BF656" i="2" s="1"/>
  <c r="AY787" i="2"/>
  <c r="BA787" i="2" s="1"/>
  <c r="BE787" i="2" s="1"/>
  <c r="AY153" i="2"/>
  <c r="BA153" i="2" s="1"/>
  <c r="BB153" i="2" s="1"/>
  <c r="BF153" i="2" s="1"/>
  <c r="AX202" i="2"/>
  <c r="AZ202" i="2" s="1"/>
  <c r="BD202" i="2" s="1"/>
  <c r="AX141" i="2"/>
  <c r="AZ141" i="2" s="1"/>
  <c r="BD141" i="2" s="1"/>
  <c r="AX125" i="2"/>
  <c r="AZ125" i="2" s="1"/>
  <c r="BD125" i="2" s="1"/>
  <c r="AY175" i="2"/>
  <c r="BA175" i="2" s="1"/>
  <c r="AX67" i="2"/>
  <c r="AZ67" i="2" s="1"/>
  <c r="BD67" i="2" s="1"/>
  <c r="AY191" i="2"/>
  <c r="BA191" i="2" s="1"/>
  <c r="BE191" i="2" s="1"/>
  <c r="AX85" i="2"/>
  <c r="AZ85" i="2" s="1"/>
  <c r="BD85" i="2" s="1"/>
  <c r="AY85" i="2"/>
  <c r="BA85" i="2" s="1"/>
  <c r="BE85" i="2" s="1"/>
  <c r="AY12" i="2"/>
  <c r="BA12" i="2" s="1"/>
  <c r="AY821" i="2"/>
  <c r="BA821" i="2" s="1"/>
  <c r="BE821" i="2" s="1"/>
  <c r="AY8" i="2"/>
  <c r="BA8" i="2" s="1"/>
  <c r="AY777" i="2"/>
  <c r="BA777" i="2" s="1"/>
  <c r="AX702" i="2"/>
  <c r="AZ702" i="2" s="1"/>
  <c r="BD702" i="2" s="1"/>
  <c r="AX28" i="2"/>
  <c r="AZ28" i="2" s="1"/>
  <c r="BD28" i="2" s="1"/>
  <c r="AY749" i="2"/>
  <c r="BA749" i="2" s="1"/>
  <c r="BB749" i="2" s="1"/>
  <c r="BF749" i="2" s="1"/>
  <c r="AY717" i="2"/>
  <c r="BA717" i="2" s="1"/>
  <c r="AX512" i="2"/>
  <c r="AZ512" i="2" s="1"/>
  <c r="BD512" i="2" s="1"/>
  <c r="AX496" i="2"/>
  <c r="AZ496" i="2" s="1"/>
  <c r="BD496" i="2" s="1"/>
  <c r="AX662" i="2"/>
  <c r="AZ662" i="2" s="1"/>
  <c r="BD662" i="2" s="1"/>
  <c r="AX646" i="2"/>
  <c r="AZ646" i="2" s="1"/>
  <c r="BD646" i="2" s="1"/>
  <c r="AY528" i="2"/>
  <c r="BA528" i="2" s="1"/>
  <c r="BB528" i="2" s="1"/>
  <c r="BF528" i="2" s="1"/>
  <c r="AY554" i="2"/>
  <c r="BA554" i="2" s="1"/>
  <c r="BE554" i="2" s="1"/>
  <c r="AY473" i="2"/>
  <c r="BA473" i="2" s="1"/>
  <c r="BB473" i="2" s="1"/>
  <c r="BF473" i="2" s="1"/>
  <c r="AY392" i="2"/>
  <c r="BA392" i="2" s="1"/>
  <c r="BE392" i="2" s="1"/>
  <c r="AY360" i="2"/>
  <c r="BA360" i="2" s="1"/>
  <c r="BE360" i="2" s="1"/>
  <c r="AY429" i="2"/>
  <c r="BA429" i="2" s="1"/>
  <c r="AY408" i="2"/>
  <c r="BA408" i="2" s="1"/>
  <c r="BE408" i="2" s="1"/>
  <c r="AY425" i="2"/>
  <c r="BA425" i="2" s="1"/>
  <c r="AY340" i="2"/>
  <c r="BA340" i="2" s="1"/>
  <c r="AX303" i="2"/>
  <c r="AZ303" i="2" s="1"/>
  <c r="BD303" i="2" s="1"/>
  <c r="AY258" i="2"/>
  <c r="BA258" i="2" s="1"/>
  <c r="AY79" i="2"/>
  <c r="BA79" i="2" s="1"/>
  <c r="BE79" i="2" s="1"/>
  <c r="AY63" i="2"/>
  <c r="BA63" i="2" s="1"/>
  <c r="BE63" i="2" s="1"/>
  <c r="AX301" i="2"/>
  <c r="AZ301" i="2" s="1"/>
  <c r="BD301" i="2" s="1"/>
  <c r="AY256" i="2"/>
  <c r="BA256" i="2" s="1"/>
  <c r="BB256" i="2" s="1"/>
  <c r="BF256" i="2" s="1"/>
  <c r="AY334" i="2"/>
  <c r="BA334" i="2" s="1"/>
  <c r="BB334" i="2" s="1"/>
  <c r="BF334" i="2" s="1"/>
  <c r="AY402" i="2"/>
  <c r="BA402" i="2" s="1"/>
  <c r="BE402" i="2" s="1"/>
  <c r="AX183" i="2"/>
  <c r="AZ183" i="2" s="1"/>
  <c r="BD183" i="2" s="1"/>
  <c r="AX199" i="2"/>
  <c r="AZ199" i="2" s="1"/>
  <c r="BD199" i="2" s="1"/>
  <c r="AX320" i="2"/>
  <c r="AZ320" i="2" s="1"/>
  <c r="BD320" i="2" s="1"/>
  <c r="AX158" i="2"/>
  <c r="AZ158" i="2" s="1"/>
  <c r="BD158" i="2" s="1"/>
  <c r="AY216" i="2"/>
  <c r="BA216" i="2" s="1"/>
  <c r="BB216" i="2" s="1"/>
  <c r="BF216" i="2" s="1"/>
  <c r="AY225" i="2"/>
  <c r="BA225" i="2" s="1"/>
  <c r="BE225" i="2" s="1"/>
  <c r="AX321" i="2"/>
  <c r="AZ321" i="2" s="1"/>
  <c r="BD321" i="2" s="1"/>
  <c r="AY363" i="2"/>
  <c r="BA363" i="2" s="1"/>
  <c r="BB363" i="2" s="1"/>
  <c r="BF363" i="2" s="1"/>
  <c r="AY466" i="2"/>
  <c r="BA466" i="2" s="1"/>
  <c r="BB466" i="2" s="1"/>
  <c r="BF466" i="2" s="1"/>
  <c r="AX628" i="2"/>
  <c r="AZ628" i="2" s="1"/>
  <c r="BD628" i="2" s="1"/>
  <c r="AY560" i="2"/>
  <c r="BA560" i="2" s="1"/>
  <c r="BE560" i="2" s="1"/>
  <c r="AY613" i="2"/>
  <c r="BA613" i="2" s="1"/>
  <c r="AX549" i="2"/>
  <c r="AZ549" i="2" s="1"/>
  <c r="BD549" i="2" s="1"/>
  <c r="AY561" i="2"/>
  <c r="BA561" i="2" s="1"/>
  <c r="BE561" i="2" s="1"/>
  <c r="AY708" i="2"/>
  <c r="BA708" i="2" s="1"/>
  <c r="AY735" i="2"/>
  <c r="BA735" i="2" s="1"/>
  <c r="BE735" i="2" s="1"/>
  <c r="AY767" i="2"/>
  <c r="BA767" i="2" s="1"/>
  <c r="AY581" i="2"/>
  <c r="BA581" i="2" s="1"/>
  <c r="AY704" i="2"/>
  <c r="BA704" i="2" s="1"/>
  <c r="BE704" i="2" s="1"/>
  <c r="AY795" i="2"/>
  <c r="BA795" i="2" s="1"/>
  <c r="BE795" i="2" s="1"/>
  <c r="AY202" i="2"/>
  <c r="BA202" i="2" s="1"/>
  <c r="BE202" i="2" s="1"/>
  <c r="AY157" i="2"/>
  <c r="BA157" i="2" s="1"/>
  <c r="BE157" i="2" s="1"/>
  <c r="AY134" i="2"/>
  <c r="BA134" i="2" s="1"/>
  <c r="BE134" i="2" s="1"/>
  <c r="AY90" i="2"/>
  <c r="BA90" i="2" s="1"/>
  <c r="BE90" i="2" s="1"/>
  <c r="AY210" i="2"/>
  <c r="BA210" i="2" s="1"/>
  <c r="AX210" i="2"/>
  <c r="AZ210" i="2" s="1"/>
  <c r="BD210" i="2" s="1"/>
  <c r="AY166" i="2"/>
  <c r="BA166" i="2" s="1"/>
  <c r="AY125" i="2"/>
  <c r="BA125" i="2" s="1"/>
  <c r="BE125" i="2" s="1"/>
  <c r="AX115" i="2"/>
  <c r="AZ115" i="2" s="1"/>
  <c r="BD115" i="2" s="1"/>
  <c r="AX63" i="2"/>
  <c r="AZ63" i="2" s="1"/>
  <c r="BD63" i="2" s="1"/>
  <c r="AX12" i="2"/>
  <c r="AZ12" i="2" s="1"/>
  <c r="BD12" i="2" s="1"/>
  <c r="AY790" i="2"/>
  <c r="BA790" i="2" s="1"/>
  <c r="BE790" i="2" s="1"/>
  <c r="AY101" i="2"/>
  <c r="BA101" i="2" s="1"/>
  <c r="BE101" i="2" s="1"/>
  <c r="AY36" i="2"/>
  <c r="BA36" i="2" s="1"/>
  <c r="BE36" i="2" s="1"/>
  <c r="AX17" i="2"/>
  <c r="AZ17" i="2" s="1"/>
  <c r="BD17" i="2" s="1"/>
  <c r="AY651" i="2"/>
  <c r="BA651" i="2" s="1"/>
  <c r="AX565" i="2"/>
  <c r="AZ565" i="2" s="1"/>
  <c r="BD565" i="2" s="1"/>
  <c r="AY671" i="2"/>
  <c r="BA671" i="2" s="1"/>
  <c r="AY655" i="2"/>
  <c r="BA655" i="2" s="1"/>
  <c r="BE655" i="2" s="1"/>
  <c r="AY639" i="2"/>
  <c r="BA639" i="2" s="1"/>
  <c r="AY607" i="2"/>
  <c r="BA607" i="2" s="1"/>
  <c r="BE607" i="2" s="1"/>
  <c r="AY615" i="2"/>
  <c r="BA615" i="2" s="1"/>
  <c r="BB615" i="2" s="1"/>
  <c r="BF615" i="2" s="1"/>
  <c r="AY583" i="2"/>
  <c r="BA583" i="2" s="1"/>
  <c r="AY548" i="2"/>
  <c r="BA548" i="2" s="1"/>
  <c r="AX442" i="2"/>
  <c r="AZ442" i="2" s="1"/>
  <c r="BD442" i="2" s="1"/>
  <c r="AX421" i="2"/>
  <c r="AZ421" i="2" s="1"/>
  <c r="BD421" i="2" s="1"/>
  <c r="AY372" i="2"/>
  <c r="BA372" i="2" s="1"/>
  <c r="AY417" i="2"/>
  <c r="BA417" i="2" s="1"/>
  <c r="BB417" i="2" s="1"/>
  <c r="BF417" i="2" s="1"/>
  <c r="AY337" i="2"/>
  <c r="BA337" i="2" s="1"/>
  <c r="AY352" i="2"/>
  <c r="BA352" i="2" s="1"/>
  <c r="AY315" i="2"/>
  <c r="BA315" i="2" s="1"/>
  <c r="AY307" i="2"/>
  <c r="BA307" i="2" s="1"/>
  <c r="BB307" i="2" s="1"/>
  <c r="BF307" i="2" s="1"/>
  <c r="AY274" i="2"/>
  <c r="BA274" i="2" s="1"/>
  <c r="BB274" i="2" s="1"/>
  <c r="BF274" i="2" s="1"/>
  <c r="AY240" i="2"/>
  <c r="BA240" i="2" s="1"/>
  <c r="BE240" i="2" s="1"/>
  <c r="AY271" i="2"/>
  <c r="BA271" i="2" s="1"/>
  <c r="BB271" i="2" s="1"/>
  <c r="BF271" i="2" s="1"/>
  <c r="BB163" i="2"/>
  <c r="BF163" i="2" s="1"/>
  <c r="BA318" i="2"/>
  <c r="BB318" i="2" s="1"/>
  <c r="BF318" i="2" s="1"/>
  <c r="BB783" i="2"/>
  <c r="BF783" i="2" s="1"/>
  <c r="BE424" i="2"/>
  <c r="BE373" i="2"/>
  <c r="BB579" i="2"/>
  <c r="BF579" i="2" s="1"/>
  <c r="BB625" i="2"/>
  <c r="BF625" i="2" s="1"/>
  <c r="BE49" i="2"/>
  <c r="BB49" i="2"/>
  <c r="BF49" i="2" s="1"/>
  <c r="BE188" i="2"/>
  <c r="BB188" i="2"/>
  <c r="BF188" i="2" s="1"/>
  <c r="BE342" i="2"/>
  <c r="BE576" i="2"/>
  <c r="BB576" i="2"/>
  <c r="BF576" i="2" s="1"/>
  <c r="BE811" i="2"/>
  <c r="BB811" i="2"/>
  <c r="BF811" i="2" s="1"/>
  <c r="BB93" i="2"/>
  <c r="BF93" i="2" s="1"/>
  <c r="BE93" i="2"/>
  <c r="BE700" i="2"/>
  <c r="BB700" i="2"/>
  <c r="BF700" i="2" s="1"/>
  <c r="BB557" i="2"/>
  <c r="BF557" i="2" s="1"/>
  <c r="BE557" i="2"/>
  <c r="BE635" i="2"/>
  <c r="BB635" i="2"/>
  <c r="BF635" i="2" s="1"/>
  <c r="BB365" i="2"/>
  <c r="BF365" i="2" s="1"/>
  <c r="BE365" i="2"/>
  <c r="BB440" i="2"/>
  <c r="BF440" i="2" s="1"/>
  <c r="BE440" i="2"/>
  <c r="BE809" i="2"/>
  <c r="BB809" i="2"/>
  <c r="BF809" i="2" s="1"/>
  <c r="BB740" i="2"/>
  <c r="BF740" i="2" s="1"/>
  <c r="BE740" i="2"/>
  <c r="BE472" i="2"/>
  <c r="BE481" i="2"/>
  <c r="BE482" i="2"/>
  <c r="BB99" i="2"/>
  <c r="BF99" i="2" s="1"/>
  <c r="BE178" i="2"/>
  <c r="BE164" i="2"/>
  <c r="BB228" i="2"/>
  <c r="BF228" i="2" s="1"/>
  <c r="BE228" i="2"/>
  <c r="BB403" i="2"/>
  <c r="BF403" i="2" s="1"/>
  <c r="BE725" i="2"/>
  <c r="BB244" i="2"/>
  <c r="BF244" i="2" s="1"/>
  <c r="BE13" i="2"/>
  <c r="BA552" i="2"/>
  <c r="BB552" i="2" s="1"/>
  <c r="BF552" i="2" s="1"/>
  <c r="BA506" i="2"/>
  <c r="AZ374" i="2"/>
  <c r="BD374" i="2" s="1"/>
  <c r="BA590" i="2"/>
  <c r="BE590" i="2" s="1"/>
  <c r="BB819" i="2"/>
  <c r="BF819" i="2" s="1"/>
  <c r="BB7" i="2"/>
  <c r="BF7" i="2" s="1"/>
  <c r="BE183" i="2"/>
  <c r="BE284" i="2"/>
  <c r="BB487" i="2"/>
  <c r="BF487" i="2" s="1"/>
  <c r="BB649" i="2"/>
  <c r="BF649" i="2" s="1"/>
  <c r="BE115" i="2"/>
  <c r="BE267" i="2"/>
  <c r="BB672" i="2"/>
  <c r="BF672" i="2" s="1"/>
  <c r="BE316" i="2"/>
  <c r="BB348" i="2"/>
  <c r="BF348" i="2" s="1"/>
  <c r="BE169" i="2"/>
  <c r="BB169" i="2"/>
  <c r="BF169" i="2" s="1"/>
  <c r="BE151" i="2"/>
  <c r="BB151" i="2"/>
  <c r="BF151" i="2" s="1"/>
  <c r="BE338" i="2"/>
  <c r="BB338" i="2"/>
  <c r="BF338" i="2" s="1"/>
  <c r="BB17" i="2"/>
  <c r="BF17" i="2" s="1"/>
  <c r="AX4" i="2"/>
  <c r="AZ4" i="2" s="1"/>
  <c r="BD4" i="2" s="1"/>
  <c r="BB456" i="2"/>
  <c r="BF456" i="2" s="1"/>
  <c r="BE323" i="2"/>
  <c r="BB323" i="2"/>
  <c r="BF323" i="2" s="1"/>
  <c r="AY108" i="2"/>
  <c r="BA108" i="2" s="1"/>
  <c r="AX302" i="2"/>
  <c r="AZ302" i="2" s="1"/>
  <c r="BD302" i="2" s="1"/>
  <c r="AX386" i="2"/>
  <c r="AZ386" i="2" s="1"/>
  <c r="BD386" i="2" s="1"/>
  <c r="AX144" i="2"/>
  <c r="AZ144" i="2" s="1"/>
  <c r="BD144" i="2" s="1"/>
  <c r="AY203" i="2"/>
  <c r="BA203" i="2" s="1"/>
  <c r="AX201" i="2"/>
  <c r="AZ201" i="2" s="1"/>
  <c r="BD201" i="2" s="1"/>
  <c r="AX335" i="2"/>
  <c r="AZ335" i="2" s="1"/>
  <c r="BD335" i="2" s="1"/>
  <c r="AY29" i="2"/>
  <c r="BA29" i="2" s="1"/>
  <c r="AX53" i="2"/>
  <c r="AZ53" i="2" s="1"/>
  <c r="BD53" i="2" s="1"/>
  <c r="AY245" i="2"/>
  <c r="BA245" i="2" s="1"/>
  <c r="AX329" i="2"/>
  <c r="AZ329" i="2" s="1"/>
  <c r="BD329" i="2" s="1"/>
  <c r="AY430" i="2"/>
  <c r="BA430" i="2" s="1"/>
  <c r="AX368" i="2"/>
  <c r="AZ368" i="2" s="1"/>
  <c r="BD368" i="2" s="1"/>
  <c r="AY553" i="2"/>
  <c r="BA553" i="2" s="1"/>
  <c r="AY455" i="2"/>
  <c r="BA455" i="2" s="1"/>
  <c r="AX551" i="2"/>
  <c r="AZ551" i="2" s="1"/>
  <c r="BD551" i="2" s="1"/>
  <c r="AY707" i="2"/>
  <c r="BA707" i="2" s="1"/>
  <c r="AY469" i="2"/>
  <c r="BA469" i="2" s="1"/>
  <c r="AX471" i="2"/>
  <c r="AZ471" i="2" s="1"/>
  <c r="BD471" i="2" s="1"/>
  <c r="AX72" i="2"/>
  <c r="AZ72" i="2" s="1"/>
  <c r="BD72" i="2" s="1"/>
  <c r="AX205" i="2"/>
  <c r="AZ205" i="2" s="1"/>
  <c r="BD205" i="2" s="1"/>
  <c r="AX298" i="2"/>
  <c r="AZ298" i="2" s="1"/>
  <c r="BD298" i="2" s="1"/>
  <c r="AX339" i="2"/>
  <c r="AZ339" i="2" s="1"/>
  <c r="BD339" i="2" s="1"/>
  <c r="AX294" i="2"/>
  <c r="AZ294" i="2" s="1"/>
  <c r="BD294" i="2" s="1"/>
  <c r="AX356" i="2"/>
  <c r="AZ356" i="2" s="1"/>
  <c r="BD356" i="2" s="1"/>
  <c r="AX372" i="2"/>
  <c r="AZ372" i="2" s="1"/>
  <c r="BD372" i="2" s="1"/>
  <c r="AX5" i="2"/>
  <c r="AZ5" i="2" s="1"/>
  <c r="BD5" i="2" s="1"/>
  <c r="AX45" i="2"/>
  <c r="AZ45" i="2" s="1"/>
  <c r="BD45" i="2" s="1"/>
  <c r="AX76" i="2"/>
  <c r="AZ76" i="2" s="1"/>
  <c r="BD76" i="2" s="1"/>
  <c r="AX27" i="2"/>
  <c r="AZ27" i="2" s="1"/>
  <c r="BD27" i="2" s="1"/>
  <c r="AY57" i="2"/>
  <c r="BA57" i="2" s="1"/>
  <c r="AX78" i="2"/>
  <c r="AZ78" i="2" s="1"/>
  <c r="BD78" i="2" s="1"/>
  <c r="AX118" i="2"/>
  <c r="AZ118" i="2" s="1"/>
  <c r="BD118" i="2" s="1"/>
  <c r="AX139" i="2"/>
  <c r="AZ139" i="2" s="1"/>
  <c r="BD139" i="2" s="1"/>
  <c r="AX181" i="2"/>
  <c r="AZ181" i="2" s="1"/>
  <c r="BD181" i="2" s="1"/>
  <c r="AY200" i="2"/>
  <c r="BA200" i="2" s="1"/>
  <c r="AX241" i="2"/>
  <c r="AZ241" i="2" s="1"/>
  <c r="BD241" i="2" s="1"/>
  <c r="AY272" i="2"/>
  <c r="BA272" i="2" s="1"/>
  <c r="AX334" i="2"/>
  <c r="AZ334" i="2" s="1"/>
  <c r="BD334" i="2" s="1"/>
  <c r="AY321" i="2"/>
  <c r="BA321" i="2" s="1"/>
  <c r="AX348" i="2"/>
  <c r="AZ348" i="2" s="1"/>
  <c r="BD348" i="2" s="1"/>
  <c r="AX375" i="2"/>
  <c r="AZ375" i="2" s="1"/>
  <c r="BD375" i="2" s="1"/>
  <c r="AX447" i="2"/>
  <c r="AZ447" i="2" s="1"/>
  <c r="BD447" i="2" s="1"/>
  <c r="AX451" i="2"/>
  <c r="AZ451" i="2" s="1"/>
  <c r="BD451" i="2" s="1"/>
  <c r="AX68" i="2"/>
  <c r="AZ68" i="2" s="1"/>
  <c r="BD68" i="2" s="1"/>
  <c r="AX155" i="2"/>
  <c r="AZ155" i="2" s="1"/>
  <c r="BD155" i="2" s="1"/>
  <c r="AX203" i="2"/>
  <c r="AZ203" i="2" s="1"/>
  <c r="BD203" i="2" s="1"/>
  <c r="AX273" i="2"/>
  <c r="AZ273" i="2" s="1"/>
  <c r="BD273" i="2" s="1"/>
  <c r="AX362" i="2"/>
  <c r="AZ362" i="2" s="1"/>
  <c r="BD362" i="2" s="1"/>
  <c r="AX402" i="2"/>
  <c r="AZ402" i="2" s="1"/>
  <c r="BD402" i="2" s="1"/>
  <c r="AX11" i="2"/>
  <c r="AZ11" i="2" s="1"/>
  <c r="BD11" i="2" s="1"/>
  <c r="AX70" i="2"/>
  <c r="AZ70" i="2" s="1"/>
  <c r="BD70" i="2" s="1"/>
  <c r="AY120" i="2"/>
  <c r="BA120" i="2" s="1"/>
  <c r="AY25" i="2"/>
  <c r="BA25" i="2" s="1"/>
  <c r="AY70" i="2"/>
  <c r="BA70" i="2" s="1"/>
  <c r="AY104" i="2"/>
  <c r="BA104" i="2" s="1"/>
  <c r="AY148" i="2"/>
  <c r="BA148" i="2" s="1"/>
  <c r="AX173" i="2"/>
  <c r="AZ173" i="2" s="1"/>
  <c r="BD173" i="2" s="1"/>
  <c r="AX229" i="2"/>
  <c r="AZ229" i="2" s="1"/>
  <c r="BD229" i="2" s="1"/>
  <c r="AX266" i="2"/>
  <c r="AZ266" i="2" s="1"/>
  <c r="BD266" i="2" s="1"/>
  <c r="AY289" i="2"/>
  <c r="BA289" i="2" s="1"/>
  <c r="AX309" i="2"/>
  <c r="AZ309" i="2" s="1"/>
  <c r="BD309" i="2" s="1"/>
  <c r="AY329" i="2"/>
  <c r="BA329" i="2" s="1"/>
  <c r="AY380" i="2"/>
  <c r="BA380" i="2" s="1"/>
  <c r="AX414" i="2"/>
  <c r="AZ414" i="2" s="1"/>
  <c r="BD414" i="2" s="1"/>
  <c r="AY72" i="2"/>
  <c r="BA72" i="2" s="1"/>
  <c r="AX140" i="2"/>
  <c r="AZ140" i="2" s="1"/>
  <c r="BD140" i="2" s="1"/>
  <c r="AY201" i="2"/>
  <c r="BA201" i="2" s="1"/>
  <c r="AX204" i="2"/>
  <c r="AZ204" i="2" s="1"/>
  <c r="BD204" i="2" s="1"/>
  <c r="AX260" i="2"/>
  <c r="AZ260" i="2" s="1"/>
  <c r="BD260" i="2" s="1"/>
  <c r="AY268" i="2"/>
  <c r="BA268" i="2" s="1"/>
  <c r="AX281" i="2"/>
  <c r="AZ281" i="2" s="1"/>
  <c r="BD281" i="2" s="1"/>
  <c r="AX314" i="2"/>
  <c r="AZ314" i="2" s="1"/>
  <c r="BD314" i="2" s="1"/>
  <c r="AX352" i="2"/>
  <c r="AZ352" i="2" s="1"/>
  <c r="BD352" i="2" s="1"/>
  <c r="AY358" i="2"/>
  <c r="BA358" i="2" s="1"/>
  <c r="AX398" i="2"/>
  <c r="AZ398" i="2" s="1"/>
  <c r="BD398" i="2" s="1"/>
  <c r="AX404" i="2"/>
  <c r="AZ404" i="2" s="1"/>
  <c r="BD404" i="2" s="1"/>
  <c r="AX485" i="2"/>
  <c r="AZ485" i="2" s="1"/>
  <c r="BD485" i="2" s="1"/>
  <c r="AX517" i="2"/>
  <c r="AZ517" i="2" s="1"/>
  <c r="BD517" i="2" s="1"/>
  <c r="AY541" i="2"/>
  <c r="BA541" i="2" s="1"/>
  <c r="AX584" i="2"/>
  <c r="AZ584" i="2" s="1"/>
  <c r="BD584" i="2" s="1"/>
  <c r="AX586" i="2"/>
  <c r="AZ586" i="2" s="1"/>
  <c r="BD586" i="2" s="1"/>
  <c r="AY630" i="2"/>
  <c r="BA630" i="2" s="1"/>
  <c r="AX612" i="2"/>
  <c r="AZ612" i="2" s="1"/>
  <c r="BD612" i="2" s="1"/>
  <c r="AX655" i="2"/>
  <c r="AZ655" i="2" s="1"/>
  <c r="BD655" i="2" s="1"/>
  <c r="AX709" i="2"/>
  <c r="AZ709" i="2" s="1"/>
  <c r="BD709" i="2" s="1"/>
  <c r="AX744" i="2"/>
  <c r="AZ744" i="2" s="1"/>
  <c r="BD744" i="2" s="1"/>
  <c r="AX693" i="2"/>
  <c r="AZ693" i="2" s="1"/>
  <c r="BD693" i="2" s="1"/>
  <c r="AX726" i="2"/>
  <c r="AZ726" i="2" s="1"/>
  <c r="BD726" i="2" s="1"/>
  <c r="AX758" i="2"/>
  <c r="AZ758" i="2" s="1"/>
  <c r="BD758" i="2" s="1"/>
  <c r="AX782" i="2"/>
  <c r="AZ782" i="2" s="1"/>
  <c r="BD782" i="2" s="1"/>
  <c r="AY776" i="2"/>
  <c r="BA776" i="2" s="1"/>
  <c r="AX784" i="2"/>
  <c r="AZ784" i="2" s="1"/>
  <c r="BD784" i="2" s="1"/>
  <c r="AY810" i="2"/>
  <c r="BA810" i="2" s="1"/>
  <c r="AX439" i="2"/>
  <c r="AZ439" i="2" s="1"/>
  <c r="BD439" i="2" s="1"/>
  <c r="AX445" i="2"/>
  <c r="AZ445" i="2" s="1"/>
  <c r="BD445" i="2" s="1"/>
  <c r="AY525" i="2"/>
  <c r="BA525" i="2" s="1"/>
  <c r="AX525" i="2"/>
  <c r="AZ525" i="2" s="1"/>
  <c r="BD525" i="2" s="1"/>
  <c r="AX574" i="2"/>
  <c r="AZ574" i="2" s="1"/>
  <c r="BD574" i="2" s="1"/>
  <c r="AX616" i="2"/>
  <c r="AZ616" i="2" s="1"/>
  <c r="BD616" i="2" s="1"/>
  <c r="AX622" i="2"/>
  <c r="AZ622" i="2" s="1"/>
  <c r="BD622" i="2" s="1"/>
  <c r="AY691" i="2"/>
  <c r="BA691" i="2" s="1"/>
  <c r="AX748" i="2"/>
  <c r="AZ748" i="2" s="1"/>
  <c r="BD748" i="2" s="1"/>
  <c r="AX806" i="2"/>
  <c r="AZ806" i="2" s="1"/>
  <c r="BD806" i="2" s="1"/>
  <c r="AX780" i="2"/>
  <c r="AZ780" i="2" s="1"/>
  <c r="BD780" i="2" s="1"/>
  <c r="AX505" i="2"/>
  <c r="AZ505" i="2" s="1"/>
  <c r="BD505" i="2" s="1"/>
  <c r="AX533" i="2"/>
  <c r="AZ533" i="2" s="1"/>
  <c r="BD533" i="2" s="1"/>
  <c r="AY551" i="2"/>
  <c r="BA551" i="2" s="1"/>
  <c r="AX580" i="2"/>
  <c r="AZ580" i="2" s="1"/>
  <c r="BD580" i="2" s="1"/>
  <c r="AX578" i="2"/>
  <c r="AZ578" i="2" s="1"/>
  <c r="BD578" i="2" s="1"/>
  <c r="AX606" i="2"/>
  <c r="AZ606" i="2" s="1"/>
  <c r="BD606" i="2" s="1"/>
  <c r="AX637" i="2"/>
  <c r="AZ637" i="2" s="1"/>
  <c r="BD637" i="2" s="1"/>
  <c r="AX610" i="2"/>
  <c r="AZ610" i="2" s="1"/>
  <c r="BD610" i="2" s="1"/>
  <c r="AX643" i="2"/>
  <c r="AZ643" i="2" s="1"/>
  <c r="BD643" i="2" s="1"/>
  <c r="AX675" i="2"/>
  <c r="AZ675" i="2" s="1"/>
  <c r="BD675" i="2" s="1"/>
  <c r="AX720" i="2"/>
  <c r="AZ720" i="2" s="1"/>
  <c r="BD720" i="2" s="1"/>
  <c r="AX695" i="2"/>
  <c r="AZ695" i="2" s="1"/>
  <c r="BD695" i="2" s="1"/>
  <c r="AX738" i="2"/>
  <c r="AZ738" i="2" s="1"/>
  <c r="BD738" i="2" s="1"/>
  <c r="AX770" i="2"/>
  <c r="AZ770" i="2" s="1"/>
  <c r="BD770" i="2" s="1"/>
  <c r="AX812" i="2"/>
  <c r="AZ812" i="2" s="1"/>
  <c r="BD812" i="2" s="1"/>
  <c r="AX408" i="2"/>
  <c r="AZ408" i="2" s="1"/>
  <c r="BD408" i="2" s="1"/>
  <c r="AX424" i="2"/>
  <c r="AZ424" i="2" s="1"/>
  <c r="BD424" i="2" s="1"/>
  <c r="AY434" i="2"/>
  <c r="BA434" i="2" s="1"/>
  <c r="AY527" i="2"/>
  <c r="BA527" i="2" s="1"/>
  <c r="AX531" i="2"/>
  <c r="AZ531" i="2" s="1"/>
  <c r="BD531" i="2" s="1"/>
  <c r="AX582" i="2"/>
  <c r="AZ582" i="2" s="1"/>
  <c r="BD582" i="2" s="1"/>
  <c r="AX588" i="2"/>
  <c r="AZ588" i="2" s="1"/>
  <c r="BD588" i="2" s="1"/>
  <c r="AX673" i="2"/>
  <c r="AZ673" i="2" s="1"/>
  <c r="BD673" i="2" s="1"/>
  <c r="AY693" i="2"/>
  <c r="BA693" i="2" s="1"/>
  <c r="AY697" i="2"/>
  <c r="BA697" i="2" s="1"/>
  <c r="AX756" i="2"/>
  <c r="AZ756" i="2" s="1"/>
  <c r="BD756" i="2" s="1"/>
  <c r="AY816" i="2"/>
  <c r="BA816" i="2" s="1"/>
  <c r="AX798" i="2"/>
  <c r="AZ798" i="2" s="1"/>
  <c r="BD798" i="2" s="1"/>
  <c r="AX820" i="2"/>
  <c r="AZ820" i="2" s="1"/>
  <c r="BD820" i="2" s="1"/>
  <c r="AY229" i="2"/>
  <c r="BA229" i="2" s="1"/>
  <c r="AX52" i="2"/>
  <c r="AZ52" i="2" s="1"/>
  <c r="BD52" i="2" s="1"/>
  <c r="AY227" i="2"/>
  <c r="BA227" i="2" s="1"/>
  <c r="AX230" i="2"/>
  <c r="AZ230" i="2" s="1"/>
  <c r="BD230" i="2" s="1"/>
  <c r="AX151" i="2"/>
  <c r="AZ151" i="2" s="1"/>
  <c r="BD151" i="2" s="1"/>
  <c r="AX54" i="2"/>
  <c r="AZ54" i="2" s="1"/>
  <c r="BD54" i="2" s="1"/>
  <c r="AY58" i="2"/>
  <c r="BA58" i="2" s="1"/>
  <c r="AX807" i="2"/>
  <c r="AZ807" i="2" s="1"/>
  <c r="BD807" i="2" s="1"/>
  <c r="AX771" i="2"/>
  <c r="AZ771" i="2" s="1"/>
  <c r="BD771" i="2" s="1"/>
  <c r="AX755" i="2"/>
  <c r="AZ755" i="2" s="1"/>
  <c r="BD755" i="2" s="1"/>
  <c r="AX739" i="2"/>
  <c r="AZ739" i="2" s="1"/>
  <c r="BD739" i="2" s="1"/>
  <c r="AX723" i="2"/>
  <c r="AZ723" i="2" s="1"/>
  <c r="BD723" i="2" s="1"/>
  <c r="AX690" i="2"/>
  <c r="AZ690" i="2" s="1"/>
  <c r="BD690" i="2" s="1"/>
  <c r="AX75" i="2"/>
  <c r="AZ75" i="2" s="1"/>
  <c r="BD75" i="2" s="1"/>
  <c r="AY39" i="2"/>
  <c r="BA39" i="2" s="1"/>
  <c r="AX783" i="2"/>
  <c r="AZ783" i="2" s="1"/>
  <c r="BD783" i="2" s="1"/>
  <c r="AX767" i="2"/>
  <c r="AZ767" i="2" s="1"/>
  <c r="BD767" i="2" s="1"/>
  <c r="AX751" i="2"/>
  <c r="AZ751" i="2" s="1"/>
  <c r="BD751" i="2" s="1"/>
  <c r="AX735" i="2"/>
  <c r="AZ735" i="2" s="1"/>
  <c r="BD735" i="2" s="1"/>
  <c r="AX719" i="2"/>
  <c r="AZ719" i="2" s="1"/>
  <c r="BD719" i="2" s="1"/>
  <c r="AX32" i="2"/>
  <c r="AZ32" i="2" s="1"/>
  <c r="BD32" i="2" s="1"/>
  <c r="AX811" i="2"/>
  <c r="AZ811" i="2" s="1"/>
  <c r="BD811" i="2" s="1"/>
  <c r="AX803" i="2"/>
  <c r="AZ803" i="2" s="1"/>
  <c r="BD803" i="2" s="1"/>
  <c r="AX763" i="2"/>
  <c r="AZ763" i="2" s="1"/>
  <c r="BD763" i="2" s="1"/>
  <c r="AX747" i="2"/>
  <c r="AZ747" i="2" s="1"/>
  <c r="BD747" i="2" s="1"/>
  <c r="AX731" i="2"/>
  <c r="AZ731" i="2" s="1"/>
  <c r="BD731" i="2" s="1"/>
  <c r="AX684" i="2"/>
  <c r="AZ684" i="2" s="1"/>
  <c r="BD684" i="2" s="1"/>
  <c r="AX668" i="2"/>
  <c r="AZ668" i="2" s="1"/>
  <c r="BD668" i="2" s="1"/>
  <c r="AX635" i="2"/>
  <c r="AZ635" i="2" s="1"/>
  <c r="BD635" i="2" s="1"/>
  <c r="AX548" i="2"/>
  <c r="AZ548" i="2" s="1"/>
  <c r="BD548" i="2" s="1"/>
  <c r="AX520" i="2"/>
  <c r="AZ520" i="2" s="1"/>
  <c r="BD520" i="2" s="1"/>
  <c r="AY622" i="2"/>
  <c r="BA622" i="2" s="1"/>
  <c r="AX688" i="2"/>
  <c r="AZ688" i="2" s="1"/>
  <c r="BD688" i="2" s="1"/>
  <c r="AX680" i="2"/>
  <c r="AZ680" i="2" s="1"/>
  <c r="BD680" i="2" s="1"/>
  <c r="AX538" i="2"/>
  <c r="AZ538" i="2" s="1"/>
  <c r="BD538" i="2" s="1"/>
  <c r="AX536" i="2"/>
  <c r="AZ536" i="2" s="1"/>
  <c r="BD536" i="2" s="1"/>
  <c r="AX524" i="2"/>
  <c r="AZ524" i="2" s="1"/>
  <c r="BD524" i="2" s="1"/>
  <c r="AX510" i="2"/>
  <c r="AZ510" i="2" s="1"/>
  <c r="BD510" i="2" s="1"/>
  <c r="AX502" i="2"/>
  <c r="AZ502" i="2" s="1"/>
  <c r="BD502" i="2" s="1"/>
  <c r="AX494" i="2"/>
  <c r="AZ494" i="2" s="1"/>
  <c r="BD494" i="2" s="1"/>
  <c r="AX486" i="2"/>
  <c r="AZ486" i="2" s="1"/>
  <c r="BD486" i="2" s="1"/>
  <c r="AX478" i="2"/>
  <c r="AZ478" i="2" s="1"/>
  <c r="BD478" i="2" s="1"/>
  <c r="AY463" i="2"/>
  <c r="BA463" i="2" s="1"/>
  <c r="AX473" i="2"/>
  <c r="AZ473" i="2" s="1"/>
  <c r="BD473" i="2" s="1"/>
  <c r="AX514" i="2"/>
  <c r="AZ514" i="2" s="1"/>
  <c r="BD514" i="2" s="1"/>
  <c r="AX506" i="2"/>
  <c r="AZ506" i="2" s="1"/>
  <c r="BD506" i="2" s="1"/>
  <c r="AX498" i="2"/>
  <c r="AZ498" i="2" s="1"/>
  <c r="BD498" i="2" s="1"/>
  <c r="AX490" i="2"/>
  <c r="AZ490" i="2" s="1"/>
  <c r="BD490" i="2" s="1"/>
  <c r="AX482" i="2"/>
  <c r="AZ482" i="2" s="1"/>
  <c r="BD482" i="2" s="1"/>
  <c r="AX474" i="2"/>
  <c r="AZ474" i="2" s="1"/>
  <c r="BD474" i="2" s="1"/>
  <c r="AX472" i="2"/>
  <c r="AZ472" i="2" s="1"/>
  <c r="BD472" i="2" s="1"/>
  <c r="AX450" i="2"/>
  <c r="AZ450" i="2" s="1"/>
  <c r="BD450" i="2" s="1"/>
  <c r="AY384" i="2"/>
  <c r="BA384" i="2" s="1"/>
  <c r="AX444" i="2"/>
  <c r="AZ444" i="2" s="1"/>
  <c r="BD444" i="2" s="1"/>
  <c r="AX415" i="2"/>
  <c r="AZ415" i="2" s="1"/>
  <c r="BD415" i="2" s="1"/>
  <c r="AY386" i="2"/>
  <c r="BA386" i="2" s="1"/>
  <c r="AX365" i="2"/>
  <c r="AZ365" i="2" s="1"/>
  <c r="BD365" i="2" s="1"/>
  <c r="AX393" i="2"/>
  <c r="AZ393" i="2" s="1"/>
  <c r="BD393" i="2" s="1"/>
  <c r="AX369" i="2"/>
  <c r="AZ369" i="2" s="1"/>
  <c r="BD369" i="2" s="1"/>
  <c r="AX448" i="2"/>
  <c r="AZ448" i="2" s="1"/>
  <c r="BD448" i="2" s="1"/>
  <c r="AX409" i="2"/>
  <c r="AZ409" i="2" s="1"/>
  <c r="BD409" i="2" s="1"/>
  <c r="AX263" i="2"/>
  <c r="AZ263" i="2" s="1"/>
  <c r="BD263" i="2" s="1"/>
  <c r="AX288" i="2"/>
  <c r="AZ288" i="2" s="1"/>
  <c r="BD288" i="2" s="1"/>
  <c r="AY304" i="2"/>
  <c r="BA304" i="2" s="1"/>
  <c r="AY279" i="2"/>
  <c r="BA279" i="2" s="1"/>
  <c r="AY251" i="2"/>
  <c r="BA251" i="2" s="1"/>
  <c r="AY247" i="2"/>
  <c r="BA247" i="2" s="1"/>
  <c r="AX47" i="2"/>
  <c r="AZ47" i="2" s="1"/>
  <c r="BD47" i="2" s="1"/>
  <c r="AX114" i="2"/>
  <c r="AZ114" i="2" s="1"/>
  <c r="BD114" i="2" s="1"/>
  <c r="AX49" i="2"/>
  <c r="AZ49" i="2" s="1"/>
  <c r="BD49" i="2" s="1"/>
  <c r="AX66" i="2"/>
  <c r="AZ66" i="2" s="1"/>
  <c r="BD66" i="2" s="1"/>
  <c r="AY106" i="2"/>
  <c r="BA106" i="2" s="1"/>
  <c r="AX127" i="2"/>
  <c r="AZ127" i="2" s="1"/>
  <c r="BD127" i="2" s="1"/>
  <c r="AX122" i="2"/>
  <c r="AZ122" i="2" s="1"/>
  <c r="BD122" i="2" s="1"/>
  <c r="AY185" i="2"/>
  <c r="BA185" i="2" s="1"/>
  <c r="AX243" i="2"/>
  <c r="AZ243" i="2" s="1"/>
  <c r="BD243" i="2" s="1"/>
  <c r="AX268" i="2"/>
  <c r="AZ268" i="2" s="1"/>
  <c r="BD268" i="2" s="1"/>
  <c r="AX338" i="2"/>
  <c r="AZ338" i="2" s="1"/>
  <c r="BD338" i="2" s="1"/>
  <c r="AY326" i="2"/>
  <c r="BA326" i="2" s="1"/>
  <c r="AX359" i="2"/>
  <c r="AZ359" i="2" s="1"/>
  <c r="BD359" i="2" s="1"/>
  <c r="AX396" i="2"/>
  <c r="AZ396" i="2" s="1"/>
  <c r="BD396" i="2" s="1"/>
  <c r="AY432" i="2"/>
  <c r="BA432" i="2" s="1"/>
  <c r="AX16" i="2"/>
  <c r="AZ16" i="2" s="1"/>
  <c r="BD16" i="2" s="1"/>
  <c r="AX86" i="2"/>
  <c r="AZ86" i="2" s="1"/>
  <c r="BD86" i="2" s="1"/>
  <c r="AX120" i="2"/>
  <c r="AZ120" i="2" s="1"/>
  <c r="BD120" i="2" s="1"/>
  <c r="AX169" i="2"/>
  <c r="AZ169" i="2" s="1"/>
  <c r="BD169" i="2" s="1"/>
  <c r="AX209" i="2"/>
  <c r="AZ209" i="2" s="1"/>
  <c r="BD209" i="2" s="1"/>
  <c r="AX220" i="2"/>
  <c r="AZ220" i="2" s="1"/>
  <c r="BD220" i="2" s="1"/>
  <c r="AX239" i="2"/>
  <c r="AZ239" i="2" s="1"/>
  <c r="BD239" i="2" s="1"/>
  <c r="AY287" i="2"/>
  <c r="BA287" i="2" s="1"/>
  <c r="AY359" i="2"/>
  <c r="BA359" i="2" s="1"/>
  <c r="AX371" i="2"/>
  <c r="AZ371" i="2" s="1"/>
  <c r="BD371" i="2" s="1"/>
  <c r="AX384" i="2"/>
  <c r="AZ384" i="2" s="1"/>
  <c r="BD384" i="2" s="1"/>
  <c r="AX23" i="2"/>
  <c r="AZ23" i="2" s="1"/>
  <c r="BD23" i="2" s="1"/>
  <c r="AX43" i="2"/>
  <c r="AZ43" i="2" s="1"/>
  <c r="BD43" i="2" s="1"/>
  <c r="AY74" i="2"/>
  <c r="BA74" i="2" s="1"/>
  <c r="AX7" i="2"/>
  <c r="AZ7" i="2" s="1"/>
  <c r="BD7" i="2" s="1"/>
  <c r="AX41" i="2"/>
  <c r="AZ41" i="2" s="1"/>
  <c r="BD41" i="2" s="1"/>
  <c r="AX62" i="2"/>
  <c r="AZ62" i="2" s="1"/>
  <c r="BD62" i="2" s="1"/>
  <c r="AX104" i="2"/>
  <c r="AZ104" i="2" s="1"/>
  <c r="BD104" i="2" s="1"/>
  <c r="AX108" i="2"/>
  <c r="AZ108" i="2" s="1"/>
  <c r="BD108" i="2" s="1"/>
  <c r="AX143" i="2"/>
  <c r="AZ143" i="2" s="1"/>
  <c r="BD143" i="2" s="1"/>
  <c r="AX148" i="2"/>
  <c r="AZ148" i="2" s="1"/>
  <c r="BD148" i="2" s="1"/>
  <c r="AX216" i="2"/>
  <c r="AZ216" i="2" s="1"/>
  <c r="BD216" i="2" s="1"/>
  <c r="AX249" i="2"/>
  <c r="AZ249" i="2" s="1"/>
  <c r="BD249" i="2" s="1"/>
  <c r="AX264" i="2"/>
  <c r="AZ264" i="2" s="1"/>
  <c r="BD264" i="2" s="1"/>
  <c r="AX283" i="2"/>
  <c r="AZ283" i="2" s="1"/>
  <c r="BD283" i="2" s="1"/>
  <c r="AX313" i="2"/>
  <c r="AZ313" i="2" s="1"/>
  <c r="BD313" i="2" s="1"/>
  <c r="AX340" i="2"/>
  <c r="AZ340" i="2" s="1"/>
  <c r="BD340" i="2" s="1"/>
  <c r="AX347" i="2"/>
  <c r="AZ347" i="2" s="1"/>
  <c r="BD347" i="2" s="1"/>
  <c r="AX376" i="2"/>
  <c r="AZ376" i="2" s="1"/>
  <c r="BD376" i="2" s="1"/>
  <c r="AX416" i="2"/>
  <c r="AZ416" i="2" s="1"/>
  <c r="BD416" i="2" s="1"/>
  <c r="AX412" i="2"/>
  <c r="AZ412" i="2" s="1"/>
  <c r="BD412" i="2" s="1"/>
  <c r="AX82" i="2"/>
  <c r="AZ82" i="2" s="1"/>
  <c r="BD82" i="2" s="1"/>
  <c r="AX160" i="2"/>
  <c r="AZ160" i="2" s="1"/>
  <c r="BD160" i="2" s="1"/>
  <c r="AX217" i="2"/>
  <c r="AZ217" i="2" s="1"/>
  <c r="BD217" i="2" s="1"/>
  <c r="AX208" i="2"/>
  <c r="AZ208" i="2" s="1"/>
  <c r="BD208" i="2" s="1"/>
  <c r="AX247" i="2"/>
  <c r="AZ247" i="2" s="1"/>
  <c r="BD247" i="2" s="1"/>
  <c r="AX287" i="2"/>
  <c r="AZ287" i="2" s="1"/>
  <c r="BD287" i="2" s="1"/>
  <c r="AX326" i="2"/>
  <c r="AZ326" i="2" s="1"/>
  <c r="BD326" i="2" s="1"/>
  <c r="AX363" i="2"/>
  <c r="AZ363" i="2" s="1"/>
  <c r="BD363" i="2" s="1"/>
  <c r="AY374" i="2"/>
  <c r="BA374" i="2" s="1"/>
  <c r="AY416" i="2"/>
  <c r="BA416" i="2" s="1"/>
  <c r="AX493" i="2"/>
  <c r="AZ493" i="2" s="1"/>
  <c r="BD493" i="2" s="1"/>
  <c r="AY451" i="2"/>
  <c r="BA451" i="2" s="1"/>
  <c r="AX521" i="2"/>
  <c r="AZ521" i="2" s="1"/>
  <c r="BD521" i="2" s="1"/>
  <c r="AX560" i="2"/>
  <c r="AZ560" i="2" s="1"/>
  <c r="BD560" i="2" s="1"/>
  <c r="AX519" i="2"/>
  <c r="AZ519" i="2" s="1"/>
  <c r="BD519" i="2" s="1"/>
  <c r="AX592" i="2"/>
  <c r="AZ592" i="2" s="1"/>
  <c r="BD592" i="2" s="1"/>
  <c r="AX645" i="2"/>
  <c r="AZ645" i="2" s="1"/>
  <c r="BD645" i="2" s="1"/>
  <c r="AX614" i="2"/>
  <c r="AZ614" i="2" s="1"/>
  <c r="BD614" i="2" s="1"/>
  <c r="AX663" i="2"/>
  <c r="AZ663" i="2" s="1"/>
  <c r="BD663" i="2" s="1"/>
  <c r="AX703" i="2"/>
  <c r="AZ703" i="2" s="1"/>
  <c r="BD703" i="2" s="1"/>
  <c r="AX760" i="2"/>
  <c r="AZ760" i="2" s="1"/>
  <c r="BD760" i="2" s="1"/>
  <c r="AX713" i="2"/>
  <c r="AZ713" i="2" s="1"/>
  <c r="BD713" i="2" s="1"/>
  <c r="AX734" i="2"/>
  <c r="AZ734" i="2" s="1"/>
  <c r="BD734" i="2" s="1"/>
  <c r="AX766" i="2"/>
  <c r="AZ766" i="2" s="1"/>
  <c r="BD766" i="2" s="1"/>
  <c r="AX786" i="2"/>
  <c r="AZ786" i="2" s="1"/>
  <c r="BD786" i="2" s="1"/>
  <c r="AX788" i="2"/>
  <c r="AZ788" i="2" s="1"/>
  <c r="BD788" i="2" s="1"/>
  <c r="AY784" i="2"/>
  <c r="BA784" i="2" s="1"/>
  <c r="AX392" i="2"/>
  <c r="AZ392" i="2" s="1"/>
  <c r="BD392" i="2" s="1"/>
  <c r="AX443" i="2"/>
  <c r="AZ443" i="2" s="1"/>
  <c r="BD443" i="2" s="1"/>
  <c r="AX469" i="2"/>
  <c r="AZ469" i="2" s="1"/>
  <c r="BD469" i="2" s="1"/>
  <c r="AX475" i="2"/>
  <c r="AZ475" i="2" s="1"/>
  <c r="BD475" i="2" s="1"/>
  <c r="AX545" i="2"/>
  <c r="AZ545" i="2" s="1"/>
  <c r="BD545" i="2" s="1"/>
  <c r="AX527" i="2"/>
  <c r="AZ527" i="2" s="1"/>
  <c r="BD527" i="2" s="1"/>
  <c r="AY537" i="2"/>
  <c r="BA537" i="2" s="1"/>
  <c r="AX598" i="2"/>
  <c r="AZ598" i="2" s="1"/>
  <c r="BD598" i="2" s="1"/>
  <c r="AX618" i="2"/>
  <c r="AZ618" i="2" s="1"/>
  <c r="BD618" i="2" s="1"/>
  <c r="AX649" i="2"/>
  <c r="AZ649" i="2" s="1"/>
  <c r="BD649" i="2" s="1"/>
  <c r="AX699" i="2"/>
  <c r="AZ699" i="2" s="1"/>
  <c r="BD699" i="2" s="1"/>
  <c r="AY715" i="2"/>
  <c r="BA715" i="2" s="1"/>
  <c r="AX764" i="2"/>
  <c r="AZ764" i="2" s="1"/>
  <c r="BD764" i="2" s="1"/>
  <c r="AX808" i="2"/>
  <c r="AZ808" i="2" s="1"/>
  <c r="BD808" i="2" s="1"/>
  <c r="AY812" i="2"/>
  <c r="BA812" i="2" s="1"/>
  <c r="AX513" i="2"/>
  <c r="AZ513" i="2" s="1"/>
  <c r="BD513" i="2" s="1"/>
  <c r="AX479" i="2"/>
  <c r="AZ479" i="2" s="1"/>
  <c r="BD479" i="2" s="1"/>
  <c r="AX535" i="2"/>
  <c r="AZ535" i="2" s="1"/>
  <c r="BD535" i="2" s="1"/>
  <c r="AX556" i="2"/>
  <c r="AZ556" i="2" s="1"/>
  <c r="BD556" i="2" s="1"/>
  <c r="AY521" i="2"/>
  <c r="BA521" i="2" s="1"/>
  <c r="AX594" i="2"/>
  <c r="AZ594" i="2" s="1"/>
  <c r="BD594" i="2" s="1"/>
  <c r="AY614" i="2"/>
  <c r="BA614" i="2" s="1"/>
  <c r="AX653" i="2"/>
  <c r="AZ653" i="2" s="1"/>
  <c r="BD653" i="2" s="1"/>
  <c r="AX596" i="2"/>
  <c r="AZ596" i="2" s="1"/>
  <c r="BD596" i="2" s="1"/>
  <c r="AX651" i="2"/>
  <c r="AZ651" i="2" s="1"/>
  <c r="BD651" i="2" s="1"/>
  <c r="AX679" i="2"/>
  <c r="AZ679" i="2" s="1"/>
  <c r="BD679" i="2" s="1"/>
  <c r="AX736" i="2"/>
  <c r="AZ736" i="2" s="1"/>
  <c r="BD736" i="2" s="1"/>
  <c r="AX697" i="2"/>
  <c r="AZ697" i="2" s="1"/>
  <c r="BD697" i="2" s="1"/>
  <c r="AX746" i="2"/>
  <c r="AZ746" i="2" s="1"/>
  <c r="BD746" i="2" s="1"/>
  <c r="AX792" i="2"/>
  <c r="AZ792" i="2" s="1"/>
  <c r="BD792" i="2" s="1"/>
  <c r="AY794" i="2"/>
  <c r="BA794" i="2" s="1"/>
  <c r="AX406" i="2"/>
  <c r="AZ406" i="2" s="1"/>
  <c r="BD406" i="2" s="1"/>
  <c r="AX434" i="2"/>
  <c r="AZ434" i="2" s="1"/>
  <c r="BD434" i="2" s="1"/>
  <c r="AX441" i="2"/>
  <c r="AZ441" i="2" s="1"/>
  <c r="BD441" i="2" s="1"/>
  <c r="AX483" i="2"/>
  <c r="AZ483" i="2" s="1"/>
  <c r="BD483" i="2" s="1"/>
  <c r="AX553" i="2"/>
  <c r="AZ553" i="2" s="1"/>
  <c r="BD553" i="2" s="1"/>
  <c r="AX546" i="2"/>
  <c r="AZ546" i="2" s="1"/>
  <c r="BD546" i="2" s="1"/>
  <c r="AX590" i="2"/>
  <c r="AZ590" i="2" s="1"/>
  <c r="BD590" i="2" s="1"/>
  <c r="AY592" i="2"/>
  <c r="BA592" i="2" s="1"/>
  <c r="AX624" i="2"/>
  <c r="AZ624" i="2" s="1"/>
  <c r="BD624" i="2" s="1"/>
  <c r="AX707" i="2"/>
  <c r="AZ707" i="2" s="1"/>
  <c r="BD707" i="2" s="1"/>
  <c r="AY713" i="2"/>
  <c r="BA713" i="2" s="1"/>
  <c r="AX772" i="2"/>
  <c r="AZ772" i="2" s="1"/>
  <c r="BD772" i="2" s="1"/>
  <c r="AX822" i="2"/>
  <c r="AZ822" i="2" s="1"/>
  <c r="BD822" i="2" s="1"/>
  <c r="AX800" i="2"/>
  <c r="AZ800" i="2" s="1"/>
  <c r="BD800" i="2" s="1"/>
  <c r="AY796" i="2"/>
  <c r="BA796" i="2" s="1"/>
  <c r="AX159" i="2"/>
  <c r="AZ159" i="2" s="1"/>
  <c r="BD159" i="2" s="1"/>
  <c r="AX119" i="2"/>
  <c r="AZ119" i="2" s="1"/>
  <c r="BD119" i="2" s="1"/>
  <c r="AX103" i="2"/>
  <c r="AZ103" i="2" s="1"/>
  <c r="BD103" i="2" s="1"/>
  <c r="AX61" i="2"/>
  <c r="AZ61" i="2" s="1"/>
  <c r="BD61" i="2" s="1"/>
  <c r="AX198" i="2"/>
  <c r="AZ198" i="2" s="1"/>
  <c r="BD198" i="2" s="1"/>
  <c r="AX123" i="2"/>
  <c r="AZ123" i="2" s="1"/>
  <c r="BD123" i="2" s="1"/>
  <c r="AX56" i="2"/>
  <c r="AZ56" i="2" s="1"/>
  <c r="BD56" i="2" s="1"/>
  <c r="AX95" i="2"/>
  <c r="AZ95" i="2" s="1"/>
  <c r="BD95" i="2" s="1"/>
  <c r="AY100" i="2"/>
  <c r="BA100" i="2" s="1"/>
  <c r="AX815" i="2"/>
  <c r="AZ815" i="2" s="1"/>
  <c r="BD815" i="2" s="1"/>
  <c r="AY703" i="2"/>
  <c r="BA703" i="2" s="1"/>
  <c r="AX99" i="2"/>
  <c r="AZ99" i="2" s="1"/>
  <c r="BD99" i="2" s="1"/>
  <c r="AX38" i="2"/>
  <c r="AZ38" i="2" s="1"/>
  <c r="BD38" i="2" s="1"/>
  <c r="AY27" i="2"/>
  <c r="BA27" i="2" s="1"/>
  <c r="AX795" i="2"/>
  <c r="AZ795" i="2" s="1"/>
  <c r="BD795" i="2" s="1"/>
  <c r="AX710" i="2"/>
  <c r="AZ710" i="2" s="1"/>
  <c r="BD710" i="2" s="1"/>
  <c r="AX672" i="2"/>
  <c r="AZ672" i="2" s="1"/>
  <c r="BD672" i="2" s="1"/>
  <c r="AY30" i="2"/>
  <c r="BA30" i="2" s="1"/>
  <c r="AY802" i="2"/>
  <c r="BA802" i="2" s="1"/>
  <c r="AX793" i="2"/>
  <c r="AZ793" i="2" s="1"/>
  <c r="BD793" i="2" s="1"/>
  <c r="AX787" i="2"/>
  <c r="AZ787" i="2" s="1"/>
  <c r="BD787" i="2" s="1"/>
  <c r="AX779" i="2"/>
  <c r="AZ779" i="2" s="1"/>
  <c r="BD779" i="2" s="1"/>
  <c r="AX633" i="2"/>
  <c r="AZ633" i="2" s="1"/>
  <c r="BD633" i="2" s="1"/>
  <c r="AX621" i="2"/>
  <c r="AZ621" i="2" s="1"/>
  <c r="BD621" i="2" s="1"/>
  <c r="AX613" i="2"/>
  <c r="AZ613" i="2" s="1"/>
  <c r="BD613" i="2" s="1"/>
  <c r="AY606" i="2"/>
  <c r="BA606" i="2" s="1"/>
  <c r="AX595" i="2"/>
  <c r="AZ595" i="2" s="1"/>
  <c r="BD595" i="2" s="1"/>
  <c r="AX518" i="2"/>
  <c r="AZ518" i="2" s="1"/>
  <c r="BD518" i="2" s="1"/>
  <c r="AX627" i="2"/>
  <c r="AZ627" i="2" s="1"/>
  <c r="BD627" i="2" s="1"/>
  <c r="AY620" i="2"/>
  <c r="BA620" i="2" s="1"/>
  <c r="AX607" i="2"/>
  <c r="AZ607" i="2" s="1"/>
  <c r="BD607" i="2" s="1"/>
  <c r="AX692" i="2"/>
  <c r="AZ692" i="2" s="1"/>
  <c r="BD692" i="2" s="1"/>
  <c r="AY629" i="2"/>
  <c r="BA629" i="2" s="1"/>
  <c r="AX591" i="2"/>
  <c r="AZ591" i="2" s="1"/>
  <c r="BD591" i="2" s="1"/>
  <c r="AX579" i="2"/>
  <c r="AZ579" i="2" s="1"/>
  <c r="BD579" i="2" s="1"/>
  <c r="AX563" i="2"/>
  <c r="AZ563" i="2" s="1"/>
  <c r="BD563" i="2" s="1"/>
  <c r="AX534" i="2"/>
  <c r="AZ534" i="2" s="1"/>
  <c r="BD534" i="2" s="1"/>
  <c r="AX468" i="2"/>
  <c r="AZ468" i="2" s="1"/>
  <c r="BD468" i="2" s="1"/>
  <c r="AX575" i="2"/>
  <c r="AZ575" i="2" s="1"/>
  <c r="BD575" i="2" s="1"/>
  <c r="AX559" i="2"/>
  <c r="AZ559" i="2" s="1"/>
  <c r="BD559" i="2" s="1"/>
  <c r="AY471" i="2"/>
  <c r="BA471" i="2" s="1"/>
  <c r="AX458" i="2"/>
  <c r="AZ458" i="2" s="1"/>
  <c r="BD458" i="2" s="1"/>
  <c r="AY449" i="2"/>
  <c r="BA449" i="2" s="1"/>
  <c r="AX429" i="2"/>
  <c r="AZ429" i="2" s="1"/>
  <c r="BD429" i="2" s="1"/>
  <c r="AX405" i="2"/>
  <c r="AZ405" i="2" s="1"/>
  <c r="BD405" i="2" s="1"/>
  <c r="AX389" i="2"/>
  <c r="AZ389" i="2" s="1"/>
  <c r="BD389" i="2" s="1"/>
  <c r="AX333" i="2"/>
  <c r="AZ333" i="2" s="1"/>
  <c r="BD333" i="2" s="1"/>
  <c r="AY442" i="2"/>
  <c r="BA442" i="2" s="1"/>
  <c r="AX419" i="2"/>
  <c r="AZ419" i="2" s="1"/>
  <c r="BD419" i="2" s="1"/>
  <c r="AX379" i="2"/>
  <c r="AZ379" i="2" s="1"/>
  <c r="BD379" i="2" s="1"/>
  <c r="AX357" i="2"/>
  <c r="AZ357" i="2" s="1"/>
  <c r="BD357" i="2" s="1"/>
  <c r="AY454" i="2"/>
  <c r="BA454" i="2" s="1"/>
  <c r="AX366" i="2"/>
  <c r="AZ366" i="2" s="1"/>
  <c r="BD366" i="2" s="1"/>
  <c r="AY302" i="2"/>
  <c r="BA302" i="2" s="1"/>
  <c r="AY281" i="2"/>
  <c r="BA281" i="2" s="1"/>
  <c r="AY261" i="2"/>
  <c r="BA261" i="2" s="1"/>
  <c r="AX293" i="2"/>
  <c r="AZ293" i="2" s="1"/>
  <c r="BD293" i="2" s="1"/>
  <c r="AY255" i="2"/>
  <c r="BA255" i="2" s="1"/>
  <c r="AX337" i="2"/>
  <c r="AZ337" i="2" s="1"/>
  <c r="BD337" i="2" s="1"/>
  <c r="AY328" i="2"/>
  <c r="BA328" i="2" s="1"/>
  <c r="AX292" i="2"/>
  <c r="AZ292" i="2" s="1"/>
  <c r="BD292" i="2" s="1"/>
  <c r="AX255" i="2"/>
  <c r="AZ255" i="2" s="1"/>
  <c r="BD255" i="2" s="1"/>
  <c r="AX250" i="2"/>
  <c r="AZ250" i="2" s="1"/>
  <c r="BD250" i="2" s="1"/>
  <c r="AY243" i="2"/>
  <c r="BA243" i="2" s="1"/>
  <c r="AY18" i="2"/>
  <c r="BA18" i="2" s="1"/>
  <c r="AX60" i="2"/>
  <c r="AZ60" i="2" s="1"/>
  <c r="BD60" i="2" s="1"/>
  <c r="AX98" i="2"/>
  <c r="AZ98" i="2" s="1"/>
  <c r="BD98" i="2" s="1"/>
  <c r="AX124" i="2"/>
  <c r="AZ124" i="2" s="1"/>
  <c r="BD124" i="2" s="1"/>
  <c r="AY53" i="2"/>
  <c r="BA53" i="2" s="1"/>
  <c r="AY76" i="2"/>
  <c r="BA76" i="2" s="1"/>
  <c r="AX112" i="2"/>
  <c r="AZ112" i="2" s="1"/>
  <c r="BD112" i="2" s="1"/>
  <c r="AX131" i="2"/>
  <c r="AZ131" i="2" s="1"/>
  <c r="BD131" i="2" s="1"/>
  <c r="AX154" i="2"/>
  <c r="AZ154" i="2" s="1"/>
  <c r="BD154" i="2" s="1"/>
  <c r="AX221" i="2"/>
  <c r="AZ221" i="2" s="1"/>
  <c r="BD221" i="2" s="1"/>
  <c r="AX235" i="2"/>
  <c r="AZ235" i="2" s="1"/>
  <c r="BD235" i="2" s="1"/>
  <c r="AY253" i="2"/>
  <c r="BA253" i="2" s="1"/>
  <c r="AX270" i="2"/>
  <c r="AZ270" i="2" s="1"/>
  <c r="BD270" i="2" s="1"/>
  <c r="AX306" i="2"/>
  <c r="AZ306" i="2" s="1"/>
  <c r="BD306" i="2" s="1"/>
  <c r="AX342" i="2"/>
  <c r="AZ342" i="2" s="1"/>
  <c r="BD342" i="2" s="1"/>
  <c r="AY330" i="2"/>
  <c r="BA330" i="2" s="1"/>
  <c r="AY362" i="2"/>
  <c r="BA362" i="2" s="1"/>
  <c r="AX355" i="2"/>
  <c r="AZ355" i="2" s="1"/>
  <c r="BD355" i="2" s="1"/>
  <c r="AY428" i="2"/>
  <c r="BA428" i="2" s="1"/>
  <c r="AX465" i="2"/>
  <c r="AZ465" i="2" s="1"/>
  <c r="BD465" i="2" s="1"/>
  <c r="AX15" i="2"/>
  <c r="AZ15" i="2" s="1"/>
  <c r="BD15" i="2" s="1"/>
  <c r="AX94" i="2"/>
  <c r="AZ94" i="2" s="1"/>
  <c r="BD94" i="2" s="1"/>
  <c r="AX152" i="2"/>
  <c r="AZ152" i="2" s="1"/>
  <c r="BD152" i="2" s="1"/>
  <c r="AX192" i="2"/>
  <c r="AZ192" i="2" s="1"/>
  <c r="BD192" i="2" s="1"/>
  <c r="AX225" i="2"/>
  <c r="AZ225" i="2" s="1"/>
  <c r="BD225" i="2" s="1"/>
  <c r="AX185" i="2"/>
  <c r="AZ185" i="2" s="1"/>
  <c r="BD185" i="2" s="1"/>
  <c r="AX256" i="2"/>
  <c r="AZ256" i="2" s="1"/>
  <c r="BD256" i="2" s="1"/>
  <c r="AY294" i="2"/>
  <c r="BA294" i="2" s="1"/>
  <c r="AX367" i="2"/>
  <c r="AZ367" i="2" s="1"/>
  <c r="BD367" i="2" s="1"/>
  <c r="AX378" i="2"/>
  <c r="AZ378" i="2" s="1"/>
  <c r="BD378" i="2" s="1"/>
  <c r="AY406" i="2"/>
  <c r="BA406" i="2" s="1"/>
  <c r="AX31" i="2"/>
  <c r="AZ31" i="2" s="1"/>
  <c r="BD31" i="2" s="1"/>
  <c r="AX51" i="2"/>
  <c r="AZ51" i="2" s="1"/>
  <c r="BD51" i="2" s="1"/>
  <c r="AX102" i="2"/>
  <c r="AZ102" i="2" s="1"/>
  <c r="BD102" i="2" s="1"/>
  <c r="AX35" i="2"/>
  <c r="AZ35" i="2" s="1"/>
  <c r="BD35" i="2" s="1"/>
  <c r="AX37" i="2"/>
  <c r="AZ37" i="2" s="1"/>
  <c r="BD37" i="2" s="1"/>
  <c r="AY78" i="2"/>
  <c r="BA78" i="2" s="1"/>
  <c r="AX110" i="2"/>
  <c r="AZ110" i="2" s="1"/>
  <c r="BD110" i="2" s="1"/>
  <c r="AX116" i="2"/>
  <c r="AZ116" i="2" s="1"/>
  <c r="BD116" i="2" s="1"/>
  <c r="AY147" i="2"/>
  <c r="BA147" i="2" s="1"/>
  <c r="AY193" i="2"/>
  <c r="BA193" i="2" s="1"/>
  <c r="AX193" i="2"/>
  <c r="AZ193" i="2" s="1"/>
  <c r="BD193" i="2" s="1"/>
  <c r="AX251" i="2"/>
  <c r="AZ251" i="2" s="1"/>
  <c r="BD251" i="2" s="1"/>
  <c r="AX275" i="2"/>
  <c r="AZ275" i="2" s="1"/>
  <c r="BD275" i="2" s="1"/>
  <c r="AX285" i="2"/>
  <c r="AZ285" i="2" s="1"/>
  <c r="BD285" i="2" s="1"/>
  <c r="AX317" i="2"/>
  <c r="AZ317" i="2" s="1"/>
  <c r="BD317" i="2" s="1"/>
  <c r="AX322" i="2"/>
  <c r="AZ322" i="2" s="1"/>
  <c r="BD322" i="2" s="1"/>
  <c r="AX351" i="2"/>
  <c r="AZ351" i="2" s="1"/>
  <c r="BD351" i="2" s="1"/>
  <c r="AX380" i="2"/>
  <c r="AZ380" i="2" s="1"/>
  <c r="BD380" i="2" s="1"/>
  <c r="AX418" i="2"/>
  <c r="AZ418" i="2" s="1"/>
  <c r="BD418" i="2" s="1"/>
  <c r="AX33" i="2"/>
  <c r="AZ33" i="2" s="1"/>
  <c r="BD33" i="2" s="1"/>
  <c r="AX90" i="2"/>
  <c r="AZ90" i="2" s="1"/>
  <c r="BD90" i="2" s="1"/>
  <c r="AX156" i="2"/>
  <c r="AZ156" i="2" s="1"/>
  <c r="BD156" i="2" s="1"/>
  <c r="AX228" i="2"/>
  <c r="AZ228" i="2" s="1"/>
  <c r="BD228" i="2" s="1"/>
  <c r="AX212" i="2"/>
  <c r="AZ212" i="2" s="1"/>
  <c r="BD212" i="2" s="1"/>
  <c r="AX258" i="2"/>
  <c r="AZ258" i="2" s="1"/>
  <c r="BD258" i="2" s="1"/>
  <c r="AX289" i="2"/>
  <c r="AZ289" i="2" s="1"/>
  <c r="BD289" i="2" s="1"/>
  <c r="AY301" i="2"/>
  <c r="BA301" i="2" s="1"/>
  <c r="AX325" i="2"/>
  <c r="AZ325" i="2" s="1"/>
  <c r="BD325" i="2" s="1"/>
  <c r="AX360" i="2"/>
  <c r="AZ360" i="2" s="1"/>
  <c r="BD360" i="2" s="1"/>
  <c r="AX330" i="2"/>
  <c r="AZ330" i="2" s="1"/>
  <c r="BD330" i="2" s="1"/>
  <c r="AX350" i="2"/>
  <c r="AZ350" i="2" s="1"/>
  <c r="BD350" i="2" s="1"/>
  <c r="AY378" i="2"/>
  <c r="BA378" i="2" s="1"/>
  <c r="AX455" i="2"/>
  <c r="AZ455" i="2" s="1"/>
  <c r="BD455" i="2" s="1"/>
  <c r="AX501" i="2"/>
  <c r="AZ501" i="2" s="1"/>
  <c r="BD501" i="2" s="1"/>
  <c r="AX487" i="2"/>
  <c r="AZ487" i="2" s="1"/>
  <c r="BD487" i="2" s="1"/>
  <c r="AX523" i="2"/>
  <c r="AZ523" i="2" s="1"/>
  <c r="BD523" i="2" s="1"/>
  <c r="AX568" i="2"/>
  <c r="AZ568" i="2" s="1"/>
  <c r="BD568" i="2" s="1"/>
  <c r="AX554" i="2"/>
  <c r="AZ554" i="2" s="1"/>
  <c r="BD554" i="2" s="1"/>
  <c r="AX626" i="2"/>
  <c r="AZ626" i="2" s="1"/>
  <c r="BD626" i="2" s="1"/>
  <c r="AX661" i="2"/>
  <c r="AZ661" i="2" s="1"/>
  <c r="BD661" i="2" s="1"/>
  <c r="AX639" i="2"/>
  <c r="AZ639" i="2" s="1"/>
  <c r="BD639" i="2" s="1"/>
  <c r="AX671" i="2"/>
  <c r="AZ671" i="2" s="1"/>
  <c r="BD671" i="2" s="1"/>
  <c r="AX705" i="2"/>
  <c r="AZ705" i="2" s="1"/>
  <c r="BD705" i="2" s="1"/>
  <c r="AX685" i="2"/>
  <c r="AZ685" i="2" s="1"/>
  <c r="BD685" i="2" s="1"/>
  <c r="AY685" i="2"/>
  <c r="BA685" i="2" s="1"/>
  <c r="AX742" i="2"/>
  <c r="AZ742" i="2" s="1"/>
  <c r="BD742" i="2" s="1"/>
  <c r="AX774" i="2"/>
  <c r="AZ774" i="2" s="1"/>
  <c r="BD774" i="2" s="1"/>
  <c r="AX790" i="2"/>
  <c r="AZ790" i="2" s="1"/>
  <c r="BD790" i="2" s="1"/>
  <c r="AX794" i="2"/>
  <c r="AZ794" i="2" s="1"/>
  <c r="BD794" i="2" s="1"/>
  <c r="AX802" i="2"/>
  <c r="AZ802" i="2" s="1"/>
  <c r="BD802" i="2" s="1"/>
  <c r="AX432" i="2"/>
  <c r="AZ432" i="2" s="1"/>
  <c r="BD432" i="2" s="1"/>
  <c r="AX428" i="2"/>
  <c r="AZ428" i="2" s="1"/>
  <c r="BD428" i="2" s="1"/>
  <c r="AX457" i="2"/>
  <c r="AZ457" i="2" s="1"/>
  <c r="BD457" i="2" s="1"/>
  <c r="AX491" i="2"/>
  <c r="AZ491" i="2" s="1"/>
  <c r="BD491" i="2" s="1"/>
  <c r="AX537" i="2"/>
  <c r="AZ537" i="2" s="1"/>
  <c r="BD537" i="2" s="1"/>
  <c r="AX541" i="2"/>
  <c r="AZ541" i="2" s="1"/>
  <c r="BD541" i="2" s="1"/>
  <c r="AY547" i="2"/>
  <c r="BA547" i="2" s="1"/>
  <c r="AX602" i="2"/>
  <c r="AZ602" i="2" s="1"/>
  <c r="BD602" i="2" s="1"/>
  <c r="AX632" i="2"/>
  <c r="AZ632" i="2" s="1"/>
  <c r="BD632" i="2" s="1"/>
  <c r="AX665" i="2"/>
  <c r="AZ665" i="2" s="1"/>
  <c r="BD665" i="2" s="1"/>
  <c r="AX701" i="2"/>
  <c r="AZ701" i="2" s="1"/>
  <c r="BD701" i="2" s="1"/>
  <c r="AX716" i="2"/>
  <c r="AZ716" i="2" s="1"/>
  <c r="BD716" i="2" s="1"/>
  <c r="AX681" i="2"/>
  <c r="AZ681" i="2" s="1"/>
  <c r="BD681" i="2" s="1"/>
  <c r="AY814" i="2"/>
  <c r="BA814" i="2" s="1"/>
  <c r="AX489" i="2"/>
  <c r="AZ489" i="2" s="1"/>
  <c r="BD489" i="2" s="1"/>
  <c r="AX461" i="2"/>
  <c r="AZ461" i="2" s="1"/>
  <c r="BD461" i="2" s="1"/>
  <c r="AX495" i="2"/>
  <c r="AZ495" i="2" s="1"/>
  <c r="BD495" i="2" s="1"/>
  <c r="AY543" i="2"/>
  <c r="BA543" i="2" s="1"/>
  <c r="AX564" i="2"/>
  <c r="AZ564" i="2" s="1"/>
  <c r="BD564" i="2" s="1"/>
  <c r="AY539" i="2"/>
  <c r="BA539" i="2" s="1"/>
  <c r="AX634" i="2"/>
  <c r="AZ634" i="2" s="1"/>
  <c r="BD634" i="2" s="1"/>
  <c r="AX629" i="2"/>
  <c r="AZ629" i="2" s="1"/>
  <c r="BD629" i="2" s="1"/>
  <c r="AX669" i="2"/>
  <c r="AZ669" i="2" s="1"/>
  <c r="BD669" i="2" s="1"/>
  <c r="AY600" i="2"/>
  <c r="BA600" i="2" s="1"/>
  <c r="AX659" i="2"/>
  <c r="AZ659" i="2" s="1"/>
  <c r="BD659" i="2" s="1"/>
  <c r="AX683" i="2"/>
  <c r="AZ683" i="2" s="1"/>
  <c r="BD683" i="2" s="1"/>
  <c r="AX752" i="2"/>
  <c r="AZ752" i="2" s="1"/>
  <c r="BD752" i="2" s="1"/>
  <c r="AX722" i="2"/>
  <c r="AZ722" i="2" s="1"/>
  <c r="BD722" i="2" s="1"/>
  <c r="AX754" i="2"/>
  <c r="AZ754" i="2" s="1"/>
  <c r="BD754" i="2" s="1"/>
  <c r="AY798" i="2"/>
  <c r="BA798" i="2" s="1"/>
  <c r="AX818" i="2"/>
  <c r="AZ818" i="2" s="1"/>
  <c r="BD818" i="2" s="1"/>
  <c r="AY414" i="2"/>
  <c r="BA414" i="2" s="1"/>
  <c r="AX410" i="2"/>
  <c r="AZ410" i="2" s="1"/>
  <c r="BD410" i="2" s="1"/>
  <c r="AX453" i="2"/>
  <c r="AZ453" i="2" s="1"/>
  <c r="BD453" i="2" s="1"/>
  <c r="AX499" i="2"/>
  <c r="AZ499" i="2" s="1"/>
  <c r="BD499" i="2" s="1"/>
  <c r="AY523" i="2"/>
  <c r="BA523" i="2" s="1"/>
  <c r="AY549" i="2"/>
  <c r="BA549" i="2" s="1"/>
  <c r="AY608" i="2"/>
  <c r="BA608" i="2" s="1"/>
  <c r="AX641" i="2"/>
  <c r="AZ641" i="2" s="1"/>
  <c r="BD641" i="2" s="1"/>
  <c r="AX630" i="2"/>
  <c r="AZ630" i="2" s="1"/>
  <c r="BD630" i="2" s="1"/>
  <c r="AY677" i="2"/>
  <c r="BA677" i="2" s="1"/>
  <c r="AX724" i="2"/>
  <c r="AZ724" i="2" s="1"/>
  <c r="BD724" i="2" s="1"/>
  <c r="AY711" i="2"/>
  <c r="BA711" i="2" s="1"/>
  <c r="AY792" i="2"/>
  <c r="BA792" i="2" s="1"/>
  <c r="AX814" i="2"/>
  <c r="AZ814" i="2" s="1"/>
  <c r="BD814" i="2" s="1"/>
  <c r="AY154" i="2"/>
  <c r="BA154" i="2" s="1"/>
  <c r="AX117" i="2"/>
  <c r="AZ117" i="2" s="1"/>
  <c r="BD117" i="2" s="1"/>
  <c r="AX109" i="2"/>
  <c r="AZ109" i="2" s="1"/>
  <c r="BD109" i="2" s="1"/>
  <c r="AY123" i="2"/>
  <c r="BA123" i="2" s="1"/>
  <c r="AY161" i="2"/>
  <c r="BA161" i="2" s="1"/>
  <c r="AX121" i="2"/>
  <c r="AZ121" i="2" s="1"/>
  <c r="BD121" i="2" s="1"/>
  <c r="AY107" i="2"/>
  <c r="BA107" i="2" s="1"/>
  <c r="AX819" i="2"/>
  <c r="AZ819" i="2" s="1"/>
  <c r="BD819" i="2" s="1"/>
  <c r="AY804" i="2"/>
  <c r="BA804" i="2" s="1"/>
  <c r="AX775" i="2"/>
  <c r="AZ775" i="2" s="1"/>
  <c r="BD775" i="2" s="1"/>
  <c r="AX759" i="2"/>
  <c r="AZ759" i="2" s="1"/>
  <c r="BD759" i="2" s="1"/>
  <c r="AX743" i="2"/>
  <c r="AZ743" i="2" s="1"/>
  <c r="BD743" i="2" s="1"/>
  <c r="AX727" i="2"/>
  <c r="AZ727" i="2" s="1"/>
  <c r="BD727" i="2" s="1"/>
  <c r="AX24" i="2"/>
  <c r="AZ24" i="2" s="1"/>
  <c r="BD24" i="2" s="1"/>
  <c r="AX813" i="2"/>
  <c r="AZ813" i="2" s="1"/>
  <c r="BD813" i="2" s="1"/>
  <c r="AX712" i="2"/>
  <c r="AZ712" i="2" s="1"/>
  <c r="BD712" i="2" s="1"/>
  <c r="AY98" i="2"/>
  <c r="BA98" i="2" s="1"/>
  <c r="AX87" i="2"/>
  <c r="AZ87" i="2" s="1"/>
  <c r="BD87" i="2" s="1"/>
  <c r="AX79" i="2"/>
  <c r="AZ79" i="2" s="1"/>
  <c r="BD79" i="2" s="1"/>
  <c r="AX73" i="2"/>
  <c r="AZ73" i="2" s="1"/>
  <c r="BD73" i="2" s="1"/>
  <c r="AX611" i="2"/>
  <c r="AZ611" i="2" s="1"/>
  <c r="BD611" i="2" s="1"/>
  <c r="AY604" i="2"/>
  <c r="BA604" i="2" s="1"/>
  <c r="AY529" i="2"/>
  <c r="BA529" i="2" s="1"/>
  <c r="AX625" i="2"/>
  <c r="AZ625" i="2" s="1"/>
  <c r="BD625" i="2" s="1"/>
  <c r="AX530" i="2"/>
  <c r="AZ530" i="2" s="1"/>
  <c r="BD530" i="2" s="1"/>
  <c r="AX704" i="2"/>
  <c r="AZ704" i="2" s="1"/>
  <c r="BD704" i="2" s="1"/>
  <c r="AX696" i="2"/>
  <c r="AZ696" i="2" s="1"/>
  <c r="BD696" i="2" s="1"/>
  <c r="AX623" i="2"/>
  <c r="AZ623" i="2" s="1"/>
  <c r="BD623" i="2" s="1"/>
  <c r="AX550" i="2"/>
  <c r="AZ550" i="2" s="1"/>
  <c r="BD550" i="2" s="1"/>
  <c r="AX542" i="2"/>
  <c r="AZ542" i="2" s="1"/>
  <c r="BD542" i="2" s="1"/>
  <c r="AX466" i="2"/>
  <c r="AZ466" i="2" s="1"/>
  <c r="BD466" i="2" s="1"/>
  <c r="AX522" i="2"/>
  <c r="AZ522" i="2" s="1"/>
  <c r="BD522" i="2" s="1"/>
  <c r="AX470" i="2"/>
  <c r="AZ470" i="2" s="1"/>
  <c r="BD470" i="2" s="1"/>
  <c r="AX462" i="2"/>
  <c r="AZ462" i="2" s="1"/>
  <c r="BD462" i="2" s="1"/>
  <c r="AX427" i="2"/>
  <c r="AZ427" i="2" s="1"/>
  <c r="BD427" i="2" s="1"/>
  <c r="AY422" i="2"/>
  <c r="BA422" i="2" s="1"/>
  <c r="AX411" i="2"/>
  <c r="AZ411" i="2" s="1"/>
  <c r="BD411" i="2" s="1"/>
  <c r="AX381" i="2"/>
  <c r="AZ381" i="2" s="1"/>
  <c r="BD381" i="2" s="1"/>
  <c r="AY453" i="2"/>
  <c r="BA453" i="2" s="1"/>
  <c r="AX440" i="2"/>
  <c r="AZ440" i="2" s="1"/>
  <c r="BD440" i="2" s="1"/>
  <c r="AX425" i="2"/>
  <c r="AZ425" i="2" s="1"/>
  <c r="BD425" i="2" s="1"/>
  <c r="AY418" i="2"/>
  <c r="BA418" i="2" s="1"/>
  <c r="AX341" i="2"/>
  <c r="AZ341" i="2" s="1"/>
  <c r="BD341" i="2" s="1"/>
  <c r="AX413" i="2"/>
  <c r="AZ413" i="2" s="1"/>
  <c r="BD413" i="2" s="1"/>
  <c r="AX401" i="2"/>
  <c r="AZ401" i="2" s="1"/>
  <c r="BD401" i="2" s="1"/>
  <c r="AX377" i="2"/>
  <c r="AZ377" i="2" s="1"/>
  <c r="BD377" i="2" s="1"/>
  <c r="AX349" i="2"/>
  <c r="AZ349" i="2" s="1"/>
  <c r="BD349" i="2" s="1"/>
  <c r="AX331" i="2"/>
  <c r="AZ331" i="2" s="1"/>
  <c r="BD331" i="2" s="1"/>
  <c r="AX274" i="2"/>
  <c r="AZ274" i="2" s="1"/>
  <c r="BD274" i="2" s="1"/>
  <c r="AX259" i="2"/>
  <c r="AZ259" i="2" s="1"/>
  <c r="BD259" i="2" s="1"/>
  <c r="AX244" i="2"/>
  <c r="AZ244" i="2" s="1"/>
  <c r="BD244" i="2" s="1"/>
  <c r="AY235" i="2"/>
  <c r="BA235" i="2" s="1"/>
  <c r="AY285" i="2"/>
  <c r="BA285" i="2" s="1"/>
  <c r="AX238" i="2"/>
  <c r="AZ238" i="2" s="1"/>
  <c r="BD238" i="2" s="1"/>
  <c r="AX286" i="2"/>
  <c r="AZ286" i="2" s="1"/>
  <c r="BD286" i="2" s="1"/>
  <c r="AX254" i="2"/>
  <c r="AZ254" i="2" s="1"/>
  <c r="BD254" i="2" s="1"/>
  <c r="AY249" i="2"/>
  <c r="BA249" i="2" s="1"/>
  <c r="AY239" i="2"/>
  <c r="BA239" i="2" s="1"/>
  <c r="AY322" i="2"/>
  <c r="BA322" i="2" s="1"/>
  <c r="AX269" i="2"/>
  <c r="AZ269" i="2" s="1"/>
  <c r="BD269" i="2" s="1"/>
  <c r="AY237" i="2"/>
  <c r="BA237" i="2" s="1"/>
  <c r="AX39" i="2"/>
  <c r="AZ39" i="2" s="1"/>
  <c r="BD39" i="2" s="1"/>
  <c r="AX57" i="2"/>
  <c r="AZ57" i="2" s="1"/>
  <c r="BD57" i="2" s="1"/>
  <c r="AX100" i="2"/>
  <c r="AZ100" i="2" s="1"/>
  <c r="BD100" i="2" s="1"/>
  <c r="AY15" i="2"/>
  <c r="BA15" i="2" s="1"/>
  <c r="AX64" i="2"/>
  <c r="AZ64" i="2" s="1"/>
  <c r="BD64" i="2" s="1"/>
  <c r="AX92" i="2"/>
  <c r="AZ92" i="2" s="1"/>
  <c r="BD92" i="2" s="1"/>
  <c r="AX128" i="2"/>
  <c r="AZ128" i="2" s="1"/>
  <c r="BD128" i="2" s="1"/>
  <c r="AX135" i="2"/>
  <c r="AZ135" i="2" s="1"/>
  <c r="BD135" i="2" s="1"/>
  <c r="AX165" i="2"/>
  <c r="AZ165" i="2" s="1"/>
  <c r="BD165" i="2" s="1"/>
  <c r="AX224" i="2"/>
  <c r="AZ224" i="2" s="1"/>
  <c r="BD224" i="2" s="1"/>
  <c r="AX237" i="2"/>
  <c r="AZ237" i="2" s="1"/>
  <c r="BD237" i="2" s="1"/>
  <c r="AX272" i="2"/>
  <c r="AZ272" i="2" s="1"/>
  <c r="BD272" i="2" s="1"/>
  <c r="AX291" i="2"/>
  <c r="AZ291" i="2" s="1"/>
  <c r="BD291" i="2" s="1"/>
  <c r="AX318" i="2"/>
  <c r="AZ318" i="2" s="1"/>
  <c r="BD318" i="2" s="1"/>
  <c r="AX346" i="2"/>
  <c r="AZ346" i="2" s="1"/>
  <c r="BD346" i="2" s="1"/>
  <c r="AX332" i="2"/>
  <c r="AZ332" i="2" s="1"/>
  <c r="BD332" i="2" s="1"/>
  <c r="AX354" i="2"/>
  <c r="AZ354" i="2" s="1"/>
  <c r="BD354" i="2" s="1"/>
  <c r="AY382" i="2"/>
  <c r="BA382" i="2" s="1"/>
  <c r="AX435" i="2"/>
  <c r="AZ435" i="2" s="1"/>
  <c r="BD435" i="2" s="1"/>
  <c r="AX467" i="2"/>
  <c r="AZ467" i="2" s="1"/>
  <c r="BD467" i="2" s="1"/>
  <c r="AX21" i="2"/>
  <c r="AZ21" i="2" s="1"/>
  <c r="BD21" i="2" s="1"/>
  <c r="AX132" i="2"/>
  <c r="AZ132" i="2" s="1"/>
  <c r="BD132" i="2" s="1"/>
  <c r="AX147" i="2"/>
  <c r="AZ147" i="2" s="1"/>
  <c r="BD147" i="2" s="1"/>
  <c r="AX200" i="2"/>
  <c r="AZ200" i="2" s="1"/>
  <c r="BD200" i="2" s="1"/>
  <c r="AX232" i="2"/>
  <c r="AZ232" i="2" s="1"/>
  <c r="BD232" i="2" s="1"/>
  <c r="AY189" i="2"/>
  <c r="BA189" i="2" s="1"/>
  <c r="AY270" i="2"/>
  <c r="BA270" i="2" s="1"/>
  <c r="AX336" i="2"/>
  <c r="AZ336" i="2" s="1"/>
  <c r="BD336" i="2" s="1"/>
  <c r="AX370" i="2"/>
  <c r="AZ370" i="2" s="1"/>
  <c r="BD370" i="2" s="1"/>
  <c r="AX394" i="2"/>
  <c r="AZ394" i="2" s="1"/>
  <c r="BD394" i="2" s="1"/>
  <c r="AX481" i="2"/>
  <c r="AZ481" i="2" s="1"/>
  <c r="BD481" i="2" s="1"/>
  <c r="AX25" i="2"/>
  <c r="AZ25" i="2" s="1"/>
  <c r="BD25" i="2" s="1"/>
  <c r="AX80" i="2"/>
  <c r="AZ80" i="2" s="1"/>
  <c r="BD80" i="2" s="1"/>
  <c r="AY102" i="2"/>
  <c r="BA102" i="2" s="1"/>
  <c r="AX29" i="2"/>
  <c r="AZ29" i="2" s="1"/>
  <c r="BD29" i="2" s="1"/>
  <c r="AY55" i="2"/>
  <c r="BA55" i="2" s="1"/>
  <c r="AX84" i="2"/>
  <c r="AZ84" i="2" s="1"/>
  <c r="BD84" i="2" s="1"/>
  <c r="AX96" i="2"/>
  <c r="AZ96" i="2" s="1"/>
  <c r="BD96" i="2" s="1"/>
  <c r="AX136" i="2"/>
  <c r="AZ136" i="2" s="1"/>
  <c r="BD136" i="2" s="1"/>
  <c r="AY155" i="2"/>
  <c r="BA155" i="2" s="1"/>
  <c r="AX213" i="2"/>
  <c r="AZ213" i="2" s="1"/>
  <c r="BD213" i="2" s="1"/>
  <c r="AX233" i="2"/>
  <c r="AZ233" i="2" s="1"/>
  <c r="BD233" i="2" s="1"/>
  <c r="AX253" i="2"/>
  <c r="AZ253" i="2" s="1"/>
  <c r="BD253" i="2" s="1"/>
  <c r="AX277" i="2"/>
  <c r="AZ277" i="2" s="1"/>
  <c r="BD277" i="2" s="1"/>
  <c r="AY291" i="2"/>
  <c r="BA291" i="2" s="1"/>
  <c r="AX304" i="2"/>
  <c r="AZ304" i="2" s="1"/>
  <c r="BD304" i="2" s="1"/>
  <c r="AY325" i="2"/>
  <c r="BA325" i="2" s="1"/>
  <c r="AY371" i="2"/>
  <c r="BA371" i="2" s="1"/>
  <c r="AX382" i="2"/>
  <c r="AZ382" i="2" s="1"/>
  <c r="BD382" i="2" s="1"/>
  <c r="AX420" i="2"/>
  <c r="AZ420" i="2" s="1"/>
  <c r="BD420" i="2" s="1"/>
  <c r="AX88" i="2"/>
  <c r="AZ88" i="2" s="1"/>
  <c r="BD88" i="2" s="1"/>
  <c r="AY96" i="2"/>
  <c r="BA96" i="2" s="1"/>
  <c r="AX177" i="2"/>
  <c r="AZ177" i="2" s="1"/>
  <c r="BD177" i="2" s="1"/>
  <c r="AX189" i="2"/>
  <c r="AZ189" i="2" s="1"/>
  <c r="BD189" i="2" s="1"/>
  <c r="AX197" i="2"/>
  <c r="AZ197" i="2" s="1"/>
  <c r="BD197" i="2" s="1"/>
  <c r="AX262" i="2"/>
  <c r="AZ262" i="2" s="1"/>
  <c r="BD262" i="2" s="1"/>
  <c r="AX279" i="2"/>
  <c r="AZ279" i="2" s="1"/>
  <c r="BD279" i="2" s="1"/>
  <c r="AX310" i="2"/>
  <c r="AZ310" i="2" s="1"/>
  <c r="BD310" i="2" s="1"/>
  <c r="AX344" i="2"/>
  <c r="AZ344" i="2" s="1"/>
  <c r="BD344" i="2" s="1"/>
  <c r="AX364" i="2"/>
  <c r="AZ364" i="2" s="1"/>
  <c r="BD364" i="2" s="1"/>
  <c r="AX343" i="2"/>
  <c r="AZ343" i="2" s="1"/>
  <c r="BD343" i="2" s="1"/>
  <c r="AX390" i="2"/>
  <c r="AZ390" i="2" s="1"/>
  <c r="BD390" i="2" s="1"/>
  <c r="AX388" i="2"/>
  <c r="AZ388" i="2" s="1"/>
  <c r="BD388" i="2" s="1"/>
  <c r="AX477" i="2"/>
  <c r="AZ477" i="2" s="1"/>
  <c r="BD477" i="2" s="1"/>
  <c r="AX509" i="2"/>
  <c r="AZ509" i="2" s="1"/>
  <c r="BD509" i="2" s="1"/>
  <c r="AX503" i="2"/>
  <c r="AZ503" i="2" s="1"/>
  <c r="BD503" i="2" s="1"/>
  <c r="AY545" i="2"/>
  <c r="BA545" i="2" s="1"/>
  <c r="AX576" i="2"/>
  <c r="AZ576" i="2" s="1"/>
  <c r="BD576" i="2" s="1"/>
  <c r="AX570" i="2"/>
  <c r="AZ570" i="2" s="1"/>
  <c r="BD570" i="2" s="1"/>
  <c r="AY612" i="2"/>
  <c r="BA612" i="2" s="1"/>
  <c r="AX600" i="2"/>
  <c r="AZ600" i="2" s="1"/>
  <c r="BD600" i="2" s="1"/>
  <c r="AX647" i="2"/>
  <c r="AZ647" i="2" s="1"/>
  <c r="BD647" i="2" s="1"/>
  <c r="AX677" i="2"/>
  <c r="AZ677" i="2" s="1"/>
  <c r="BD677" i="2" s="1"/>
  <c r="AX728" i="2"/>
  <c r="AZ728" i="2" s="1"/>
  <c r="BD728" i="2" s="1"/>
  <c r="AX691" i="2"/>
  <c r="AZ691" i="2" s="1"/>
  <c r="BD691" i="2" s="1"/>
  <c r="AX718" i="2"/>
  <c r="AZ718" i="2" s="1"/>
  <c r="BD718" i="2" s="1"/>
  <c r="AX750" i="2"/>
  <c r="AZ750" i="2" s="1"/>
  <c r="BD750" i="2" s="1"/>
  <c r="AX778" i="2"/>
  <c r="AZ778" i="2" s="1"/>
  <c r="BD778" i="2" s="1"/>
  <c r="AY800" i="2"/>
  <c r="BA800" i="2" s="1"/>
  <c r="AX796" i="2"/>
  <c r="AZ796" i="2" s="1"/>
  <c r="BD796" i="2" s="1"/>
  <c r="AX804" i="2"/>
  <c r="AZ804" i="2" s="1"/>
  <c r="BD804" i="2" s="1"/>
  <c r="AY412" i="2"/>
  <c r="BA412" i="2" s="1"/>
  <c r="AX437" i="2"/>
  <c r="AZ437" i="2" s="1"/>
  <c r="BD437" i="2" s="1"/>
  <c r="AX459" i="2"/>
  <c r="AZ459" i="2" s="1"/>
  <c r="BD459" i="2" s="1"/>
  <c r="AX507" i="2"/>
  <c r="AZ507" i="2" s="1"/>
  <c r="BD507" i="2" s="1"/>
  <c r="AX539" i="2"/>
  <c r="AZ539" i="2" s="1"/>
  <c r="BD539" i="2" s="1"/>
  <c r="AX543" i="2"/>
  <c r="AZ543" i="2" s="1"/>
  <c r="BD543" i="2" s="1"/>
  <c r="AX558" i="2"/>
  <c r="AZ558" i="2" s="1"/>
  <c r="BD558" i="2" s="1"/>
  <c r="AY610" i="2"/>
  <c r="BA610" i="2" s="1"/>
  <c r="AX620" i="2"/>
  <c r="AZ620" i="2" s="1"/>
  <c r="BD620" i="2" s="1"/>
  <c r="AY628" i="2"/>
  <c r="BA628" i="2" s="1"/>
  <c r="AX715" i="2"/>
  <c r="AZ715" i="2" s="1"/>
  <c r="BD715" i="2" s="1"/>
  <c r="AX732" i="2"/>
  <c r="AZ732" i="2" s="1"/>
  <c r="BD732" i="2" s="1"/>
  <c r="AY709" i="2"/>
  <c r="BA709" i="2" s="1"/>
  <c r="AY822" i="2"/>
  <c r="BA822" i="2" s="1"/>
  <c r="AX497" i="2"/>
  <c r="AZ497" i="2" s="1"/>
  <c r="BD497" i="2" s="1"/>
  <c r="AX463" i="2"/>
  <c r="AZ463" i="2" s="1"/>
  <c r="BD463" i="2" s="1"/>
  <c r="AX511" i="2"/>
  <c r="AZ511" i="2" s="1"/>
  <c r="BD511" i="2" s="1"/>
  <c r="AX547" i="2"/>
  <c r="AZ547" i="2" s="1"/>
  <c r="BD547" i="2" s="1"/>
  <c r="AX572" i="2"/>
  <c r="AZ572" i="2" s="1"/>
  <c r="BD572" i="2" s="1"/>
  <c r="AX562" i="2"/>
  <c r="AZ562" i="2" s="1"/>
  <c r="BD562" i="2" s="1"/>
  <c r="AX604" i="2"/>
  <c r="AZ604" i="2" s="1"/>
  <c r="BD604" i="2" s="1"/>
  <c r="AY632" i="2"/>
  <c r="BA632" i="2" s="1"/>
  <c r="AX608" i="2"/>
  <c r="AZ608" i="2" s="1"/>
  <c r="BD608" i="2" s="1"/>
  <c r="AY634" i="2"/>
  <c r="BA634" i="2" s="1"/>
  <c r="AX667" i="2"/>
  <c r="AZ667" i="2" s="1"/>
  <c r="BD667" i="2" s="1"/>
  <c r="AX687" i="2"/>
  <c r="AZ687" i="2" s="1"/>
  <c r="BD687" i="2" s="1"/>
  <c r="AX768" i="2"/>
  <c r="AZ768" i="2" s="1"/>
  <c r="BD768" i="2" s="1"/>
  <c r="AX730" i="2"/>
  <c r="AZ730" i="2" s="1"/>
  <c r="BD730" i="2" s="1"/>
  <c r="AX762" i="2"/>
  <c r="AZ762" i="2" s="1"/>
  <c r="BD762" i="2" s="1"/>
  <c r="AX810" i="2"/>
  <c r="AZ810" i="2" s="1"/>
  <c r="BD810" i="2" s="1"/>
  <c r="AX400" i="2"/>
  <c r="AZ400" i="2" s="1"/>
  <c r="BD400" i="2" s="1"/>
  <c r="AX422" i="2"/>
  <c r="AZ422" i="2" s="1"/>
  <c r="BD422" i="2" s="1"/>
  <c r="AX426" i="2"/>
  <c r="AZ426" i="2" s="1"/>
  <c r="BD426" i="2" s="1"/>
  <c r="AX449" i="2"/>
  <c r="AZ449" i="2" s="1"/>
  <c r="BD449" i="2" s="1"/>
  <c r="AX515" i="2"/>
  <c r="AZ515" i="2" s="1"/>
  <c r="BD515" i="2" s="1"/>
  <c r="AX529" i="2"/>
  <c r="AZ529" i="2" s="1"/>
  <c r="BD529" i="2" s="1"/>
  <c r="AX566" i="2"/>
  <c r="AZ566" i="2" s="1"/>
  <c r="BD566" i="2" s="1"/>
  <c r="AY624" i="2"/>
  <c r="BA624" i="2" s="1"/>
  <c r="AX657" i="2"/>
  <c r="AZ657" i="2" s="1"/>
  <c r="BD657" i="2" s="1"/>
  <c r="AY626" i="2"/>
  <c r="BA626" i="2" s="1"/>
  <c r="AX689" i="2"/>
  <c r="AZ689" i="2" s="1"/>
  <c r="BD689" i="2" s="1"/>
  <c r="AX740" i="2"/>
  <c r="AZ740" i="2" s="1"/>
  <c r="BD740" i="2" s="1"/>
  <c r="AX776" i="2"/>
  <c r="AZ776" i="2" s="1"/>
  <c r="BD776" i="2" s="1"/>
  <c r="AY820" i="2"/>
  <c r="BA820" i="2" s="1"/>
  <c r="AX816" i="2"/>
  <c r="AZ816" i="2" s="1"/>
  <c r="BD816" i="2" s="1"/>
  <c r="AY199" i="2"/>
  <c r="BA199" i="2" s="1"/>
  <c r="AX107" i="2"/>
  <c r="AZ107" i="2" s="1"/>
  <c r="BD107" i="2" s="1"/>
  <c r="AY51" i="2"/>
  <c r="BA51" i="2" s="1"/>
  <c r="AX65" i="2"/>
  <c r="AZ65" i="2" s="1"/>
  <c r="BD65" i="2" s="1"/>
  <c r="AY158" i="2"/>
  <c r="BA158" i="2" s="1"/>
  <c r="AX113" i="2"/>
  <c r="AZ113" i="2" s="1"/>
  <c r="BD113" i="2" s="1"/>
  <c r="AX105" i="2"/>
  <c r="AZ105" i="2" s="1"/>
  <c r="BD105" i="2" s="1"/>
  <c r="AX69" i="2"/>
  <c r="AZ69" i="2" s="1"/>
  <c r="BD69" i="2" s="1"/>
  <c r="AX48" i="2"/>
  <c r="AZ48" i="2" s="1"/>
  <c r="BD48" i="2" s="1"/>
  <c r="AX157" i="2"/>
  <c r="AZ157" i="2" s="1"/>
  <c r="BD157" i="2" s="1"/>
  <c r="AX58" i="2"/>
  <c r="AZ58" i="2" s="1"/>
  <c r="BD58" i="2" s="1"/>
  <c r="AX91" i="2"/>
  <c r="AZ91" i="2" s="1"/>
  <c r="BD91" i="2" s="1"/>
  <c r="AX83" i="2"/>
  <c r="AZ83" i="2" s="1"/>
  <c r="BD83" i="2" s="1"/>
  <c r="AX9" i="2"/>
  <c r="AZ9" i="2" s="1"/>
  <c r="BD9" i="2" s="1"/>
  <c r="AY818" i="2"/>
  <c r="BA818" i="2" s="1"/>
  <c r="AX809" i="2"/>
  <c r="AZ809" i="2" s="1"/>
  <c r="BD809" i="2" s="1"/>
  <c r="AX797" i="2"/>
  <c r="AZ797" i="2" s="1"/>
  <c r="BD797" i="2" s="1"/>
  <c r="AX708" i="2"/>
  <c r="AZ708" i="2" s="1"/>
  <c r="BD708" i="2" s="1"/>
  <c r="AX700" i="2"/>
  <c r="AZ700" i="2" s="1"/>
  <c r="BD700" i="2" s="1"/>
  <c r="AX676" i="2"/>
  <c r="AZ676" i="2" s="1"/>
  <c r="BD676" i="2" s="1"/>
  <c r="AX71" i="2"/>
  <c r="AZ71" i="2" s="1"/>
  <c r="BD71" i="2" s="1"/>
  <c r="AX40" i="2"/>
  <c r="AZ40" i="2" s="1"/>
  <c r="BD40" i="2" s="1"/>
  <c r="AX13" i="2"/>
  <c r="AZ13" i="2" s="1"/>
  <c r="BD13" i="2" s="1"/>
  <c r="AY6" i="2"/>
  <c r="BA6" i="2" s="1"/>
  <c r="AX791" i="2"/>
  <c r="AZ791" i="2" s="1"/>
  <c r="BD791" i="2" s="1"/>
  <c r="AX44" i="2"/>
  <c r="AZ44" i="2" s="1"/>
  <c r="BD44" i="2" s="1"/>
  <c r="AX20" i="2"/>
  <c r="AZ20" i="2" s="1"/>
  <c r="BD20" i="2" s="1"/>
  <c r="AX6" i="2"/>
  <c r="AZ6" i="2" s="1"/>
  <c r="BD6" i="2" s="1"/>
  <c r="AX799" i="2"/>
  <c r="AZ799" i="2" s="1"/>
  <c r="BD799" i="2" s="1"/>
  <c r="AX609" i="2"/>
  <c r="AZ609" i="2" s="1"/>
  <c r="BD609" i="2" s="1"/>
  <c r="AX587" i="2"/>
  <c r="AZ587" i="2" s="1"/>
  <c r="BD587" i="2" s="1"/>
  <c r="AX526" i="2"/>
  <c r="AZ526" i="2" s="1"/>
  <c r="BD526" i="2" s="1"/>
  <c r="AX660" i="2"/>
  <c r="AZ660" i="2" s="1"/>
  <c r="BD660" i="2" s="1"/>
  <c r="AX652" i="2"/>
  <c r="AZ652" i="2" s="1"/>
  <c r="BD652" i="2" s="1"/>
  <c r="AX644" i="2"/>
  <c r="AZ644" i="2" s="1"/>
  <c r="BD644" i="2" s="1"/>
  <c r="AX636" i="2"/>
  <c r="AZ636" i="2" s="1"/>
  <c r="BD636" i="2" s="1"/>
  <c r="AX617" i="2"/>
  <c r="AZ617" i="2" s="1"/>
  <c r="BD617" i="2" s="1"/>
  <c r="AY588" i="2"/>
  <c r="BA588" i="2" s="1"/>
  <c r="AX599" i="2"/>
  <c r="AZ599" i="2" s="1"/>
  <c r="BD599" i="2" s="1"/>
  <c r="AX664" i="2"/>
  <c r="AZ664" i="2" s="1"/>
  <c r="BD664" i="2" s="1"/>
  <c r="AX656" i="2"/>
  <c r="AZ656" i="2" s="1"/>
  <c r="BD656" i="2" s="1"/>
  <c r="AX648" i="2"/>
  <c r="AZ648" i="2" s="1"/>
  <c r="BD648" i="2" s="1"/>
  <c r="AX640" i="2"/>
  <c r="AZ640" i="2" s="1"/>
  <c r="BD640" i="2" s="1"/>
  <c r="AY618" i="2"/>
  <c r="BA618" i="2" s="1"/>
  <c r="AX605" i="2"/>
  <c r="AZ605" i="2" s="1"/>
  <c r="BD605" i="2" s="1"/>
  <c r="AX540" i="2"/>
  <c r="AZ540" i="2" s="1"/>
  <c r="BD540" i="2" s="1"/>
  <c r="AX571" i="2"/>
  <c r="AZ571" i="2" s="1"/>
  <c r="BD571" i="2" s="1"/>
  <c r="AX555" i="2"/>
  <c r="AZ555" i="2" s="1"/>
  <c r="BD555" i="2" s="1"/>
  <c r="AY531" i="2"/>
  <c r="BA531" i="2" s="1"/>
  <c r="AX583" i="2"/>
  <c r="AZ583" i="2" s="1"/>
  <c r="BD583" i="2" s="1"/>
  <c r="AX567" i="2"/>
  <c r="AZ567" i="2" s="1"/>
  <c r="BD567" i="2" s="1"/>
  <c r="AY550" i="2"/>
  <c r="BA550" i="2" s="1"/>
  <c r="AY467" i="2"/>
  <c r="BA467" i="2" s="1"/>
  <c r="AY457" i="2"/>
  <c r="BA457" i="2" s="1"/>
  <c r="AY461" i="2"/>
  <c r="BA461" i="2" s="1"/>
  <c r="AX454" i="2"/>
  <c r="AZ454" i="2" s="1"/>
  <c r="BD454" i="2" s="1"/>
  <c r="AX431" i="2"/>
  <c r="AZ431" i="2" s="1"/>
  <c r="BD431" i="2" s="1"/>
  <c r="AX397" i="2"/>
  <c r="AZ397" i="2" s="1"/>
  <c r="BD397" i="2" s="1"/>
  <c r="AX385" i="2"/>
  <c r="AZ385" i="2" s="1"/>
  <c r="BD385" i="2" s="1"/>
  <c r="AY438" i="2"/>
  <c r="BA438" i="2" s="1"/>
  <c r="AX423" i="2"/>
  <c r="AZ423" i="2" s="1"/>
  <c r="BD423" i="2" s="1"/>
  <c r="AX387" i="2"/>
  <c r="AZ387" i="2" s="1"/>
  <c r="BD387" i="2" s="1"/>
  <c r="AX353" i="2"/>
  <c r="AZ353" i="2" s="1"/>
  <c r="BD353" i="2" s="1"/>
  <c r="AX436" i="2"/>
  <c r="AZ436" i="2" s="1"/>
  <c r="BD436" i="2" s="1"/>
  <c r="AX361" i="2"/>
  <c r="AZ361" i="2" s="1"/>
  <c r="BD361" i="2" s="1"/>
  <c r="AX345" i="2"/>
  <c r="AZ345" i="2" s="1"/>
  <c r="BD345" i="2" s="1"/>
  <c r="AY450" i="2"/>
  <c r="BA450" i="2" s="1"/>
  <c r="AX284" i="2"/>
  <c r="AZ284" i="2" s="1"/>
  <c r="BD284" i="2" s="1"/>
  <c r="AX267" i="2"/>
  <c r="AZ267" i="2" s="1"/>
  <c r="BD267" i="2" s="1"/>
  <c r="AY257" i="2"/>
  <c r="BA257" i="2" s="1"/>
  <c r="AX242" i="2"/>
  <c r="AZ242" i="2" s="1"/>
  <c r="BD242" i="2" s="1"/>
  <c r="AY233" i="2"/>
  <c r="BA233" i="2" s="1"/>
  <c r="AX312" i="2"/>
  <c r="AZ312" i="2" s="1"/>
  <c r="BD312" i="2" s="1"/>
  <c r="AY283" i="2"/>
  <c r="BA283" i="2" s="1"/>
  <c r="AY234" i="2"/>
  <c r="BA234" i="2" s="1"/>
  <c r="AX308" i="2"/>
  <c r="AZ308" i="2" s="1"/>
  <c r="BD308" i="2" s="1"/>
  <c r="AX278" i="2"/>
  <c r="AZ278" i="2" s="1"/>
  <c r="BD278" i="2" s="1"/>
  <c r="AX236" i="2"/>
  <c r="AZ236" i="2" s="1"/>
  <c r="BD236" i="2" s="1"/>
  <c r="AY4" i="2"/>
  <c r="BA4" i="2" s="1"/>
  <c r="AY5" i="2"/>
  <c r="BA5" i="2" s="1"/>
  <c r="BB642" i="2" l="1"/>
  <c r="BF642" i="2" s="1"/>
  <c r="BB62" i="2"/>
  <c r="BF62" i="2" s="1"/>
  <c r="BE495" i="2"/>
  <c r="BB731" i="2"/>
  <c r="BF731" i="2" s="1"/>
  <c r="BB336" i="2"/>
  <c r="BF336" i="2" s="1"/>
  <c r="BE658" i="2"/>
  <c r="BE250" i="2"/>
  <c r="BB478" i="2"/>
  <c r="BF478" i="2" s="1"/>
  <c r="BB311" i="2"/>
  <c r="BF311" i="2" s="1"/>
  <c r="BB313" i="2"/>
  <c r="BF313" i="2" s="1"/>
  <c r="BB585" i="2"/>
  <c r="BF585" i="2" s="1"/>
  <c r="BE502" i="2"/>
  <c r="BB493" i="2"/>
  <c r="BF493" i="2" s="1"/>
  <c r="BE56" i="2"/>
  <c r="BB779" i="2"/>
  <c r="BF779" i="2" s="1"/>
  <c r="BB277" i="2"/>
  <c r="BF277" i="2" s="1"/>
  <c r="BB345" i="2"/>
  <c r="BF345" i="2" s="1"/>
  <c r="BB584" i="2"/>
  <c r="BF584" i="2" s="1"/>
  <c r="BE226" i="2"/>
  <c r="BB664" i="2"/>
  <c r="BF664" i="2" s="1"/>
  <c r="BE24" i="2"/>
  <c r="BE710" i="2"/>
  <c r="BB394" i="2"/>
  <c r="BF394" i="2" s="1"/>
  <c r="BE421" i="2"/>
  <c r="BE694" i="2"/>
  <c r="BE105" i="2"/>
  <c r="BE22" i="2"/>
  <c r="BB65" i="2"/>
  <c r="BF65" i="2" s="1"/>
  <c r="BB190" i="2"/>
  <c r="BF190" i="2" s="1"/>
  <c r="BE312" i="2"/>
  <c r="BE214" i="2"/>
  <c r="BB75" i="2"/>
  <c r="BF75" i="2" s="1"/>
  <c r="BB130" i="2"/>
  <c r="BF130" i="2" s="1"/>
  <c r="BB383" i="2"/>
  <c r="BF383" i="2" s="1"/>
  <c r="BB207" i="2"/>
  <c r="BF207" i="2" s="1"/>
  <c r="BB179" i="2"/>
  <c r="BF179" i="2" s="1"/>
  <c r="BB81" i="2"/>
  <c r="BF81" i="2" s="1"/>
  <c r="BB269" i="2"/>
  <c r="BF269" i="2" s="1"/>
  <c r="BE785" i="2"/>
  <c r="BB309" i="2"/>
  <c r="BF309" i="2" s="1"/>
  <c r="BB524" i="2"/>
  <c r="BF524" i="2" s="1"/>
  <c r="BB381" i="2"/>
  <c r="BF381" i="2" s="1"/>
  <c r="BE660" i="2"/>
  <c r="BB728" i="2"/>
  <c r="BF728" i="2" s="1"/>
  <c r="BB40" i="2"/>
  <c r="BF40" i="2" s="1"/>
  <c r="BB278" i="2"/>
  <c r="BF278" i="2" s="1"/>
  <c r="BB441" i="2"/>
  <c r="BF441" i="2" s="1"/>
  <c r="BE646" i="2"/>
  <c r="BE766" i="2"/>
  <c r="BE538" i="2"/>
  <c r="BB389" i="2"/>
  <c r="BF389" i="2" s="1"/>
  <c r="BE460" i="2"/>
  <c r="BB187" i="2"/>
  <c r="BF187" i="2" s="1"/>
  <c r="BB333" i="2"/>
  <c r="BF333" i="2" s="1"/>
  <c r="BE306" i="2"/>
  <c r="BB744" i="2"/>
  <c r="BF744" i="2" s="1"/>
  <c r="BE180" i="2"/>
  <c r="BE182" i="2"/>
  <c r="BE746" i="2"/>
  <c r="BE654" i="2"/>
  <c r="BE706" i="2"/>
  <c r="BE197" i="2"/>
  <c r="BB215" i="2"/>
  <c r="BF215" i="2" s="1"/>
  <c r="BB144" i="2"/>
  <c r="BF144" i="2" s="1"/>
  <c r="BB477" i="2"/>
  <c r="BF477" i="2" s="1"/>
  <c r="BE517" i="2"/>
  <c r="BE54" i="2"/>
  <c r="BB522" i="2"/>
  <c r="BF522" i="2" s="1"/>
  <c r="BE486" i="2"/>
  <c r="BB91" i="2"/>
  <c r="BF91" i="2" s="1"/>
  <c r="BE220" i="2"/>
  <c r="BE139" i="2"/>
  <c r="BE760" i="2"/>
  <c r="BE124" i="2"/>
  <c r="BB174" i="2"/>
  <c r="BF174" i="2" s="1"/>
  <c r="BB332" i="2"/>
  <c r="BF332" i="2" s="1"/>
  <c r="BE172" i="2"/>
  <c r="BE427" i="2"/>
  <c r="BE575" i="2"/>
  <c r="BB280" i="2"/>
  <c r="BF280" i="2" s="1"/>
  <c r="BE223" i="2"/>
  <c r="BE526" i="2"/>
  <c r="BE764" i="2"/>
  <c r="BE28" i="2"/>
  <c r="BB771" i="2"/>
  <c r="BF771" i="2" s="1"/>
  <c r="BB791" i="2"/>
  <c r="BF791" i="2" s="1"/>
  <c r="BB353" i="2"/>
  <c r="BF353" i="2" s="1"/>
  <c r="BB742" i="2"/>
  <c r="BF742" i="2" s="1"/>
  <c r="BB676" i="2"/>
  <c r="BF676" i="2" s="1"/>
  <c r="BE295" i="2"/>
  <c r="BB489" i="2"/>
  <c r="BF489" i="2" s="1"/>
  <c r="BB758" i="2"/>
  <c r="BF758" i="2" s="1"/>
  <c r="BE516" i="2"/>
  <c r="BE413" i="2"/>
  <c r="BE265" i="2"/>
  <c r="BE290" i="2"/>
  <c r="BE518" i="2"/>
  <c r="BE497" i="2"/>
  <c r="BE774" i="2"/>
  <c r="BB723" i="2"/>
  <c r="BF723" i="2" s="1"/>
  <c r="BE509" i="2"/>
  <c r="BB559" i="2"/>
  <c r="BF559" i="2" s="1"/>
  <c r="BB420" i="2"/>
  <c r="BF420" i="2" s="1"/>
  <c r="BB404" i="2"/>
  <c r="BF404" i="2" s="1"/>
  <c r="BB42" i="2"/>
  <c r="BF42" i="2" s="1"/>
  <c r="BE355" i="2"/>
  <c r="BB92" i="2"/>
  <c r="BF92" i="2" s="1"/>
  <c r="BE699" i="2"/>
  <c r="BB781" i="2"/>
  <c r="BF781" i="2" s="1"/>
  <c r="BE501" i="2"/>
  <c r="BE241" i="2"/>
  <c r="BB423" i="2"/>
  <c r="BF423" i="2" s="1"/>
  <c r="BB679" i="2"/>
  <c r="BF679" i="2" s="1"/>
  <c r="BB132" i="2"/>
  <c r="BF132" i="2" s="1"/>
  <c r="BB435" i="2"/>
  <c r="BF435" i="2" s="1"/>
  <c r="BB415" i="2"/>
  <c r="BF415" i="2" s="1"/>
  <c r="BB714" i="2"/>
  <c r="BF714" i="2" s="1"/>
  <c r="BE346" i="2"/>
  <c r="BB9" i="2"/>
  <c r="BF9" i="2" s="1"/>
  <c r="BE690" i="2"/>
  <c r="BE368" i="2"/>
  <c r="BB734" i="2"/>
  <c r="BF734" i="2" s="1"/>
  <c r="BB68" i="2"/>
  <c r="BF68" i="2" s="1"/>
  <c r="BE762" i="2"/>
  <c r="BE335" i="2"/>
  <c r="BE395" i="2"/>
  <c r="BB490" i="2"/>
  <c r="BF490" i="2" s="1"/>
  <c r="BB580" i="2"/>
  <c r="BF580" i="2" s="1"/>
  <c r="BB503" i="2"/>
  <c r="BF503" i="2" s="1"/>
  <c r="BE611" i="2"/>
  <c r="BE670" i="2"/>
  <c r="BB11" i="2"/>
  <c r="BF11" i="2" s="1"/>
  <c r="BB390" i="2"/>
  <c r="BF390" i="2" s="1"/>
  <c r="BE14" i="2"/>
  <c r="BB750" i="2"/>
  <c r="BF750" i="2" s="1"/>
  <c r="BE119" i="2"/>
  <c r="BE730" i="2"/>
  <c r="BE64" i="2"/>
  <c r="BE465" i="2"/>
  <c r="BB596" i="2"/>
  <c r="BF596" i="2" s="1"/>
  <c r="BB668" i="2"/>
  <c r="BF668" i="2" s="1"/>
  <c r="BE114" i="2"/>
  <c r="BB109" i="2"/>
  <c r="BF109" i="2" s="1"/>
  <c r="BE536" i="2"/>
  <c r="BE263" i="2"/>
  <c r="BB602" i="2"/>
  <c r="BF602" i="2" s="1"/>
  <c r="BE511" i="2"/>
  <c r="BB801" i="2"/>
  <c r="BF801" i="2" s="1"/>
  <c r="BB405" i="2"/>
  <c r="BF405" i="2" s="1"/>
  <c r="BB361" i="2"/>
  <c r="BF361" i="2" s="1"/>
  <c r="BB208" i="2"/>
  <c r="BF208" i="2" s="1"/>
  <c r="BE591" i="2"/>
  <c r="BB446" i="2"/>
  <c r="BF446" i="2" s="1"/>
  <c r="BB650" i="2"/>
  <c r="BF650" i="2" s="1"/>
  <c r="BB357" i="2"/>
  <c r="BF357" i="2" s="1"/>
  <c r="BE137" i="2"/>
  <c r="BE568" i="2"/>
  <c r="BE718" i="2"/>
  <c r="BE273" i="2"/>
  <c r="BE747" i="2"/>
  <c r="BB739" i="2"/>
  <c r="BF739" i="2" s="1"/>
  <c r="BE623" i="2"/>
  <c r="BB564" i="2"/>
  <c r="BF564" i="2" s="1"/>
  <c r="BE598" i="2"/>
  <c r="BB515" i="2"/>
  <c r="BF515" i="2" s="1"/>
  <c r="BE479" i="2"/>
  <c r="BB627" i="2"/>
  <c r="BF627" i="2" s="1"/>
  <c r="BB544" i="2"/>
  <c r="BF544" i="2" s="1"/>
  <c r="BE698" i="2"/>
  <c r="BE401" i="2"/>
  <c r="BE662" i="2"/>
  <c r="BB377" i="2"/>
  <c r="BF377" i="2" s="1"/>
  <c r="BB768" i="2"/>
  <c r="BF768" i="2" s="1"/>
  <c r="BB343" i="2"/>
  <c r="BF343" i="2" s="1"/>
  <c r="BB95" i="2"/>
  <c r="BF95" i="2" s="1"/>
  <c r="BE780" i="2"/>
  <c r="BB165" i="2"/>
  <c r="BF165" i="2" s="1"/>
  <c r="BB505" i="2"/>
  <c r="BF505" i="2" s="1"/>
  <c r="BE570" i="2"/>
  <c r="BB61" i="2"/>
  <c r="BF61" i="2" s="1"/>
  <c r="BB252" i="2"/>
  <c r="BF252" i="2" s="1"/>
  <c r="BB644" i="2"/>
  <c r="BF644" i="2" s="1"/>
  <c r="BB66" i="2"/>
  <c r="BF66" i="2" s="1"/>
  <c r="BB238" i="2"/>
  <c r="BF238" i="2" s="1"/>
  <c r="BB324" i="2"/>
  <c r="BF324" i="2" s="1"/>
  <c r="BE447" i="2"/>
  <c r="BE680" i="2"/>
  <c r="BB50" i="2"/>
  <c r="BF50" i="2" s="1"/>
  <c r="BE300" i="2"/>
  <c r="BE631" i="2"/>
  <c r="BE173" i="2"/>
  <c r="BE485" i="2"/>
  <c r="BB726" i="2"/>
  <c r="BF726" i="2" s="1"/>
  <c r="BE513" i="2"/>
  <c r="BB688" i="2"/>
  <c r="BF688" i="2" s="1"/>
  <c r="BE687" i="2"/>
  <c r="BB410" i="2"/>
  <c r="BF410" i="2" s="1"/>
  <c r="BB146" i="2"/>
  <c r="BF146" i="2" s="1"/>
  <c r="BE530" i="2"/>
  <c r="BE638" i="2"/>
  <c r="BE808" i="2"/>
  <c r="BB286" i="2"/>
  <c r="BF286" i="2" s="1"/>
  <c r="BB439" i="2"/>
  <c r="BF439" i="2" s="1"/>
  <c r="BE805" i="2"/>
  <c r="BB483" i="2"/>
  <c r="BF483" i="2" s="1"/>
  <c r="BB669" i="2"/>
  <c r="BF669" i="2" s="1"/>
  <c r="BB259" i="2"/>
  <c r="BF259" i="2" s="1"/>
  <c r="BE695" i="2"/>
  <c r="BB409" i="2"/>
  <c r="BF409" i="2" s="1"/>
  <c r="BB617" i="2"/>
  <c r="BF617" i="2" s="1"/>
  <c r="BB297" i="2"/>
  <c r="BF297" i="2" s="1"/>
  <c r="BE341" i="2"/>
  <c r="BB494" i="2"/>
  <c r="BF494" i="2" s="1"/>
  <c r="BB32" i="2"/>
  <c r="BF32" i="2" s="1"/>
  <c r="BE636" i="2"/>
  <c r="BB736" i="2"/>
  <c r="BF736" i="2" s="1"/>
  <c r="BE540" i="2"/>
  <c r="BB411" i="2"/>
  <c r="BF411" i="2" s="1"/>
  <c r="BB464" i="2"/>
  <c r="BF464" i="2" s="1"/>
  <c r="BB652" i="2"/>
  <c r="BF652" i="2" s="1"/>
  <c r="BE264" i="2"/>
  <c r="BB366" i="2"/>
  <c r="BF366" i="2" s="1"/>
  <c r="BB305" i="2"/>
  <c r="BF305" i="2" s="1"/>
  <c r="BB444" i="2"/>
  <c r="BF444" i="2" s="1"/>
  <c r="BE135" i="2"/>
  <c r="BE351" i="2"/>
  <c r="BE276" i="2"/>
  <c r="BE648" i="2"/>
  <c r="BB653" i="2"/>
  <c r="BF653" i="2" s="1"/>
  <c r="BE619" i="2"/>
  <c r="BB156" i="2"/>
  <c r="BF156" i="2" s="1"/>
  <c r="BE492" i="2"/>
  <c r="BE186" i="2"/>
  <c r="BE110" i="2"/>
  <c r="BB275" i="2"/>
  <c r="BF275" i="2" s="1"/>
  <c r="BB752" i="2"/>
  <c r="BF752" i="2" s="1"/>
  <c r="BE431" i="2"/>
  <c r="BB499" i="2"/>
  <c r="BF499" i="2" s="1"/>
  <c r="BB586" i="2"/>
  <c r="BF586" i="2" s="1"/>
  <c r="BE248" i="2"/>
  <c r="BE683" i="2"/>
  <c r="BB732" i="2"/>
  <c r="BF732" i="2" s="1"/>
  <c r="BB308" i="2"/>
  <c r="BF308" i="2" s="1"/>
  <c r="BE350" i="2"/>
  <c r="BE716" i="2"/>
  <c r="BE468" i="2"/>
  <c r="BE702" i="2"/>
  <c r="BB474" i="2"/>
  <c r="BF474" i="2" s="1"/>
  <c r="BB426" i="2"/>
  <c r="BF426" i="2" s="1"/>
  <c r="BB806" i="2"/>
  <c r="BF806" i="2" s="1"/>
  <c r="BE443" i="2"/>
  <c r="BE320" i="2"/>
  <c r="BE398" i="2"/>
  <c r="BB682" i="2"/>
  <c r="BF682" i="2" s="1"/>
  <c r="BE47" i="2"/>
  <c r="BE775" i="2"/>
  <c r="BE67" i="2"/>
  <c r="BE572" i="2"/>
  <c r="BB573" i="2"/>
  <c r="BF573" i="2" s="1"/>
  <c r="BE589" i="2"/>
  <c r="BE595" i="2"/>
  <c r="BE674" i="2"/>
  <c r="BB33" i="2"/>
  <c r="BF33" i="2" s="1"/>
  <c r="BB369" i="2"/>
  <c r="BF369" i="2" s="1"/>
  <c r="BB177" i="2"/>
  <c r="BF177" i="2" s="1"/>
  <c r="BE136" i="2"/>
  <c r="BB262" i="2"/>
  <c r="BF262" i="2" s="1"/>
  <c r="BB60" i="2"/>
  <c r="BF60" i="2" s="1"/>
  <c r="BB184" i="2"/>
  <c r="BF184" i="2" s="1"/>
  <c r="BB488" i="2"/>
  <c r="BF488" i="2" s="1"/>
  <c r="BE41" i="2"/>
  <c r="BE480" i="2"/>
  <c r="BE83" i="2"/>
  <c r="BE118" i="2"/>
  <c r="BB126" i="2"/>
  <c r="BF126" i="2" s="1"/>
  <c r="BB375" i="2"/>
  <c r="BF375" i="2" s="1"/>
  <c r="BE555" i="2"/>
  <c r="BB803" i="2"/>
  <c r="BF803" i="2" s="1"/>
  <c r="BB152" i="2"/>
  <c r="BF152" i="2" s="1"/>
  <c r="BE59" i="2"/>
  <c r="BE772" i="2"/>
  <c r="BE759" i="2"/>
  <c r="BE782" i="2"/>
  <c r="BB582" i="2"/>
  <c r="BF582" i="2" s="1"/>
  <c r="BE46" i="2"/>
  <c r="BE534" i="2"/>
  <c r="BB813" i="2"/>
  <c r="BF813" i="2" s="1"/>
  <c r="BB48" i="2"/>
  <c r="BF48" i="2" s="1"/>
  <c r="BB657" i="2"/>
  <c r="BF657" i="2" s="1"/>
  <c r="BB77" i="2"/>
  <c r="BF77" i="2" s="1"/>
  <c r="BE741" i="2"/>
  <c r="BB566" i="2"/>
  <c r="BF566" i="2" s="1"/>
  <c r="BB484" i="2"/>
  <c r="BF484" i="2" s="1"/>
  <c r="BB222" i="2"/>
  <c r="BF222" i="2" s="1"/>
  <c r="BB637" i="2"/>
  <c r="BF637" i="2" s="1"/>
  <c r="BE73" i="2"/>
  <c r="BB470" i="2"/>
  <c r="BF470" i="2" s="1"/>
  <c r="BE370" i="2"/>
  <c r="BE556" i="2"/>
  <c r="BE587" i="2"/>
  <c r="BE641" i="2"/>
  <c r="BB601" i="2"/>
  <c r="BF601" i="2" s="1"/>
  <c r="BB508" i="2"/>
  <c r="BF508" i="2" s="1"/>
  <c r="BE254" i="2"/>
  <c r="BE769" i="2"/>
  <c r="BE788" i="2"/>
  <c r="BB314" i="2"/>
  <c r="BF314" i="2" s="1"/>
  <c r="BE433" i="2"/>
  <c r="BE303" i="2"/>
  <c r="BB194" i="2"/>
  <c r="BF194" i="2" s="1"/>
  <c r="BB97" i="2"/>
  <c r="BF97" i="2" s="1"/>
  <c r="BB388" i="2"/>
  <c r="BF388" i="2" s="1"/>
  <c r="BE349" i="2"/>
  <c r="BE793" i="2"/>
  <c r="BE167" i="2"/>
  <c r="BB738" i="2"/>
  <c r="BF738" i="2" s="1"/>
  <c r="BB712" i="2"/>
  <c r="BF712" i="2" s="1"/>
  <c r="BB569" i="2"/>
  <c r="BF569" i="2" s="1"/>
  <c r="BE786" i="2"/>
  <c r="BE609" i="2"/>
  <c r="BE558" i="2"/>
  <c r="BB817" i="2"/>
  <c r="BF817" i="2" s="1"/>
  <c r="BE133" i="2"/>
  <c r="BB599" i="2"/>
  <c r="BF599" i="2" s="1"/>
  <c r="BE458" i="2"/>
  <c r="BB532" i="2"/>
  <c r="BF532" i="2" s="1"/>
  <c r="BB292" i="2"/>
  <c r="BF292" i="2" s="1"/>
  <c r="BB756" i="2"/>
  <c r="BF756" i="2" s="1"/>
  <c r="BB218" i="2"/>
  <c r="BF218" i="2" s="1"/>
  <c r="BE354" i="2"/>
  <c r="BB546" i="2"/>
  <c r="BF546" i="2" s="1"/>
  <c r="BB103" i="2"/>
  <c r="BF103" i="2" s="1"/>
  <c r="BE170" i="2"/>
  <c r="BB665" i="2"/>
  <c r="BF665" i="2" s="1"/>
  <c r="BE696" i="2"/>
  <c r="BB667" i="2"/>
  <c r="BF667" i="2" s="1"/>
  <c r="BB753" i="2"/>
  <c r="BF753" i="2" s="1"/>
  <c r="BB232" i="2"/>
  <c r="BF232" i="2" s="1"/>
  <c r="BE145" i="2"/>
  <c r="BE37" i="2"/>
  <c r="BE159" i="2"/>
  <c r="BE504" i="2"/>
  <c r="BB475" i="2"/>
  <c r="BF475" i="2" s="1"/>
  <c r="BE807" i="2"/>
  <c r="BE35" i="2"/>
  <c r="BE737" i="2"/>
  <c r="BB399" i="2"/>
  <c r="BF399" i="2" s="1"/>
  <c r="BE661" i="2"/>
  <c r="BB128" i="2"/>
  <c r="BF128" i="2" s="1"/>
  <c r="BE80" i="2"/>
  <c r="BE498" i="2"/>
  <c r="BB500" i="2"/>
  <c r="BF500" i="2" s="1"/>
  <c r="BB168" i="2"/>
  <c r="BF168" i="2" s="1"/>
  <c r="BB138" i="2"/>
  <c r="BF138" i="2" s="1"/>
  <c r="BE339" i="2"/>
  <c r="BB87" i="2"/>
  <c r="BF87" i="2" s="1"/>
  <c r="BB514" i="2"/>
  <c r="BF514" i="2" s="1"/>
  <c r="BE721" i="2"/>
  <c r="BE387" i="2"/>
  <c r="BE204" i="2"/>
  <c r="BB743" i="2"/>
  <c r="BF743" i="2" s="1"/>
  <c r="BE681" i="2"/>
  <c r="BE44" i="2"/>
  <c r="BB121" i="2"/>
  <c r="BF121" i="2" s="1"/>
  <c r="BB727" i="2"/>
  <c r="BF727" i="2" s="1"/>
  <c r="BB519" i="2"/>
  <c r="BF519" i="2" s="1"/>
  <c r="BB563" i="2"/>
  <c r="BF563" i="2" s="1"/>
  <c r="BE666" i="2"/>
  <c r="BB686" i="2"/>
  <c r="BF686" i="2" s="1"/>
  <c r="BE153" i="2"/>
  <c r="BB205" i="2"/>
  <c r="BF205" i="2" s="1"/>
  <c r="BB38" i="2"/>
  <c r="BF38" i="2" s="1"/>
  <c r="BE206" i="2"/>
  <c r="BB288" i="2"/>
  <c r="BF288" i="2" s="1"/>
  <c r="BE217" i="2"/>
  <c r="BB459" i="2"/>
  <c r="BF459" i="2" s="1"/>
  <c r="BB733" i="2"/>
  <c r="BF733" i="2" s="1"/>
  <c r="BB246" i="2"/>
  <c r="BF246" i="2" s="1"/>
  <c r="BE778" i="2"/>
  <c r="BB496" i="2"/>
  <c r="BF496" i="2" s="1"/>
  <c r="BB230" i="2"/>
  <c r="BF230" i="2" s="1"/>
  <c r="BE231" i="2"/>
  <c r="BB476" i="2"/>
  <c r="BF476" i="2" s="1"/>
  <c r="BE331" i="2"/>
  <c r="BB396" i="2"/>
  <c r="BF396" i="2" s="1"/>
  <c r="BE773" i="2"/>
  <c r="BB535" i="2"/>
  <c r="BF535" i="2" s="1"/>
  <c r="BE535" i="2"/>
  <c r="BE565" i="2"/>
  <c r="BB643" i="2"/>
  <c r="BF643" i="2" s="1"/>
  <c r="BE363" i="2"/>
  <c r="BE160" i="2"/>
  <c r="BB211" i="2"/>
  <c r="BF211" i="2" s="1"/>
  <c r="BE797" i="2"/>
  <c r="BE16" i="2"/>
  <c r="BE142" i="2"/>
  <c r="BE678" i="2"/>
  <c r="BB21" i="2"/>
  <c r="BF21" i="2" s="1"/>
  <c r="BE219" i="2"/>
  <c r="BB149" i="2"/>
  <c r="BF149" i="2" s="1"/>
  <c r="BE117" i="2"/>
  <c r="BE236" i="2"/>
  <c r="BE176" i="2"/>
  <c r="BB86" i="2"/>
  <c r="BF86" i="2" s="1"/>
  <c r="BE724" i="2"/>
  <c r="BB507" i="2"/>
  <c r="BF507" i="2" s="1"/>
  <c r="BB692" i="2"/>
  <c r="BF692" i="2" s="1"/>
  <c r="BB360" i="2"/>
  <c r="BF360" i="2" s="1"/>
  <c r="BE594" i="2"/>
  <c r="BE84" i="2"/>
  <c r="BB735" i="2"/>
  <c r="BF735" i="2" s="1"/>
  <c r="BB125" i="2"/>
  <c r="BF125" i="2" s="1"/>
  <c r="BB63" i="2"/>
  <c r="BF63" i="2" s="1"/>
  <c r="BE528" i="2"/>
  <c r="BE745" i="2"/>
  <c r="BB722" i="2"/>
  <c r="BF722" i="2" s="1"/>
  <c r="BE452" i="2"/>
  <c r="BB69" i="2"/>
  <c r="BF69" i="2" s="1"/>
  <c r="BB202" i="2"/>
  <c r="BF202" i="2" s="1"/>
  <c r="BB407" i="2"/>
  <c r="BF407" i="2" s="1"/>
  <c r="BB242" i="2"/>
  <c r="BF242" i="2" s="1"/>
  <c r="BE131" i="2"/>
  <c r="BE656" i="2"/>
  <c r="BB191" i="2"/>
  <c r="BF191" i="2" s="1"/>
  <c r="BB192" i="2"/>
  <c r="BF192" i="2" s="1"/>
  <c r="BE379" i="2"/>
  <c r="BB821" i="2"/>
  <c r="BF821" i="2" s="1"/>
  <c r="BB577" i="2"/>
  <c r="BF577" i="2" s="1"/>
  <c r="BB663" i="2"/>
  <c r="BF663" i="2" s="1"/>
  <c r="BB196" i="2"/>
  <c r="BF196" i="2" s="1"/>
  <c r="BE298" i="2"/>
  <c r="BB533" i="2"/>
  <c r="BF533" i="2" s="1"/>
  <c r="BE417" i="2"/>
  <c r="BB607" i="2"/>
  <c r="BF607" i="2" s="1"/>
  <c r="BE466" i="2"/>
  <c r="BB571" i="2"/>
  <c r="BF571" i="2" s="1"/>
  <c r="BE799" i="2"/>
  <c r="BE310" i="2"/>
  <c r="BE216" i="2"/>
  <c r="BE729" i="2"/>
  <c r="BB554" i="2"/>
  <c r="BF554" i="2" s="1"/>
  <c r="BE116" i="2"/>
  <c r="BB795" i="2"/>
  <c r="BF795" i="2" s="1"/>
  <c r="BB90" i="2"/>
  <c r="BF90" i="2" s="1"/>
  <c r="BE143" i="2"/>
  <c r="BB344" i="2"/>
  <c r="BF344" i="2" s="1"/>
  <c r="BB400" i="2"/>
  <c r="BF400" i="2" s="1"/>
  <c r="BE755" i="2"/>
  <c r="BE765" i="2"/>
  <c r="BE659" i="2"/>
  <c r="BE510" i="2"/>
  <c r="BE574" i="2"/>
  <c r="BB385" i="2"/>
  <c r="BF385" i="2" s="1"/>
  <c r="BE140" i="2"/>
  <c r="BE615" i="2"/>
  <c r="BE512" i="2"/>
  <c r="BE376" i="2"/>
  <c r="BB101" i="2"/>
  <c r="BF101" i="2" s="1"/>
  <c r="BE71" i="2"/>
  <c r="BE89" i="2"/>
  <c r="BE260" i="2"/>
  <c r="BB240" i="2"/>
  <c r="BF240" i="2" s="1"/>
  <c r="BB561" i="2"/>
  <c r="BF561" i="2" s="1"/>
  <c r="BE111" i="2"/>
  <c r="BB282" i="2"/>
  <c r="BF282" i="2" s="1"/>
  <c r="BB127" i="2"/>
  <c r="BF127" i="2" s="1"/>
  <c r="BE616" i="2"/>
  <c r="BB445" i="2"/>
  <c r="BF445" i="2" s="1"/>
  <c r="BB31" i="2"/>
  <c r="BF31" i="2" s="1"/>
  <c r="BB225" i="2"/>
  <c r="BF225" i="2" s="1"/>
  <c r="BB10" i="2"/>
  <c r="BF10" i="2" s="1"/>
  <c r="BE318" i="2"/>
  <c r="BB181" i="2"/>
  <c r="BF181" i="2" s="1"/>
  <c r="BB134" i="2"/>
  <c r="BF134" i="2" s="1"/>
  <c r="BB79" i="2"/>
  <c r="BF79" i="2" s="1"/>
  <c r="BB317" i="2"/>
  <c r="BF317" i="2" s="1"/>
  <c r="BB704" i="2"/>
  <c r="BF704" i="2" s="1"/>
  <c r="BB356" i="2"/>
  <c r="BF356" i="2" s="1"/>
  <c r="BB560" i="2"/>
  <c r="BF560" i="2" s="1"/>
  <c r="BB520" i="2"/>
  <c r="BF520" i="2" s="1"/>
  <c r="BE212" i="2"/>
  <c r="BE209" i="2"/>
  <c r="BB157" i="2"/>
  <c r="BF157" i="2" s="1"/>
  <c r="BE256" i="2"/>
  <c r="BB408" i="2"/>
  <c r="BF408" i="2" s="1"/>
  <c r="BB790" i="2"/>
  <c r="BF790" i="2" s="1"/>
  <c r="BB603" i="2"/>
  <c r="BF603" i="2" s="1"/>
  <c r="BE473" i="2"/>
  <c r="BB36" i="2"/>
  <c r="BF36" i="2" s="1"/>
  <c r="BB647" i="2"/>
  <c r="BF647" i="2" s="1"/>
  <c r="BB787" i="2"/>
  <c r="BF787" i="2" s="1"/>
  <c r="BB675" i="2"/>
  <c r="BF675" i="2" s="1"/>
  <c r="BE462" i="2"/>
  <c r="BE597" i="2"/>
  <c r="BE307" i="2"/>
  <c r="BB43" i="2"/>
  <c r="BF43" i="2" s="1"/>
  <c r="BE293" i="2"/>
  <c r="BE271" i="2"/>
  <c r="BE334" i="2"/>
  <c r="BB392" i="2"/>
  <c r="BF392" i="2" s="1"/>
  <c r="BB655" i="2"/>
  <c r="BF655" i="2" s="1"/>
  <c r="BE391" i="2"/>
  <c r="BB593" i="2"/>
  <c r="BF593" i="2" s="1"/>
  <c r="BE88" i="2"/>
  <c r="BB393" i="2"/>
  <c r="BF393" i="2" s="1"/>
  <c r="BB85" i="2"/>
  <c r="BF85" i="2" s="1"/>
  <c r="BE175" i="2"/>
  <c r="BB175" i="2"/>
  <c r="BF175" i="2" s="1"/>
  <c r="BB19" i="2"/>
  <c r="BF19" i="2" s="1"/>
  <c r="BE19" i="2"/>
  <c r="BE581" i="2"/>
  <c r="BB581" i="2"/>
  <c r="BF581" i="2" s="1"/>
  <c r="BE548" i="2"/>
  <c r="BB548" i="2"/>
  <c r="BF548" i="2" s="1"/>
  <c r="BB639" i="2"/>
  <c r="BF639" i="2" s="1"/>
  <c r="BE639" i="2"/>
  <c r="BE651" i="2"/>
  <c r="BB651" i="2"/>
  <c r="BF651" i="2" s="1"/>
  <c r="BE613" i="2"/>
  <c r="BB613" i="2"/>
  <c r="BF613" i="2" s="1"/>
  <c r="BB340" i="2"/>
  <c r="BF340" i="2" s="1"/>
  <c r="BE340" i="2"/>
  <c r="BB12" i="2"/>
  <c r="BF12" i="2" s="1"/>
  <c r="BE12" i="2"/>
  <c r="BE633" i="2"/>
  <c r="BB633" i="2"/>
  <c r="BF633" i="2" s="1"/>
  <c r="BB122" i="2"/>
  <c r="BF122" i="2" s="1"/>
  <c r="BE122" i="2"/>
  <c r="BE52" i="2"/>
  <c r="BB52" i="2"/>
  <c r="BF52" i="2" s="1"/>
  <c r="BB327" i="2"/>
  <c r="BF327" i="2" s="1"/>
  <c r="BE327" i="2"/>
  <c r="BE319" i="2"/>
  <c r="BB319" i="2"/>
  <c r="BF319" i="2" s="1"/>
  <c r="BB448" i="2"/>
  <c r="BF448" i="2" s="1"/>
  <c r="BE448" i="2"/>
  <c r="BB150" i="2"/>
  <c r="BF150" i="2" s="1"/>
  <c r="BE150" i="2"/>
  <c r="BE315" i="2"/>
  <c r="BB315" i="2"/>
  <c r="BF315" i="2" s="1"/>
  <c r="BB372" i="2"/>
  <c r="BF372" i="2" s="1"/>
  <c r="BE372" i="2"/>
  <c r="BB583" i="2"/>
  <c r="BF583" i="2" s="1"/>
  <c r="BE583" i="2"/>
  <c r="BE166" i="2"/>
  <c r="BB166" i="2"/>
  <c r="BF166" i="2" s="1"/>
  <c r="BE708" i="2"/>
  <c r="BB708" i="2"/>
  <c r="BF708" i="2" s="1"/>
  <c r="BE425" i="2"/>
  <c r="BB425" i="2"/>
  <c r="BF425" i="2" s="1"/>
  <c r="BE717" i="2"/>
  <c r="BB717" i="2"/>
  <c r="BF717" i="2" s="1"/>
  <c r="BB777" i="2"/>
  <c r="BF777" i="2" s="1"/>
  <c r="BE777" i="2"/>
  <c r="BE673" i="2"/>
  <c r="BB673" i="2"/>
  <c r="BF673" i="2" s="1"/>
  <c r="BE45" i="2"/>
  <c r="BB45" i="2"/>
  <c r="BF45" i="2" s="1"/>
  <c r="BB266" i="2"/>
  <c r="BF266" i="2" s="1"/>
  <c r="BE266" i="2"/>
  <c r="BE82" i="2"/>
  <c r="BB82" i="2"/>
  <c r="BF82" i="2" s="1"/>
  <c r="BE141" i="2"/>
  <c r="BB141" i="2"/>
  <c r="BF141" i="2" s="1"/>
  <c r="BB751" i="2"/>
  <c r="BF751" i="2" s="1"/>
  <c r="BE751" i="2"/>
  <c r="BB352" i="2"/>
  <c r="BF352" i="2" s="1"/>
  <c r="BE352" i="2"/>
  <c r="BB671" i="2"/>
  <c r="BF671" i="2" s="1"/>
  <c r="BE671" i="2"/>
  <c r="BE258" i="2"/>
  <c r="BB258" i="2"/>
  <c r="BF258" i="2" s="1"/>
  <c r="BE8" i="2"/>
  <c r="BB8" i="2"/>
  <c r="BF8" i="2" s="1"/>
  <c r="BE224" i="2"/>
  <c r="BB224" i="2"/>
  <c r="BF224" i="2" s="1"/>
  <c r="BE436" i="2"/>
  <c r="BB436" i="2"/>
  <c r="BF436" i="2" s="1"/>
  <c r="BB719" i="2"/>
  <c r="BF719" i="2" s="1"/>
  <c r="BE719" i="2"/>
  <c r="BE347" i="2"/>
  <c r="BB347" i="2"/>
  <c r="BF347" i="2" s="1"/>
  <c r="BB337" i="2"/>
  <c r="BF337" i="2" s="1"/>
  <c r="BE337" i="2"/>
  <c r="BE210" i="2"/>
  <c r="BB210" i="2"/>
  <c r="BF210" i="2" s="1"/>
  <c r="BB767" i="2"/>
  <c r="BF767" i="2" s="1"/>
  <c r="BE767" i="2"/>
  <c r="BB429" i="2"/>
  <c r="BF429" i="2" s="1"/>
  <c r="BE429" i="2"/>
  <c r="BE296" i="2"/>
  <c r="BB296" i="2"/>
  <c r="BF296" i="2" s="1"/>
  <c r="BB567" i="2"/>
  <c r="BF567" i="2" s="1"/>
  <c r="BE567" i="2"/>
  <c r="BB23" i="2"/>
  <c r="BF23" i="2" s="1"/>
  <c r="BE23" i="2"/>
  <c r="BE94" i="2"/>
  <c r="BB94" i="2"/>
  <c r="BF94" i="2" s="1"/>
  <c r="BB605" i="2"/>
  <c r="BF605" i="2" s="1"/>
  <c r="BE605" i="2"/>
  <c r="BE20" i="2"/>
  <c r="BE761" i="2"/>
  <c r="BE274" i="2"/>
  <c r="BB34" i="2"/>
  <c r="BF34" i="2" s="1"/>
  <c r="BB491" i="2"/>
  <c r="BF491" i="2" s="1"/>
  <c r="BB213" i="2"/>
  <c r="BF213" i="2" s="1"/>
  <c r="BE367" i="2"/>
  <c r="BB770" i="2"/>
  <c r="BF770" i="2" s="1"/>
  <c r="BB402" i="2"/>
  <c r="BF402" i="2" s="1"/>
  <c r="BE198" i="2"/>
  <c r="BE749" i="2"/>
  <c r="BE754" i="2"/>
  <c r="BB590" i="2"/>
  <c r="BF590" i="2" s="1"/>
  <c r="BB162" i="2"/>
  <c r="BF162" i="2" s="1"/>
  <c r="BE129" i="2"/>
  <c r="BE552" i="2"/>
  <c r="BB506" i="2"/>
  <c r="BF506" i="2" s="1"/>
  <c r="BE506" i="2"/>
  <c r="BH4" i="2"/>
  <c r="B52" i="1" s="1"/>
  <c r="BB469" i="2"/>
  <c r="BF469" i="2" s="1"/>
  <c r="BE469" i="2"/>
  <c r="BB553" i="2"/>
  <c r="BF553" i="2" s="1"/>
  <c r="BE553" i="2"/>
  <c r="BE245" i="2"/>
  <c r="BB245" i="2"/>
  <c r="BF245" i="2" s="1"/>
  <c r="BB707" i="2"/>
  <c r="BF707" i="2" s="1"/>
  <c r="BE707" i="2"/>
  <c r="BE203" i="2"/>
  <c r="BB203" i="2"/>
  <c r="BF203" i="2" s="1"/>
  <c r="BB108" i="2"/>
  <c r="BF108" i="2" s="1"/>
  <c r="BE108" i="2"/>
  <c r="BE430" i="2"/>
  <c r="BB430" i="2"/>
  <c r="BF430" i="2" s="1"/>
  <c r="BB29" i="2"/>
  <c r="BF29" i="2" s="1"/>
  <c r="BE29" i="2"/>
  <c r="BE455" i="2"/>
  <c r="BB455" i="2"/>
  <c r="BF455" i="2" s="1"/>
  <c r="BB467" i="2"/>
  <c r="BF467" i="2" s="1"/>
  <c r="BE467" i="2"/>
  <c r="BB531" i="2"/>
  <c r="BF531" i="2" s="1"/>
  <c r="BE531" i="2"/>
  <c r="BB158" i="2"/>
  <c r="BF158" i="2" s="1"/>
  <c r="BE158" i="2"/>
  <c r="BB199" i="2"/>
  <c r="BF199" i="2" s="1"/>
  <c r="BE199" i="2"/>
  <c r="BB624" i="2"/>
  <c r="BF624" i="2" s="1"/>
  <c r="BE624" i="2"/>
  <c r="BB632" i="2"/>
  <c r="BF632" i="2" s="1"/>
  <c r="BE632" i="2"/>
  <c r="BE822" i="2"/>
  <c r="BB822" i="2"/>
  <c r="BF822" i="2" s="1"/>
  <c r="BE628" i="2"/>
  <c r="BB628" i="2"/>
  <c r="BF628" i="2" s="1"/>
  <c r="BB800" i="2"/>
  <c r="BF800" i="2" s="1"/>
  <c r="BE800" i="2"/>
  <c r="BB545" i="2"/>
  <c r="BF545" i="2" s="1"/>
  <c r="BE545" i="2"/>
  <c r="BB325" i="2"/>
  <c r="BF325" i="2" s="1"/>
  <c r="BE325" i="2"/>
  <c r="BE270" i="2"/>
  <c r="BB270" i="2"/>
  <c r="BF270" i="2" s="1"/>
  <c r="BE235" i="2"/>
  <c r="BB235" i="2"/>
  <c r="BF235" i="2" s="1"/>
  <c r="BB422" i="2"/>
  <c r="BF422" i="2" s="1"/>
  <c r="BE422" i="2"/>
  <c r="BE123" i="2"/>
  <c r="BB123" i="2"/>
  <c r="BF123" i="2" s="1"/>
  <c r="BE677" i="2"/>
  <c r="BB677" i="2"/>
  <c r="BF677" i="2" s="1"/>
  <c r="BE549" i="2"/>
  <c r="BB549" i="2"/>
  <c r="BF549" i="2" s="1"/>
  <c r="BE301" i="2"/>
  <c r="BB301" i="2"/>
  <c r="BF301" i="2" s="1"/>
  <c r="BB76" i="2"/>
  <c r="BF76" i="2" s="1"/>
  <c r="BE76" i="2"/>
  <c r="BB255" i="2"/>
  <c r="BF255" i="2" s="1"/>
  <c r="BE255" i="2"/>
  <c r="BB302" i="2"/>
  <c r="BF302" i="2" s="1"/>
  <c r="BE302" i="2"/>
  <c r="BE620" i="2"/>
  <c r="BB620" i="2"/>
  <c r="BF620" i="2" s="1"/>
  <c r="BE606" i="2"/>
  <c r="BB606" i="2"/>
  <c r="BF606" i="2" s="1"/>
  <c r="BE30" i="2"/>
  <c r="BB30" i="2"/>
  <c r="BF30" i="2" s="1"/>
  <c r="BE27" i="2"/>
  <c r="BB27" i="2"/>
  <c r="BF27" i="2" s="1"/>
  <c r="BE521" i="2"/>
  <c r="BB521" i="2"/>
  <c r="BF521" i="2" s="1"/>
  <c r="BE715" i="2"/>
  <c r="BB715" i="2"/>
  <c r="BF715" i="2" s="1"/>
  <c r="BE784" i="2"/>
  <c r="BB784" i="2"/>
  <c r="BF784" i="2" s="1"/>
  <c r="BE74" i="2"/>
  <c r="BB74" i="2"/>
  <c r="BF74" i="2" s="1"/>
  <c r="BE106" i="2"/>
  <c r="BB106" i="2"/>
  <c r="BF106" i="2" s="1"/>
  <c r="BE304" i="2"/>
  <c r="BB304" i="2"/>
  <c r="BF304" i="2" s="1"/>
  <c r="BE386" i="2"/>
  <c r="BB386" i="2"/>
  <c r="BF386" i="2" s="1"/>
  <c r="BB622" i="2"/>
  <c r="BF622" i="2" s="1"/>
  <c r="BE622" i="2"/>
  <c r="BE697" i="2"/>
  <c r="BB697" i="2"/>
  <c r="BF697" i="2" s="1"/>
  <c r="BE691" i="2"/>
  <c r="BB691" i="2"/>
  <c r="BF691" i="2" s="1"/>
  <c r="BE810" i="2"/>
  <c r="BB810" i="2"/>
  <c r="BF810" i="2" s="1"/>
  <c r="BE72" i="2"/>
  <c r="BB72" i="2"/>
  <c r="BF72" i="2" s="1"/>
  <c r="BB25" i="2"/>
  <c r="BF25" i="2" s="1"/>
  <c r="BE25" i="2"/>
  <c r="BB272" i="2"/>
  <c r="BF272" i="2" s="1"/>
  <c r="BE272" i="2"/>
  <c r="BE233" i="2"/>
  <c r="BB233" i="2"/>
  <c r="BF233" i="2" s="1"/>
  <c r="BB438" i="2"/>
  <c r="BF438" i="2" s="1"/>
  <c r="BE438" i="2"/>
  <c r="BE550" i="2"/>
  <c r="BB550" i="2"/>
  <c r="BF550" i="2" s="1"/>
  <c r="BE618" i="2"/>
  <c r="BB618" i="2"/>
  <c r="BF618" i="2" s="1"/>
  <c r="BE6" i="2"/>
  <c r="BB6" i="2"/>
  <c r="BF6" i="2" s="1"/>
  <c r="BE709" i="2"/>
  <c r="BB709" i="2"/>
  <c r="BF709" i="2" s="1"/>
  <c r="BB412" i="2"/>
  <c r="BF412" i="2" s="1"/>
  <c r="BE412" i="2"/>
  <c r="BB612" i="2"/>
  <c r="BF612" i="2" s="1"/>
  <c r="BE612" i="2"/>
  <c r="BE102" i="2"/>
  <c r="BB102" i="2"/>
  <c r="BF102" i="2" s="1"/>
  <c r="BB189" i="2"/>
  <c r="BF189" i="2" s="1"/>
  <c r="BE189" i="2"/>
  <c r="BB382" i="2"/>
  <c r="BF382" i="2" s="1"/>
  <c r="BE382" i="2"/>
  <c r="BB322" i="2"/>
  <c r="BF322" i="2" s="1"/>
  <c r="BE322" i="2"/>
  <c r="BB453" i="2"/>
  <c r="BF453" i="2" s="1"/>
  <c r="BE453" i="2"/>
  <c r="BB529" i="2"/>
  <c r="BF529" i="2" s="1"/>
  <c r="BE529" i="2"/>
  <c r="BB107" i="2"/>
  <c r="BF107" i="2" s="1"/>
  <c r="BE107" i="2"/>
  <c r="BE792" i="2"/>
  <c r="BB792" i="2"/>
  <c r="BF792" i="2" s="1"/>
  <c r="BE523" i="2"/>
  <c r="BB523" i="2"/>
  <c r="BF523" i="2" s="1"/>
  <c r="BB414" i="2"/>
  <c r="BF414" i="2" s="1"/>
  <c r="BE414" i="2"/>
  <c r="BE600" i="2"/>
  <c r="BB600" i="2"/>
  <c r="BF600" i="2" s="1"/>
  <c r="BB539" i="2"/>
  <c r="BF539" i="2" s="1"/>
  <c r="BE539" i="2"/>
  <c r="BE193" i="2"/>
  <c r="BB193" i="2"/>
  <c r="BF193" i="2" s="1"/>
  <c r="BE78" i="2"/>
  <c r="BB78" i="2"/>
  <c r="BF78" i="2" s="1"/>
  <c r="BE362" i="2"/>
  <c r="BB362" i="2"/>
  <c r="BF362" i="2" s="1"/>
  <c r="BE53" i="2"/>
  <c r="BB53" i="2"/>
  <c r="BF53" i="2" s="1"/>
  <c r="BB18" i="2"/>
  <c r="BF18" i="2" s="1"/>
  <c r="BE18" i="2"/>
  <c r="BE471" i="2"/>
  <c r="BB471" i="2"/>
  <c r="BF471" i="2" s="1"/>
  <c r="BE629" i="2"/>
  <c r="BB629" i="2"/>
  <c r="BF629" i="2" s="1"/>
  <c r="BE100" i="2"/>
  <c r="BB100" i="2"/>
  <c r="BF100" i="2" s="1"/>
  <c r="BE592" i="2"/>
  <c r="BB592" i="2"/>
  <c r="BF592" i="2" s="1"/>
  <c r="BE794" i="2"/>
  <c r="BB794" i="2"/>
  <c r="BF794" i="2" s="1"/>
  <c r="BE812" i="2"/>
  <c r="BB812" i="2"/>
  <c r="BF812" i="2" s="1"/>
  <c r="BB537" i="2"/>
  <c r="BF537" i="2" s="1"/>
  <c r="BE537" i="2"/>
  <c r="BB416" i="2"/>
  <c r="BF416" i="2" s="1"/>
  <c r="BE416" i="2"/>
  <c r="BE359" i="2"/>
  <c r="BB359" i="2"/>
  <c r="BF359" i="2" s="1"/>
  <c r="BE326" i="2"/>
  <c r="BB326" i="2"/>
  <c r="BF326" i="2" s="1"/>
  <c r="BB185" i="2"/>
  <c r="BF185" i="2" s="1"/>
  <c r="BE185" i="2"/>
  <c r="BB247" i="2"/>
  <c r="BF247" i="2" s="1"/>
  <c r="BE247" i="2"/>
  <c r="BE463" i="2"/>
  <c r="BB463" i="2"/>
  <c r="BF463" i="2" s="1"/>
  <c r="BB39" i="2"/>
  <c r="BF39" i="2" s="1"/>
  <c r="BE39" i="2"/>
  <c r="BB58" i="2"/>
  <c r="BF58" i="2" s="1"/>
  <c r="BE58" i="2"/>
  <c r="BB227" i="2"/>
  <c r="BF227" i="2" s="1"/>
  <c r="BE227" i="2"/>
  <c r="BE693" i="2"/>
  <c r="BB693" i="2"/>
  <c r="BF693" i="2" s="1"/>
  <c r="BB525" i="2"/>
  <c r="BF525" i="2" s="1"/>
  <c r="BE525" i="2"/>
  <c r="BB289" i="2"/>
  <c r="BF289" i="2" s="1"/>
  <c r="BE289" i="2"/>
  <c r="BB148" i="2"/>
  <c r="BF148" i="2" s="1"/>
  <c r="BE148" i="2"/>
  <c r="BB120" i="2"/>
  <c r="BF120" i="2" s="1"/>
  <c r="BE120" i="2"/>
  <c r="BE818" i="2"/>
  <c r="BB818" i="2"/>
  <c r="BF818" i="2" s="1"/>
  <c r="BE634" i="2"/>
  <c r="BB634" i="2"/>
  <c r="BF634" i="2" s="1"/>
  <c r="BE610" i="2"/>
  <c r="BB610" i="2"/>
  <c r="BF610" i="2" s="1"/>
  <c r="BE291" i="2"/>
  <c r="BB291" i="2"/>
  <c r="BF291" i="2" s="1"/>
  <c r="BB239" i="2"/>
  <c r="BF239" i="2" s="1"/>
  <c r="BE239" i="2"/>
  <c r="BE418" i="2"/>
  <c r="BB418" i="2"/>
  <c r="BF418" i="2" s="1"/>
  <c r="BE604" i="2"/>
  <c r="BB604" i="2"/>
  <c r="BF604" i="2" s="1"/>
  <c r="BE711" i="2"/>
  <c r="BB711" i="2"/>
  <c r="BF711" i="2" s="1"/>
  <c r="BE547" i="2"/>
  <c r="BB547" i="2"/>
  <c r="BF547" i="2" s="1"/>
  <c r="BE685" i="2"/>
  <c r="BB685" i="2"/>
  <c r="BF685" i="2" s="1"/>
  <c r="BB147" i="2"/>
  <c r="BF147" i="2" s="1"/>
  <c r="BE147" i="2"/>
  <c r="BB294" i="2"/>
  <c r="BF294" i="2" s="1"/>
  <c r="BE294" i="2"/>
  <c r="BE330" i="2"/>
  <c r="BB330" i="2"/>
  <c r="BF330" i="2" s="1"/>
  <c r="BB253" i="2"/>
  <c r="BF253" i="2" s="1"/>
  <c r="BE253" i="2"/>
  <c r="BE243" i="2"/>
  <c r="BB243" i="2"/>
  <c r="BF243" i="2" s="1"/>
  <c r="BB328" i="2"/>
  <c r="BF328" i="2" s="1"/>
  <c r="BE328" i="2"/>
  <c r="BE261" i="2"/>
  <c r="BB261" i="2"/>
  <c r="BF261" i="2" s="1"/>
  <c r="BB454" i="2"/>
  <c r="BF454" i="2" s="1"/>
  <c r="BE454" i="2"/>
  <c r="BE442" i="2"/>
  <c r="BB442" i="2"/>
  <c r="BF442" i="2" s="1"/>
  <c r="BB796" i="2"/>
  <c r="BF796" i="2" s="1"/>
  <c r="BE796" i="2"/>
  <c r="BB713" i="2"/>
  <c r="BF713" i="2" s="1"/>
  <c r="BE713" i="2"/>
  <c r="BE614" i="2"/>
  <c r="BB614" i="2"/>
  <c r="BF614" i="2" s="1"/>
  <c r="BB374" i="2"/>
  <c r="BF374" i="2" s="1"/>
  <c r="BE374" i="2"/>
  <c r="BB287" i="2"/>
  <c r="BF287" i="2" s="1"/>
  <c r="BE287" i="2"/>
  <c r="BE432" i="2"/>
  <c r="BB432" i="2"/>
  <c r="BF432" i="2" s="1"/>
  <c r="BE251" i="2"/>
  <c r="BB251" i="2"/>
  <c r="BF251" i="2" s="1"/>
  <c r="BE816" i="2"/>
  <c r="BB816" i="2"/>
  <c r="BF816" i="2" s="1"/>
  <c r="BE527" i="2"/>
  <c r="BB527" i="2"/>
  <c r="BF527" i="2" s="1"/>
  <c r="BE551" i="2"/>
  <c r="BB551" i="2"/>
  <c r="BF551" i="2" s="1"/>
  <c r="BE776" i="2"/>
  <c r="BB776" i="2"/>
  <c r="BF776" i="2" s="1"/>
  <c r="BB541" i="2"/>
  <c r="BF541" i="2" s="1"/>
  <c r="BE541" i="2"/>
  <c r="BB201" i="2"/>
  <c r="BF201" i="2" s="1"/>
  <c r="BE201" i="2"/>
  <c r="BB380" i="2"/>
  <c r="BF380" i="2" s="1"/>
  <c r="BE380" i="2"/>
  <c r="BB104" i="2"/>
  <c r="BF104" i="2" s="1"/>
  <c r="BE104" i="2"/>
  <c r="BB321" i="2"/>
  <c r="BF321" i="2" s="1"/>
  <c r="BE321" i="2"/>
  <c r="BE200" i="2"/>
  <c r="BB200" i="2"/>
  <c r="BF200" i="2" s="1"/>
  <c r="BB234" i="2"/>
  <c r="BF234" i="2" s="1"/>
  <c r="BE234" i="2"/>
  <c r="BB450" i="2"/>
  <c r="BF450" i="2" s="1"/>
  <c r="BE450" i="2"/>
  <c r="BE461" i="2"/>
  <c r="BB461" i="2"/>
  <c r="BF461" i="2" s="1"/>
  <c r="BB51" i="2"/>
  <c r="BF51" i="2" s="1"/>
  <c r="BE51" i="2"/>
  <c r="BB820" i="2"/>
  <c r="BF820" i="2" s="1"/>
  <c r="BE820" i="2"/>
  <c r="BB626" i="2"/>
  <c r="BF626" i="2" s="1"/>
  <c r="BE626" i="2"/>
  <c r="BE283" i="2"/>
  <c r="BB283" i="2"/>
  <c r="BF283" i="2" s="1"/>
  <c r="BE257" i="2"/>
  <c r="BB257" i="2"/>
  <c r="BF257" i="2" s="1"/>
  <c r="BB457" i="2"/>
  <c r="BF457" i="2" s="1"/>
  <c r="BE457" i="2"/>
  <c r="BB588" i="2"/>
  <c r="BF588" i="2" s="1"/>
  <c r="BE588" i="2"/>
  <c r="BB96" i="2"/>
  <c r="BF96" i="2" s="1"/>
  <c r="BE96" i="2"/>
  <c r="BE371" i="2"/>
  <c r="BB371" i="2"/>
  <c r="BF371" i="2" s="1"/>
  <c r="BE155" i="2"/>
  <c r="BB155" i="2"/>
  <c r="BF155" i="2" s="1"/>
  <c r="BE55" i="2"/>
  <c r="BB55" i="2"/>
  <c r="BF55" i="2" s="1"/>
  <c r="BE15" i="2"/>
  <c r="BB15" i="2"/>
  <c r="BF15" i="2" s="1"/>
  <c r="BE237" i="2"/>
  <c r="BB237" i="2"/>
  <c r="BF237" i="2" s="1"/>
  <c r="BE249" i="2"/>
  <c r="BB249" i="2"/>
  <c r="BF249" i="2" s="1"/>
  <c r="BB285" i="2"/>
  <c r="BF285" i="2" s="1"/>
  <c r="BE285" i="2"/>
  <c r="BB98" i="2"/>
  <c r="BF98" i="2" s="1"/>
  <c r="BE98" i="2"/>
  <c r="BE804" i="2"/>
  <c r="BB804" i="2"/>
  <c r="BF804" i="2" s="1"/>
  <c r="BE161" i="2"/>
  <c r="BB161" i="2"/>
  <c r="BF161" i="2" s="1"/>
  <c r="BB154" i="2"/>
  <c r="BF154" i="2" s="1"/>
  <c r="BE154" i="2"/>
  <c r="BE608" i="2"/>
  <c r="BB608" i="2"/>
  <c r="BF608" i="2" s="1"/>
  <c r="BB798" i="2"/>
  <c r="BF798" i="2" s="1"/>
  <c r="BE798" i="2"/>
  <c r="BB543" i="2"/>
  <c r="BF543" i="2" s="1"/>
  <c r="BE543" i="2"/>
  <c r="BE814" i="2"/>
  <c r="BB814" i="2"/>
  <c r="BF814" i="2" s="1"/>
  <c r="BB378" i="2"/>
  <c r="BF378" i="2" s="1"/>
  <c r="BE378" i="2"/>
  <c r="BE406" i="2"/>
  <c r="BB406" i="2"/>
  <c r="BF406" i="2" s="1"/>
  <c r="BE428" i="2"/>
  <c r="BB428" i="2"/>
  <c r="BF428" i="2" s="1"/>
  <c r="BE281" i="2"/>
  <c r="BB281" i="2"/>
  <c r="BF281" i="2" s="1"/>
  <c r="BE449" i="2"/>
  <c r="BB449" i="2"/>
  <c r="BF449" i="2" s="1"/>
  <c r="BB802" i="2"/>
  <c r="BF802" i="2" s="1"/>
  <c r="BE802" i="2"/>
  <c r="BB703" i="2"/>
  <c r="BF703" i="2" s="1"/>
  <c r="BE703" i="2"/>
  <c r="BE451" i="2"/>
  <c r="BB451" i="2"/>
  <c r="BF451" i="2" s="1"/>
  <c r="BE279" i="2"/>
  <c r="BB279" i="2"/>
  <c r="BF279" i="2" s="1"/>
  <c r="BB384" i="2"/>
  <c r="BF384" i="2" s="1"/>
  <c r="BE384" i="2"/>
  <c r="BB229" i="2"/>
  <c r="BF229" i="2" s="1"/>
  <c r="BE229" i="2"/>
  <c r="BB434" i="2"/>
  <c r="BF434" i="2" s="1"/>
  <c r="BE434" i="2"/>
  <c r="BB630" i="2"/>
  <c r="BF630" i="2" s="1"/>
  <c r="BE630" i="2"/>
  <c r="BE358" i="2"/>
  <c r="BB358" i="2"/>
  <c r="BF358" i="2" s="1"/>
  <c r="BE268" i="2"/>
  <c r="BB268" i="2"/>
  <c r="BF268" i="2" s="1"/>
  <c r="BE329" i="2"/>
  <c r="BB329" i="2"/>
  <c r="BF329" i="2" s="1"/>
  <c r="BB70" i="2"/>
  <c r="BF70" i="2" s="1"/>
  <c r="BE70" i="2"/>
  <c r="BB57" i="2"/>
  <c r="BF57" i="2" s="1"/>
  <c r="BE57" i="2"/>
  <c r="BB5" i="2"/>
  <c r="BF5" i="2" s="1"/>
  <c r="BE5" i="2"/>
  <c r="BB4" i="2"/>
  <c r="BF4" i="2" s="1"/>
  <c r="BE4" i="2"/>
  <c r="BH5" i="2" l="1"/>
  <c r="B53" i="1" s="1"/>
  <c r="BH6" i="2"/>
  <c r="B5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b/>
            <sz val="9"/>
            <color indexed="81"/>
            <rFont val="Tahoma"/>
            <family val="2"/>
          </rPr>
          <t>Welcome to the TPS61288 Quickstart Design Tool</t>
        </r>
        <r>
          <rPr>
            <sz val="9"/>
            <color indexed="81"/>
            <rFont val="Tahoma"/>
            <family val="2"/>
          </rPr>
          <t xml:space="preserve">
This stand-alone tool facilitates and assists the power supply engineer with the design of a DC/DC converter based on TPS61288.
</t>
        </r>
        <r>
          <rPr>
            <b/>
            <sz val="9"/>
            <color indexed="81"/>
            <rFont val="Tahoma"/>
            <family val="2"/>
          </rPr>
          <t>Rev 1.0, Texas Instruments, Inc.</t>
        </r>
      </text>
    </comment>
    <comment ref="K5" authorId="0" shapeId="0" xr:uid="{00000000-0006-0000-0000-000002000000}">
      <text>
        <r>
          <rPr>
            <b/>
            <sz val="9"/>
            <color indexed="81"/>
            <rFont val="Tahoma"/>
            <family val="2"/>
          </rPr>
          <t>Texas Instruments:</t>
        </r>
        <r>
          <rPr>
            <sz val="9"/>
            <color indexed="81"/>
            <rFont val="Tahoma"/>
            <family val="2"/>
          </rPr>
          <t xml:space="preserve">
Limited Use Policy
You must treat this software and documentation like any other copyrighted material.
You may not:
- Copy documentation of the softeware
- Copy this software except to make archival or backup copies
- Reverse engineer, disassemble, decompile or make any attempt to discover the source code od the softeware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TPS61022 product datasheet and EVM user guides for more details.</t>
        </r>
      </text>
    </comment>
    <comment ref="B11" authorId="0" shapeId="0" xr:uid="{00000000-0006-0000-0000-000003000000}">
      <text>
        <r>
          <rPr>
            <b/>
            <sz val="9"/>
            <color indexed="81"/>
            <rFont val="Tahoma"/>
            <family val="2"/>
          </rPr>
          <t>Input Minimum Voltage:</t>
        </r>
        <r>
          <rPr>
            <sz val="9"/>
            <color indexed="81"/>
            <rFont val="Tahoma"/>
            <family val="2"/>
          </rPr>
          <t xml:space="preserve">
Datasheet Operating </t>
        </r>
        <r>
          <rPr>
            <b/>
            <sz val="9"/>
            <color indexed="81"/>
            <rFont val="Tahoma"/>
            <family val="2"/>
          </rPr>
          <t xml:space="preserve">Minimum: 2.0V
</t>
        </r>
        <r>
          <rPr>
            <sz val="9"/>
            <color indexed="81"/>
            <rFont val="Tahoma"/>
            <family val="2"/>
          </rPr>
          <t>2.4V minimum input voltage for startup</t>
        </r>
      </text>
    </comment>
    <comment ref="B13" authorId="0" shapeId="0" xr:uid="{00000000-0006-0000-0000-000004000000}">
      <text>
        <r>
          <rPr>
            <b/>
            <sz val="9"/>
            <color indexed="81"/>
            <rFont val="Tahoma"/>
            <family val="2"/>
          </rPr>
          <t>Input Maximum Voltage:</t>
        </r>
        <r>
          <rPr>
            <sz val="9"/>
            <color indexed="81"/>
            <rFont val="Tahoma"/>
            <family val="2"/>
          </rPr>
          <t xml:space="preserve">
Datasheet Operating </t>
        </r>
        <r>
          <rPr>
            <b/>
            <sz val="9"/>
            <color indexed="81"/>
            <rFont val="Tahoma"/>
            <family val="2"/>
          </rPr>
          <t xml:space="preserve">Maximum: 18V
</t>
        </r>
      </text>
    </comment>
    <comment ref="B18" authorId="0" shapeId="0" xr:uid="{00000000-0006-0000-0000-000005000000}">
      <text>
        <r>
          <rPr>
            <b/>
            <sz val="9"/>
            <color indexed="81"/>
            <rFont val="Tahoma"/>
            <family val="2"/>
          </rPr>
          <t>Efficiency:</t>
        </r>
        <r>
          <rPr>
            <sz val="9"/>
            <color indexed="81"/>
            <rFont val="Tahoma"/>
            <family val="2"/>
          </rPr>
          <t xml:space="preserve">
Use 90% for most applications.</t>
        </r>
      </text>
    </comment>
    <comment ref="B21" authorId="0" shapeId="0" xr:uid="{00000000-0006-0000-0000-000006000000}">
      <text>
        <r>
          <rPr>
            <b/>
            <sz val="9"/>
            <color indexed="81"/>
            <rFont val="Tahoma"/>
            <family val="2"/>
          </rPr>
          <t>Resistor Divider R2:</t>
        </r>
        <r>
          <rPr>
            <sz val="9"/>
            <color indexed="81"/>
            <rFont val="Tahoma"/>
            <family val="2"/>
          </rPr>
          <t xml:space="preserve">
For best accuracy, keep R2 smaller than 300kΩ.</t>
        </r>
      </text>
    </comment>
    <comment ref="B30" authorId="0" shapeId="0" xr:uid="{00000000-0006-0000-0000-000007000000}">
      <text>
        <r>
          <rPr>
            <b/>
            <sz val="9"/>
            <color indexed="81"/>
            <rFont val="Tahoma"/>
            <family val="2"/>
          </rPr>
          <t xml:space="preserve">Selected Inductor Peak-to-Peak Current Ripple Ratio:
</t>
        </r>
        <r>
          <rPr>
            <sz val="9"/>
            <color indexed="81"/>
            <rFont val="Tahoma"/>
            <family val="2"/>
          </rPr>
          <t xml:space="preserve">This is the ratio of peak-to-peak inductor ripple current to the maximum average inductor current. Typically this value should be 40% or less.
Once the Ripple Ratio has been selected it will be used to calculate the inductor value
</t>
        </r>
      </text>
    </comment>
    <comment ref="B33" authorId="0" shapeId="0" xr:uid="{00000000-0006-0000-0000-000008000000}">
      <text>
        <r>
          <rPr>
            <b/>
            <sz val="9"/>
            <color indexed="81"/>
            <rFont val="Tahoma"/>
            <family val="2"/>
          </rPr>
          <t>Selected Inductance Value:</t>
        </r>
        <r>
          <rPr>
            <sz val="9"/>
            <color indexed="81"/>
            <rFont val="Tahoma"/>
            <family val="2"/>
          </rPr>
          <t xml:space="preserve">
This is the selected inductance value. The calculated inductance value should be used as a guide line to select the inductance value.</t>
        </r>
      </text>
    </comment>
    <comment ref="B36" authorId="0" shapeId="0" xr:uid="{00000000-0006-0000-0000-000009000000}">
      <text>
        <r>
          <rPr>
            <b/>
            <sz val="9"/>
            <color indexed="81"/>
            <rFont val="Tahoma"/>
            <family val="2"/>
          </rPr>
          <t>Inductor Valley Current:</t>
        </r>
        <r>
          <rPr>
            <sz val="9"/>
            <color indexed="81"/>
            <rFont val="Tahoma"/>
            <family val="2"/>
          </rPr>
          <t xml:space="preserve">
TPS61288 valley current limit is 15A (Min).</t>
        </r>
      </text>
    </comment>
    <comment ref="B42" authorId="0" shapeId="0" xr:uid="{00000000-0006-0000-0000-00000A000000}">
      <text>
        <r>
          <rPr>
            <b/>
            <sz val="9"/>
            <color indexed="81"/>
            <rFont val="Tahoma"/>
            <family val="2"/>
          </rPr>
          <t xml:space="preserve">Selected Output Capacitance Value:
</t>
        </r>
        <r>
          <rPr>
            <sz val="9"/>
            <color indexed="81"/>
            <rFont val="Tahoma"/>
            <family val="2"/>
          </rPr>
          <t>This is the selected output capacitance value. The calculated output capacitance value should be used as a guide line to select the output capacitance value.
Care must be taken when evaluating the derating of a ceramic capacitor under dc bias voltage, aging, and ac signal.</t>
        </r>
      </text>
    </comment>
    <comment ref="B50" authorId="0" shapeId="0" xr:uid="{00000000-0006-0000-0000-00000B000000}">
      <text>
        <r>
          <rPr>
            <b/>
            <sz val="9"/>
            <color indexed="81"/>
            <rFont val="Tahoma"/>
            <family val="2"/>
          </rPr>
          <t>Zero Frequency Inducing by Feedforward Capacitor:</t>
        </r>
        <r>
          <rPr>
            <sz val="9"/>
            <color indexed="81"/>
            <rFont val="Tahoma"/>
            <family val="2"/>
          </rPr>
          <t xml:space="preserve">
For most applications, TPS61288 doesn’t need a feedforward capacitor. Use 1000kHz at zero frequency.</t>
        </r>
      </text>
    </comment>
  </commentList>
</comments>
</file>

<file path=xl/sharedStrings.xml><?xml version="1.0" encoding="utf-8"?>
<sst xmlns="http://schemas.openxmlformats.org/spreadsheetml/2006/main" count="215" uniqueCount="150">
  <si>
    <t>Input Voltage Parameters</t>
  </si>
  <si>
    <t>Input Minimum Voltage</t>
  </si>
  <si>
    <t>Input Norminal Voltage</t>
  </si>
  <si>
    <t>Input Maximum Voltage</t>
  </si>
  <si>
    <t>V</t>
  </si>
  <si>
    <t>User Input</t>
  </si>
  <si>
    <t>Output Parameters</t>
  </si>
  <si>
    <t>Output Voltage</t>
  </si>
  <si>
    <t>Maximum Output Current</t>
  </si>
  <si>
    <t>A</t>
  </si>
  <si>
    <t>Output Ripple</t>
  </si>
  <si>
    <t>mV</t>
  </si>
  <si>
    <t>Output Ripple Percentage</t>
  </si>
  <si>
    <t>%</t>
  </si>
  <si>
    <t>Setting Output Voltage</t>
  </si>
  <si>
    <t>Resistor Divider R2</t>
  </si>
  <si>
    <t>kΩ</t>
  </si>
  <si>
    <t>Resistor Divider R1</t>
  </si>
  <si>
    <t>Inductor Selection</t>
  </si>
  <si>
    <t>Inductor Peak-to-Peak Current</t>
  </si>
  <si>
    <t>Switching Frequency</t>
  </si>
  <si>
    <t>MHz</t>
  </si>
  <si>
    <t>Frequency and Duty at Normal Inout Voltage</t>
  </si>
  <si>
    <t>Duty Cycle</t>
  </si>
  <si>
    <t>Efficiency</t>
  </si>
  <si>
    <t>Inductor Valley Current</t>
  </si>
  <si>
    <t>Inductor Peak Current</t>
  </si>
  <si>
    <t>uH</t>
  </si>
  <si>
    <t>time</t>
  </si>
  <si>
    <t>IL</t>
  </si>
  <si>
    <t>Output Capacitor Selection</t>
  </si>
  <si>
    <t>uF</t>
  </si>
  <si>
    <t>Loop Stability and Feedforward Capacitor</t>
  </si>
  <si>
    <t>Zero Frequency Inducing by Feedforward Capacitor</t>
  </si>
  <si>
    <t>kHz</t>
  </si>
  <si>
    <t>pF</t>
  </si>
  <si>
    <t>BOOST peak current control loop response BY Jing</t>
  </si>
  <si>
    <t>fsw</t>
  </si>
  <si>
    <t>power stage</t>
  </si>
  <si>
    <t>error AMP</t>
  </si>
  <si>
    <t>loop</t>
  </si>
  <si>
    <t>feedforward</t>
  </si>
  <si>
    <t>Loop+Cff</t>
  </si>
  <si>
    <t>Vref</t>
  </si>
  <si>
    <t>f</t>
  </si>
  <si>
    <t>DCgain</t>
  </si>
  <si>
    <t>fp gain</t>
  </si>
  <si>
    <t>fp phase</t>
  </si>
  <si>
    <t>fzRHP gain</t>
  </si>
  <si>
    <t>fzRHP phase</t>
  </si>
  <si>
    <t>fzESR gain</t>
  </si>
  <si>
    <t>fzESR phase</t>
  </si>
  <si>
    <t>power gain</t>
  </si>
  <si>
    <t>power phase</t>
  </si>
  <si>
    <t>Dcgain</t>
  </si>
  <si>
    <t>fp_comp1 gain</t>
  </si>
  <si>
    <t>fp_comp1 phase</t>
  </si>
  <si>
    <t>fz_comp gain</t>
  </si>
  <si>
    <t>fz_comp phase</t>
  </si>
  <si>
    <t>fp_comp2 gain</t>
  </si>
  <si>
    <t>fp_comp2 phase</t>
  </si>
  <si>
    <t>err gain</t>
  </si>
  <si>
    <t>err phase</t>
  </si>
  <si>
    <t>current sense gain</t>
  </si>
  <si>
    <t>FB divider gain</t>
  </si>
  <si>
    <t>loop gain</t>
  </si>
  <si>
    <t>loop phase</t>
  </si>
  <si>
    <t>fz_ff gain</t>
  </si>
  <si>
    <t>fz_ff phase</t>
  </si>
  <si>
    <t>fp_ff gain</t>
  </si>
  <si>
    <t>fp_ff  hase</t>
  </si>
  <si>
    <t>Cff gain</t>
  </si>
  <si>
    <t>Cff phase</t>
  </si>
  <si>
    <t>gain</t>
  </si>
  <si>
    <t>phase</t>
  </si>
  <si>
    <t>GmEA</t>
  </si>
  <si>
    <t>mA/V</t>
  </si>
  <si>
    <t>Rsns</t>
  </si>
  <si>
    <t>mΩ</t>
  </si>
  <si>
    <t>GmPS</t>
  </si>
  <si>
    <t>A/V</t>
  </si>
  <si>
    <t>L</t>
  </si>
  <si>
    <t>Cout</t>
  </si>
  <si>
    <t>ESR</t>
  </si>
  <si>
    <t>Iout</t>
  </si>
  <si>
    <t>Vout</t>
  </si>
  <si>
    <t>Rout</t>
  </si>
  <si>
    <t>Ω</t>
  </si>
  <si>
    <t>Vin</t>
  </si>
  <si>
    <t>Power stage</t>
  </si>
  <si>
    <t>1-D</t>
  </si>
  <si>
    <t>D</t>
  </si>
  <si>
    <t>fp</t>
  </si>
  <si>
    <t>Hz</t>
  </si>
  <si>
    <t>fzRHP</t>
  </si>
  <si>
    <t>fzESR</t>
  </si>
  <si>
    <t>DC_gain_power</t>
  </si>
  <si>
    <t>dB</t>
  </si>
  <si>
    <t>Error Amplifier</t>
  </si>
  <si>
    <t>Ro_ea</t>
  </si>
  <si>
    <t>MΩ</t>
  </si>
  <si>
    <t>Rc</t>
  </si>
  <si>
    <t>Cc</t>
  </si>
  <si>
    <t>Cp</t>
  </si>
  <si>
    <t>fz_comp</t>
  </si>
  <si>
    <t>fp_comp1</t>
  </si>
  <si>
    <t>fp_comp2</t>
  </si>
  <si>
    <t>DC_gain_comp</t>
  </si>
  <si>
    <t>mid_DC_gain_comp</t>
  </si>
  <si>
    <t>FB Divider</t>
  </si>
  <si>
    <t>R1</t>
  </si>
  <si>
    <t>R2</t>
  </si>
  <si>
    <t>Feedforward</t>
  </si>
  <si>
    <t>Cff</t>
  </si>
  <si>
    <t>F</t>
  </si>
  <si>
    <t>fz_ff</t>
  </si>
  <si>
    <t>fp_ff</t>
  </si>
  <si>
    <t>Filter at FB pin</t>
  </si>
  <si>
    <t>R_filter</t>
  </si>
  <si>
    <t>C_filter</t>
  </si>
  <si>
    <t>fp_filter</t>
  </si>
  <si>
    <t>NA</t>
  </si>
  <si>
    <t>Output Capacitor ESR</t>
  </si>
  <si>
    <t>ABOUT</t>
  </si>
  <si>
    <t>Inductor Peak-to-Peak Current Ratio</t>
  </si>
  <si>
    <t>Inductor DC Current</t>
  </si>
  <si>
    <t>Terms of Use</t>
  </si>
  <si>
    <t xml:space="preserve"> Calculated Inductance Value</t>
  </si>
  <si>
    <t>Real Output Ripple</t>
  </si>
  <si>
    <t xml:space="preserve"> Calculated Effective Output Capacitance</t>
  </si>
  <si>
    <t>test condition: Vin=3.6V Vout=5V Iout=1A</t>
  </si>
  <si>
    <t xml:space="preserve"> </t>
  </si>
  <si>
    <t>phase+180</t>
  </si>
  <si>
    <t>Selected Inductance Value L1</t>
  </si>
  <si>
    <t>Selected Effective Output Capacitance C2</t>
  </si>
  <si>
    <t>Feedforward Capacitance C3</t>
  </si>
  <si>
    <t xml:space="preserve">Cross-over Frequency </t>
  </si>
  <si>
    <t>⁰</t>
  </si>
  <si>
    <t>Gain Margin</t>
  </si>
  <si>
    <t>Phase Margin</t>
  </si>
  <si>
    <t>Loop+Cff ROUND</t>
  </si>
  <si>
    <t>crossoverf</t>
  </si>
  <si>
    <t>phase margin</t>
  </si>
  <si>
    <t>gain margin</t>
  </si>
  <si>
    <t>64mW</t>
  </si>
  <si>
    <t>nF</t>
  </si>
  <si>
    <t>Rc COMP</t>
  </si>
  <si>
    <t>Cc COMP</t>
  </si>
  <si>
    <t>Cp COMP</t>
  </si>
  <si>
    <t>TPS61288 18V, 15A Boost Converter Design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</si>
</sst>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
    <numFmt numFmtId="165" formatCode="0.00000_ "/>
    <numFmt numFmtId="166" formatCode="0.00000000"/>
    <numFmt numFmtId="167" formatCode="0.00000000000000000000"/>
    <numFmt numFmtId="168" formatCode="0.0"/>
    <numFmt numFmtId="169" formatCode="#,##0.0"/>
  </numFmts>
  <fonts count="10" x14ac:knownFonts="1">
    <font>
      <sz val="11"/>
      <color theme="1"/>
      <name val="Calibri"/>
      <family val="2"/>
      <scheme val="minor"/>
    </font>
    <font>
      <b/>
      <sz val="11"/>
      <color theme="0"/>
      <name val="Calibri"/>
      <family val="2"/>
      <scheme val="minor"/>
    </font>
    <font>
      <b/>
      <sz val="11"/>
      <color theme="1"/>
      <name val="Calibri"/>
      <family val="2"/>
      <scheme val="minor"/>
    </font>
    <font>
      <sz val="26"/>
      <color theme="0"/>
      <name val="Calibri"/>
      <family val="2"/>
      <scheme val="minor"/>
    </font>
    <font>
      <sz val="18"/>
      <color theme="3" tint="0.39997558519241921"/>
      <name val="Calibri"/>
      <family val="2"/>
      <scheme val="minor"/>
    </font>
    <font>
      <sz val="18"/>
      <color theme="1"/>
      <name val="Calibri"/>
      <family val="2"/>
      <scheme val="minor"/>
    </font>
    <font>
      <sz val="11"/>
      <color theme="1"/>
      <name val="Arial"/>
      <family val="2"/>
    </font>
    <font>
      <sz val="9"/>
      <color indexed="81"/>
      <name val="Tahoma"/>
      <family val="2"/>
    </font>
    <font>
      <b/>
      <sz val="9"/>
      <color indexed="81"/>
      <name val="Tahoma"/>
      <family val="2"/>
    </font>
    <font>
      <sz val="11"/>
      <color theme="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64"/>
      </patternFill>
    </fill>
    <fill>
      <patternFill patternType="solid">
        <fgColor theme="3"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87">
    <xf numFmtId="0" fontId="0" fillId="0" borderId="0" xfId="0"/>
    <xf numFmtId="0" fontId="0" fillId="0" borderId="0" xfId="0" applyAlignment="1">
      <alignment horizontal="right"/>
    </xf>
    <xf numFmtId="0" fontId="4" fillId="3" borderId="0" xfId="0" applyFont="1" applyFill="1" applyAlignment="1">
      <alignment vertical="center"/>
    </xf>
    <xf numFmtId="0" fontId="4" fillId="4" borderId="0" xfId="0" applyFont="1" applyFill="1" applyAlignment="1">
      <alignment vertical="center"/>
    </xf>
    <xf numFmtId="0" fontId="1" fillId="4" borderId="0" xfId="0" applyFont="1" applyFill="1" applyAlignment="1">
      <alignment horizontal="right"/>
    </xf>
    <xf numFmtId="0" fontId="0" fillId="0" borderId="1" xfId="0" applyBorder="1" applyAlignment="1">
      <alignment horizontal="right"/>
    </xf>
    <xf numFmtId="0" fontId="0" fillId="0" borderId="1" xfId="0" applyBorder="1"/>
    <xf numFmtId="0" fontId="0" fillId="0" borderId="1" xfId="0" applyFill="1" applyBorder="1" applyAlignment="1">
      <alignment horizontal="right"/>
    </xf>
    <xf numFmtId="1" fontId="0" fillId="0" borderId="1" xfId="0" applyNumberFormat="1" applyBorder="1"/>
    <xf numFmtId="0" fontId="0" fillId="0" borderId="1" xfId="0" applyFill="1" applyBorder="1"/>
    <xf numFmtId="2" fontId="0" fillId="0" borderId="0" xfId="0" applyNumberFormat="1"/>
    <xf numFmtId="2" fontId="0" fillId="0" borderId="1" xfId="0" applyNumberFormat="1" applyBorder="1"/>
    <xf numFmtId="0" fontId="0" fillId="6" borderId="0" xfId="0" applyFill="1"/>
    <xf numFmtId="0" fontId="0" fillId="0" borderId="2" xfId="0" applyBorder="1"/>
    <xf numFmtId="0" fontId="0" fillId="0" borderId="3" xfId="0" applyBorder="1"/>
    <xf numFmtId="0" fontId="0" fillId="9" borderId="3" xfId="0" applyFill="1" applyBorder="1"/>
    <xf numFmtId="0" fontId="0" fillId="10" borderId="3" xfId="0" applyFill="1" applyBorder="1"/>
    <xf numFmtId="0" fontId="0" fillId="0" borderId="5" xfId="0" applyBorder="1" applyAlignment="1">
      <alignment wrapText="1"/>
    </xf>
    <xf numFmtId="0" fontId="0" fillId="0" borderId="0" xfId="0" applyBorder="1" applyAlignment="1">
      <alignment wrapText="1"/>
    </xf>
    <xf numFmtId="0" fontId="0" fillId="7" borderId="0" xfId="0" applyFill="1" applyBorder="1" applyAlignment="1">
      <alignment wrapText="1"/>
    </xf>
    <xf numFmtId="0" fontId="0" fillId="8" borderId="0" xfId="0" applyFill="1" applyBorder="1" applyAlignment="1">
      <alignment horizontal="center" wrapText="1"/>
    </xf>
    <xf numFmtId="0" fontId="0" fillId="8" borderId="0" xfId="0" applyFill="1" applyBorder="1" applyAlignment="1">
      <alignment wrapText="1"/>
    </xf>
    <xf numFmtId="0" fontId="0" fillId="9" borderId="0" xfId="0" applyFill="1" applyBorder="1" applyAlignment="1">
      <alignment wrapText="1"/>
    </xf>
    <xf numFmtId="0" fontId="0" fillId="10" borderId="0" xfId="0" applyFill="1" applyBorder="1" applyAlignment="1">
      <alignment wrapText="1"/>
    </xf>
    <xf numFmtId="0" fontId="0" fillId="11" borderId="0" xfId="0" applyFill="1" applyBorder="1" applyAlignment="1">
      <alignment wrapText="1"/>
    </xf>
    <xf numFmtId="0" fontId="0" fillId="11" borderId="6" xfId="0" applyFill="1" applyBorder="1" applyAlignment="1">
      <alignment wrapText="1"/>
    </xf>
    <xf numFmtId="0" fontId="0" fillId="12" borderId="0" xfId="0" applyFill="1" applyBorder="1" applyAlignment="1">
      <alignment wrapText="1"/>
    </xf>
    <xf numFmtId="0" fontId="0" fillId="12" borderId="6" xfId="0" applyFill="1" applyBorder="1" applyAlignment="1">
      <alignment wrapText="1"/>
    </xf>
    <xf numFmtId="0" fontId="0" fillId="2" borderId="0" xfId="0" applyFill="1"/>
    <xf numFmtId="0" fontId="0" fillId="0" borderId="5" xfId="0" applyBorder="1"/>
    <xf numFmtId="0" fontId="0" fillId="0" borderId="0" xfId="0" applyBorder="1"/>
    <xf numFmtId="164" fontId="0" fillId="0" borderId="0" xfId="0" applyNumberFormat="1" applyBorder="1"/>
    <xf numFmtId="165" fontId="0" fillId="0" borderId="0" xfId="0" applyNumberFormat="1" applyBorder="1"/>
    <xf numFmtId="164" fontId="0" fillId="0" borderId="6" xfId="0" applyNumberFormat="1" applyBorder="1"/>
    <xf numFmtId="166" fontId="0" fillId="0" borderId="0" xfId="0" applyNumberFormat="1"/>
    <xf numFmtId="164" fontId="0" fillId="0" borderId="0" xfId="0" applyNumberFormat="1"/>
    <xf numFmtId="1" fontId="0" fillId="0" borderId="0" xfId="0" applyNumberFormat="1" applyBorder="1"/>
    <xf numFmtId="0" fontId="0" fillId="0" borderId="0" xfId="0" applyFill="1"/>
    <xf numFmtId="1" fontId="0" fillId="0" borderId="0" xfId="0" applyNumberFormat="1" applyFill="1" applyBorder="1"/>
    <xf numFmtId="0" fontId="6" fillId="0" borderId="0" xfId="0" applyFont="1"/>
    <xf numFmtId="2" fontId="0" fillId="6" borderId="0" xfId="0" applyNumberFormat="1" applyFill="1"/>
    <xf numFmtId="167" fontId="0" fillId="6" borderId="0" xfId="0" applyNumberFormat="1" applyFill="1"/>
    <xf numFmtId="4" fontId="0" fillId="0" borderId="1" xfId="0" applyNumberFormat="1" applyBorder="1"/>
    <xf numFmtId="0" fontId="0" fillId="13" borderId="0" xfId="0" applyFill="1"/>
    <xf numFmtId="0" fontId="9" fillId="13" borderId="0" xfId="0" applyFont="1" applyFill="1"/>
    <xf numFmtId="2" fontId="9" fillId="13" borderId="0" xfId="0" applyNumberFormat="1" applyFont="1" applyFill="1"/>
    <xf numFmtId="1" fontId="0" fillId="0" borderId="0" xfId="0" applyNumberFormat="1"/>
    <xf numFmtId="168" fontId="0" fillId="0" borderId="1" xfId="0" applyNumberFormat="1" applyBorder="1"/>
    <xf numFmtId="0" fontId="0" fillId="0" borderId="0" xfId="0" applyFill="1" applyBorder="1"/>
    <xf numFmtId="1" fontId="0" fillId="0" borderId="0" xfId="0" applyNumberFormat="1" applyFill="1"/>
    <xf numFmtId="1" fontId="0" fillId="14" borderId="0" xfId="0" applyNumberFormat="1" applyFill="1" applyBorder="1"/>
    <xf numFmtId="0" fontId="0" fillId="3" borderId="1" xfId="0" applyFill="1" applyBorder="1" applyProtection="1">
      <protection locked="0"/>
    </xf>
    <xf numFmtId="2" fontId="0" fillId="3" borderId="1" xfId="0" applyNumberFormat="1" applyFill="1" applyBorder="1" applyProtection="1">
      <protection locked="0"/>
    </xf>
    <xf numFmtId="0" fontId="0" fillId="0" borderId="0" xfId="0" applyFill="1" applyBorder="1" applyAlignment="1">
      <alignment horizontal="right"/>
    </xf>
    <xf numFmtId="4" fontId="0" fillId="0" borderId="0" xfId="0" applyNumberFormat="1" applyBorder="1"/>
    <xf numFmtId="4" fontId="0" fillId="6" borderId="0" xfId="0" applyNumberFormat="1" applyFill="1"/>
    <xf numFmtId="0" fontId="9" fillId="13" borderId="2" xfId="0" applyFont="1" applyFill="1" applyBorder="1"/>
    <xf numFmtId="0" fontId="9" fillId="13" borderId="3" xfId="0" applyFont="1" applyFill="1" applyBorder="1"/>
    <xf numFmtId="0" fontId="9" fillId="13" borderId="4" xfId="0" applyFont="1" applyFill="1" applyBorder="1"/>
    <xf numFmtId="0" fontId="9" fillId="13" borderId="5" xfId="0" applyFont="1" applyFill="1" applyBorder="1"/>
    <xf numFmtId="0" fontId="9" fillId="13" borderId="0" xfId="0" applyFont="1" applyFill="1" applyBorder="1"/>
    <xf numFmtId="0" fontId="9" fillId="13" borderId="6" xfId="0" applyFont="1" applyFill="1" applyBorder="1"/>
    <xf numFmtId="2" fontId="1" fillId="13" borderId="0" xfId="0" applyNumberFormat="1" applyFont="1" applyFill="1" applyBorder="1"/>
    <xf numFmtId="0" fontId="1" fillId="13" borderId="0" xfId="0" applyFont="1" applyFill="1" applyBorder="1"/>
    <xf numFmtId="0" fontId="1" fillId="13" borderId="5" xfId="0" applyFont="1" applyFill="1" applyBorder="1"/>
    <xf numFmtId="0" fontId="1" fillId="13" borderId="6" xfId="0" applyFont="1" applyFill="1" applyBorder="1"/>
    <xf numFmtId="1" fontId="1" fillId="13" borderId="0" xfId="0" applyNumberFormat="1" applyFont="1" applyFill="1" applyBorder="1"/>
    <xf numFmtId="0" fontId="9" fillId="13" borderId="7" xfId="0" applyFont="1" applyFill="1" applyBorder="1"/>
    <xf numFmtId="0" fontId="9" fillId="13" borderId="8" xfId="0" applyFont="1" applyFill="1" applyBorder="1"/>
    <xf numFmtId="0" fontId="1" fillId="13" borderId="8" xfId="0" applyFont="1" applyFill="1" applyBorder="1"/>
    <xf numFmtId="0" fontId="1" fillId="13" borderId="9" xfId="0" applyFont="1" applyFill="1" applyBorder="1"/>
    <xf numFmtId="169" fontId="0" fillId="3" borderId="1" xfId="0" applyNumberFormat="1" applyFill="1" applyBorder="1" applyProtection="1">
      <protection locked="0"/>
    </xf>
    <xf numFmtId="0" fontId="2" fillId="0" borderId="1" xfId="0" applyFont="1" applyFill="1" applyBorder="1" applyAlignment="1">
      <alignment horizontal="center"/>
    </xf>
    <xf numFmtId="0" fontId="2" fillId="0" borderId="1" xfId="0" applyFont="1" applyBorder="1" applyAlignment="1">
      <alignment horizontal="center"/>
    </xf>
    <xf numFmtId="0" fontId="3" fillId="2" borderId="0" xfId="0" applyFont="1" applyFill="1" applyAlignment="1">
      <alignment horizontal="center" vertical="center"/>
    </xf>
    <xf numFmtId="0" fontId="4" fillId="0" borderId="0" xfId="0" applyFont="1" applyAlignment="1">
      <alignment horizontal="left" vertical="center"/>
    </xf>
    <xf numFmtId="0" fontId="0" fillId="0" borderId="0" xfId="0" applyAlignment="1">
      <alignment horizontal="center"/>
    </xf>
    <xf numFmtId="0" fontId="0" fillId="2" borderId="0" xfId="0" applyFill="1" applyAlignment="1">
      <alignment horizontal="center"/>
    </xf>
    <xf numFmtId="0" fontId="0" fillId="3" borderId="0" xfId="0" applyFill="1" applyAlignment="1">
      <alignment horizontal="center"/>
    </xf>
    <xf numFmtId="0" fontId="0" fillId="12" borderId="5" xfId="0" applyFill="1" applyBorder="1" applyAlignment="1">
      <alignment horizontal="center"/>
    </xf>
    <xf numFmtId="0" fontId="0" fillId="12" borderId="0" xfId="0" applyFill="1" applyAlignment="1">
      <alignment horizontal="center"/>
    </xf>
    <xf numFmtId="0" fontId="5" fillId="5" borderId="0" xfId="0" applyFont="1" applyFill="1" applyAlignment="1">
      <alignment horizontal="center" vertical="center" wrapText="1"/>
    </xf>
    <xf numFmtId="0" fontId="0" fillId="7" borderId="3" xfId="0" applyFill="1" applyBorder="1" applyAlignment="1">
      <alignment horizontal="center" wrapText="1"/>
    </xf>
    <xf numFmtId="0" fontId="0" fillId="8" borderId="3"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xf numFmtId="0" fontId="5" fillId="0" borderId="0" xfId="0" applyFont="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000"/>
              <a:t>Inductor</a:t>
            </a:r>
            <a:r>
              <a:rPr lang="en-US" sz="2000" baseline="0"/>
              <a:t> Current Waveform </a:t>
            </a:r>
            <a:endParaRPr lang="en-US" sz="2000"/>
          </a:p>
        </c:rich>
      </c:tx>
      <c:layout>
        <c:manualLayout>
          <c:xMode val="edge"/>
          <c:yMode val="edge"/>
          <c:x val="0.20341676665020264"/>
          <c:y val="4.7753249335348739E-2"/>
        </c:manualLayout>
      </c:layout>
      <c:overlay val="0"/>
    </c:title>
    <c:autoTitleDeleted val="0"/>
    <c:plotArea>
      <c:layout>
        <c:manualLayout>
          <c:layoutTarget val="inner"/>
          <c:xMode val="edge"/>
          <c:yMode val="edge"/>
          <c:x val="0.168217309861832"/>
          <c:y val="0.20713287342136211"/>
          <c:w val="0.76867265097292803"/>
          <c:h val="0.56516186198454677"/>
        </c:manualLayout>
      </c:layout>
      <c:scatterChart>
        <c:scatterStyle val="lineMarker"/>
        <c:varyColors val="0"/>
        <c:ser>
          <c:idx val="0"/>
          <c:order val="0"/>
          <c:tx>
            <c:v>IL</c:v>
          </c:tx>
          <c:xVal>
            <c:numRef>
              <c:f>Sheet1!$F$50:$F$54</c:f>
              <c:numCache>
                <c:formatCode>General</c:formatCode>
                <c:ptCount val="5"/>
                <c:pt idx="0">
                  <c:v>0</c:v>
                </c:pt>
                <c:pt idx="1">
                  <c:v>1.575</c:v>
                </c:pt>
                <c:pt idx="2">
                  <c:v>2</c:v>
                </c:pt>
                <c:pt idx="3">
                  <c:v>3.5750000000000002</c:v>
                </c:pt>
                <c:pt idx="4">
                  <c:v>4</c:v>
                </c:pt>
              </c:numCache>
            </c:numRef>
          </c:xVal>
          <c:yVal>
            <c:numRef>
              <c:f>Sheet1!$G$50:$G$54</c:f>
              <c:numCache>
                <c:formatCode>0.00</c:formatCode>
                <c:ptCount val="5"/>
                <c:pt idx="0">
                  <c:v>3.4834558823529416</c:v>
                </c:pt>
                <c:pt idx="1">
                  <c:v>4.045955882352942</c:v>
                </c:pt>
                <c:pt idx="2">
                  <c:v>3.4834558823529416</c:v>
                </c:pt>
                <c:pt idx="3">
                  <c:v>4.045955882352942</c:v>
                </c:pt>
                <c:pt idx="4">
                  <c:v>3.4834558823529416</c:v>
                </c:pt>
              </c:numCache>
            </c:numRef>
          </c:yVal>
          <c:smooth val="0"/>
          <c:extLst>
            <c:ext xmlns:c16="http://schemas.microsoft.com/office/drawing/2014/chart" uri="{C3380CC4-5D6E-409C-BE32-E72D297353CC}">
              <c16:uniqueId val="{00000000-C749-4413-A191-2FE0A374DF7C}"/>
            </c:ext>
          </c:extLst>
        </c:ser>
        <c:dLbls>
          <c:showLegendKey val="0"/>
          <c:showVal val="0"/>
          <c:showCatName val="0"/>
          <c:showSerName val="0"/>
          <c:showPercent val="0"/>
          <c:showBubbleSize val="0"/>
        </c:dLbls>
        <c:axId val="170902656"/>
        <c:axId val="166782464"/>
      </c:scatterChart>
      <c:valAx>
        <c:axId val="170902656"/>
        <c:scaling>
          <c:orientation val="minMax"/>
        </c:scaling>
        <c:delete val="0"/>
        <c:axPos val="b"/>
        <c:majorGridlines/>
        <c:title>
          <c:tx>
            <c:rich>
              <a:bodyPr/>
              <a:lstStyle/>
              <a:p>
                <a:pPr>
                  <a:defRPr sz="1600"/>
                </a:pPr>
                <a:r>
                  <a:rPr lang="en-US" sz="1600"/>
                  <a:t>Time</a:t>
                </a:r>
                <a:r>
                  <a:rPr lang="en-US" sz="1600" baseline="0"/>
                  <a:t> (us)</a:t>
                </a:r>
                <a:endParaRPr lang="en-US" sz="1600"/>
              </a:p>
            </c:rich>
          </c:tx>
          <c:layout>
            <c:manualLayout>
              <c:xMode val="edge"/>
              <c:yMode val="edge"/>
              <c:x val="0.42567560619545203"/>
              <c:y val="0.8575970339857919"/>
            </c:manualLayout>
          </c:layout>
          <c:overlay val="0"/>
        </c:title>
        <c:numFmt formatCode="General" sourceLinked="1"/>
        <c:majorTickMark val="none"/>
        <c:minorTickMark val="none"/>
        <c:tickLblPos val="nextTo"/>
        <c:txPr>
          <a:bodyPr/>
          <a:lstStyle/>
          <a:p>
            <a:pPr>
              <a:defRPr sz="1400"/>
            </a:pPr>
            <a:endParaRPr lang="en-US"/>
          </a:p>
        </c:txPr>
        <c:crossAx val="166782464"/>
        <c:crosses val="autoZero"/>
        <c:crossBetween val="midCat"/>
      </c:valAx>
      <c:valAx>
        <c:axId val="166782464"/>
        <c:scaling>
          <c:orientation val="minMax"/>
        </c:scaling>
        <c:delete val="0"/>
        <c:axPos val="l"/>
        <c:majorGridlines/>
        <c:title>
          <c:tx>
            <c:rich>
              <a:bodyPr/>
              <a:lstStyle/>
              <a:p>
                <a:pPr>
                  <a:defRPr sz="1600"/>
                </a:pPr>
                <a:r>
                  <a:rPr lang="en-US" altLang="zh-CN" sz="1600"/>
                  <a:t>I</a:t>
                </a:r>
                <a:r>
                  <a:rPr lang="en-US" sz="1600"/>
                  <a:t>nductor</a:t>
                </a:r>
                <a:r>
                  <a:rPr lang="en-US" sz="1600" baseline="0"/>
                  <a:t> current (A)</a:t>
                </a:r>
                <a:endParaRPr lang="en-US" sz="1600"/>
              </a:p>
            </c:rich>
          </c:tx>
          <c:layout>
            <c:manualLayout>
              <c:xMode val="edge"/>
              <c:yMode val="edge"/>
              <c:x val="2.1269209858614378E-2"/>
              <c:y val="0.21080915396203523"/>
            </c:manualLayout>
          </c:layout>
          <c:overlay val="0"/>
        </c:title>
        <c:numFmt formatCode="0.00" sourceLinked="1"/>
        <c:majorTickMark val="none"/>
        <c:minorTickMark val="none"/>
        <c:tickLblPos val="nextTo"/>
        <c:txPr>
          <a:bodyPr/>
          <a:lstStyle/>
          <a:p>
            <a:pPr>
              <a:defRPr sz="1400"/>
            </a:pPr>
            <a:endParaRPr lang="en-US"/>
          </a:p>
        </c:txPr>
        <c:crossAx val="170902656"/>
        <c:crosses val="autoZero"/>
        <c:crossBetween val="midCat"/>
      </c:valAx>
    </c:plotArea>
    <c:legend>
      <c:legendPos val="r"/>
      <c:layout>
        <c:manualLayout>
          <c:xMode val="edge"/>
          <c:yMode val="edge"/>
          <c:x val="0.80477044528456609"/>
          <c:y val="0.67654642646109031"/>
          <c:w val="0.12082025808049331"/>
          <c:h val="8.9015757889604072E-2"/>
        </c:manualLayout>
      </c:layout>
      <c:overlay val="0"/>
      <c:txPr>
        <a:bodyPr/>
        <a:lstStyle/>
        <a:p>
          <a:pPr>
            <a:defRPr sz="16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2000" b="1" i="0" u="none" strike="noStrike" kern="1200" baseline="0">
                <a:solidFill>
                  <a:schemeClr val="tx1"/>
                </a:solidFill>
                <a:latin typeface="+mn-lt"/>
                <a:ea typeface="+mn-ea"/>
                <a:cs typeface="+mn-cs"/>
              </a:defRPr>
            </a:pPr>
            <a:r>
              <a:rPr lang="en-US" sz="2000"/>
              <a:t>Loop</a:t>
            </a:r>
            <a:r>
              <a:rPr lang="en-US" sz="2000" baseline="0"/>
              <a:t> </a:t>
            </a:r>
            <a:r>
              <a:rPr lang="en-US" sz="2000"/>
              <a:t>Bode Plot</a:t>
            </a:r>
          </a:p>
        </c:rich>
      </c:tx>
      <c:layout>
        <c:manualLayout>
          <c:xMode val="edge"/>
          <c:yMode val="edge"/>
          <c:x val="0.42374623874896766"/>
          <c:y val="3.5219003950816494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2"/>
          <c:order val="0"/>
          <c:tx>
            <c:v>gain</c:v>
          </c:tx>
          <c:spPr>
            <a:ln>
              <a:solidFill>
                <a:srgbClr val="0070C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Sheet2!$AZ$4:$AZ$404</c:f>
              <c:numCache>
                <c:formatCode>0.00</c:formatCode>
                <c:ptCount val="401"/>
                <c:pt idx="0">
                  <c:v>18.248452409345226</c:v>
                </c:pt>
                <c:pt idx="1">
                  <c:v>18.087395919092263</c:v>
                </c:pt>
                <c:pt idx="2">
                  <c:v>17.927801058846743</c:v>
                </c:pt>
                <c:pt idx="3">
                  <c:v>17.769708243937714</c:v>
                </c:pt>
                <c:pt idx="4">
                  <c:v>17.613157926508247</c:v>
                </c:pt>
                <c:pt idx="5">
                  <c:v>17.458190508844179</c:v>
                </c:pt>
                <c:pt idx="6">
                  <c:v>17.30484625215098</c:v>
                </c:pt>
                <c:pt idx="7">
                  <c:v>17.153165181003732</c:v>
                </c:pt>
                <c:pt idx="8">
                  <c:v>17.00318698374792</c:v>
                </c:pt>
                <c:pt idx="9">
                  <c:v>16.854950909180396</c:v>
                </c:pt>
                <c:pt idx="10">
                  <c:v>16.708495659892684</c:v>
                </c:pt>
                <c:pt idx="11">
                  <c:v>16.56385928271219</c:v>
                </c:pt>
                <c:pt idx="12">
                  <c:v>16.42107905672832</c:v>
                </c:pt>
                <c:pt idx="13">
                  <c:v>16.280191379441128</c:v>
                </c:pt>
                <c:pt idx="14">
                  <c:v>16.141231651617677</c:v>
                </c:pt>
                <c:pt idx="15">
                  <c:v>16.004234161485606</c:v>
                </c:pt>
                <c:pt idx="16">
                  <c:v>15.86923196893329</c:v>
                </c:pt>
                <c:pt idx="17">
                  <c:v>15.736256790420736</c:v>
                </c:pt>
                <c:pt idx="18">
                  <c:v>15.605338885333786</c:v>
                </c:pt>
                <c:pt idx="19">
                  <c:v>15.476506944535506</c:v>
                </c:pt>
                <c:pt idx="20">
                  <c:v>15.349787981883127</c:v>
                </c:pt>
                <c:pt idx="21">
                  <c:v>15.225207229483731</c:v>
                </c:pt>
                <c:pt idx="22">
                  <c:v>15.102788037458827</c:v>
                </c:pt>
                <c:pt idx="23">
                  <c:v>14.98255177897529</c:v>
                </c:pt>
                <c:pt idx="24">
                  <c:v>14.864517761277529</c:v>
                </c:pt>
                <c:pt idx="25">
                  <c:v>14.748703143424674</c:v>
                </c:pt>
                <c:pt idx="26">
                  <c:v>14.635122861394329</c:v>
                </c:pt>
                <c:pt idx="27">
                  <c:v>14.523789561164557</c:v>
                </c:pt>
                <c:pt idx="28">
                  <c:v>14.414713540326376</c:v>
                </c:pt>
                <c:pt idx="29">
                  <c:v>14.307902698711652</c:v>
                </c:pt>
                <c:pt idx="30">
                  <c:v>14.203362498446896</c:v>
                </c:pt>
                <c:pt idx="31">
                  <c:v>14.101095933762839</c:v>
                </c:pt>
                <c:pt idx="32">
                  <c:v>14.001103510803819</c:v>
                </c:pt>
                <c:pt idx="33">
                  <c:v>13.903383237591733</c:v>
                </c:pt>
                <c:pt idx="34">
                  <c:v>13.807930624206948</c:v>
                </c:pt>
                <c:pt idx="35">
                  <c:v>13.714738693156326</c:v>
                </c:pt>
                <c:pt idx="36">
                  <c:v>13.623797999804736</c:v>
                </c:pt>
                <c:pt idx="37">
                  <c:v>13.535096662657315</c:v>
                </c:pt>
                <c:pt idx="38">
                  <c:v>13.448620403190299</c:v>
                </c:pt>
                <c:pt idx="39">
                  <c:v>13.364352594846734</c:v>
                </c:pt>
                <c:pt idx="40">
                  <c:v>13.282274320734993</c:v>
                </c:pt>
                <c:pt idx="41">
                  <c:v>13.202364439497886</c:v>
                </c:pt>
                <c:pt idx="42">
                  <c:v>13.124599658756964</c:v>
                </c:pt>
                <c:pt idx="43">
                  <c:v>13.04895461548214</c:v>
                </c:pt>
                <c:pt idx="44">
                  <c:v>12.975401962591606</c:v>
                </c:pt>
                <c:pt idx="45">
                  <c:v>12.903912461049972</c:v>
                </c:pt>
                <c:pt idx="46">
                  <c:v>12.834455076707384</c:v>
                </c:pt>
                <c:pt idx="47">
                  <c:v>12.76699708110403</c:v>
                </c:pt>
                <c:pt idx="48">
                  <c:v>12.701504155457739</c:v>
                </c:pt>
                <c:pt idx="49">
                  <c:v>12.637940497054048</c:v>
                </c:pt>
                <c:pt idx="50">
                  <c:v>12.57626892726754</c:v>
                </c:pt>
                <c:pt idx="51">
                  <c:v>12.516451000462158</c:v>
                </c:pt>
                <c:pt idx="52">
                  <c:v>12.458447113043693</c:v>
                </c:pt>
                <c:pt idx="53">
                  <c:v>12.402216611969029</c:v>
                </c:pt>
                <c:pt idx="54">
                  <c:v>12.347717902055656</c:v>
                </c:pt>
                <c:pt idx="55">
                  <c:v>12.294908551475924</c:v>
                </c:pt>
                <c:pt idx="56">
                  <c:v>12.243745394868533</c:v>
                </c:pt>
                <c:pt idx="57">
                  <c:v>12.194184633547932</c:v>
                </c:pt>
                <c:pt idx="58">
                  <c:v>12.146181932344348</c:v>
                </c:pt>
                <c:pt idx="59">
                  <c:v>12.099692512659786</c:v>
                </c:pt>
                <c:pt idx="60">
                  <c:v>12.054671241378694</c:v>
                </c:pt>
                <c:pt idx="61">
                  <c:v>12.011072715324971</c:v>
                </c:pt>
                <c:pt idx="62">
                  <c:v>11.96885134100877</c:v>
                </c:pt>
                <c:pt idx="63">
                  <c:v>11.927961409457714</c:v>
                </c:pt>
                <c:pt idx="64">
                  <c:v>11.888357165975643</c:v>
                </c:pt>
                <c:pt idx="65">
                  <c:v>11.849992874718058</c:v>
                </c:pt>
                <c:pt idx="66">
                  <c:v>11.812822878017146</c:v>
                </c:pt>
                <c:pt idx="67">
                  <c:v>11.776801650430279</c:v>
                </c:pt>
                <c:pt idx="68">
                  <c:v>11.741883847522731</c:v>
                </c:pt>
                <c:pt idx="69">
                  <c:v>11.708024349429882</c:v>
                </c:pt>
                <c:pt idx="70">
                  <c:v>11.675178299275222</c:v>
                </c:pt>
                <c:pt idx="71">
                  <c:v>11.643301136547867</c:v>
                </c:pt>
                <c:pt idx="72">
                  <c:v>11.61234862556746</c:v>
                </c:pt>
                <c:pt idx="73">
                  <c:v>11.582276879186333</c:v>
                </c:pt>
                <c:pt idx="74">
                  <c:v>11.553042377895803</c:v>
                </c:pt>
                <c:pt idx="75">
                  <c:v>11.524601984520277</c:v>
                </c:pt>
                <c:pt idx="76">
                  <c:v>11.496912954694142</c:v>
                </c:pt>
                <c:pt idx="77">
                  <c:v>11.469932943327871</c:v>
                </c:pt>
                <c:pt idx="78">
                  <c:v>11.44362000727709</c:v>
                </c:pt>
                <c:pt idx="79">
                  <c:v>11.41793260443489</c:v>
                </c:pt>
                <c:pt idx="80">
                  <c:v>11.392829589471543</c:v>
                </c:pt>
                <c:pt idx="81">
                  <c:v>11.368270206448575</c:v>
                </c:pt>
                <c:pt idx="82">
                  <c:v>11.344214078536336</c:v>
                </c:pt>
                <c:pt idx="83">
                  <c:v>11.320621195063097</c:v>
                </c:pt>
                <c:pt idx="84">
                  <c:v>11.297451896124445</c:v>
                </c:pt>
                <c:pt idx="85">
                  <c:v>11.274666854979777</c:v>
                </c:pt>
                <c:pt idx="86">
                  <c:v>11.252227058460758</c:v>
                </c:pt>
                <c:pt idx="87">
                  <c:v>11.230093785615141</c:v>
                </c:pt>
                <c:pt idx="88">
                  <c:v>11.208228584805966</c:v>
                </c:pt>
                <c:pt idx="89">
                  <c:v>11.186593249484449</c:v>
                </c:pt>
                <c:pt idx="90">
                  <c:v>11.165149792852402</c:v>
                </c:pt>
                <c:pt idx="91">
                  <c:v>11.143860421627268</c:v>
                </c:pt>
                <c:pt idx="92">
                  <c:v>11.122687509121462</c:v>
                </c:pt>
                <c:pt idx="93">
                  <c:v>11.101593567845795</c:v>
                </c:pt>
                <c:pt idx="94">
                  <c:v>11.080541221845596</c:v>
                </c:pt>
                <c:pt idx="95">
                  <c:v>11.059493178977258</c:v>
                </c:pt>
                <c:pt idx="96">
                  <c:v>11.038412203332777</c:v>
                </c:pt>
                <c:pt idx="97">
                  <c:v>11.017261088019636</c:v>
                </c:pt>
                <c:pt idx="98">
                  <c:v>10.99600262850476</c:v>
                </c:pt>
                <c:pt idx="99">
                  <c:v>10.974599596731528</c:v>
                </c:pt>
                <c:pt idx="100">
                  <c:v>10.953014716220896</c:v>
                </c:pt>
                <c:pt idx="101">
                  <c:v>10.93121063836969</c:v>
                </c:pt>
                <c:pt idx="102">
                  <c:v>10.909149920161285</c:v>
                </c:pt>
                <c:pt idx="103">
                  <c:v>10.886795003506014</c:v>
                </c:pt>
                <c:pt idx="104">
                  <c:v>10.864108196432522</c:v>
                </c:pt>
                <c:pt idx="105">
                  <c:v>10.841051656352541</c:v>
                </c:pt>
                <c:pt idx="106">
                  <c:v>10.81758737562563</c:v>
                </c:pt>
                <c:pt idx="107">
                  <c:v>10.793677169651941</c:v>
                </c:pt>
                <c:pt idx="108">
                  <c:v>10.769282667723825</c:v>
                </c:pt>
                <c:pt idx="109">
                  <c:v>10.744365306868268</c:v>
                </c:pt>
                <c:pt idx="110">
                  <c:v>10.718886328913316</c:v>
                </c:pt>
                <c:pt idx="111">
                  <c:v>10.69280678101139</c:v>
                </c:pt>
                <c:pt idx="112">
                  <c:v>10.666087519851553</c:v>
                </c:pt>
                <c:pt idx="113">
                  <c:v>10.638689219789883</c:v>
                </c:pt>
                <c:pt idx="114">
                  <c:v>10.610572385123229</c:v>
                </c:pt>
                <c:pt idx="115">
                  <c:v>10.581697366726038</c:v>
                </c:pt>
                <c:pt idx="116">
                  <c:v>10.552024383261635</c:v>
                </c:pt>
                <c:pt idx="117">
                  <c:v>10.521513547169384</c:v>
                </c:pt>
                <c:pt idx="118">
                  <c:v>10.4901248956168</c:v>
                </c:pt>
                <c:pt idx="119">
                  <c:v>10.45781842658948</c:v>
                </c:pt>
                <c:pt idx="120">
                  <c:v>10.424554140275108</c:v>
                </c:pt>
                <c:pt idx="121">
                  <c:v>10.390292085874592</c:v>
                </c:pt>
                <c:pt idx="122">
                  <c:v>10.354992413950509</c:v>
                </c:pt>
                <c:pt idx="123">
                  <c:v>10.318615434394266</c:v>
                </c:pt>
                <c:pt idx="124">
                  <c:v>10.281121680062592</c:v>
                </c:pt>
                <c:pt idx="125">
                  <c:v>10.242471976099196</c:v>
                </c:pt>
                <c:pt idx="126">
                  <c:v>10.202627514919588</c:v>
                </c:pt>
                <c:pt idx="127">
                  <c:v>10.161549936795378</c:v>
                </c:pt>
                <c:pt idx="128">
                  <c:v>10.11920141593054</c:v>
                </c:pt>
                <c:pt idx="129">
                  <c:v>10.075544751874391</c:v>
                </c:pt>
                <c:pt idx="130">
                  <c:v>10.030543466066051</c:v>
                </c:pt>
                <c:pt idx="131">
                  <c:v>9.9841619032539342</c:v>
                </c:pt>
                <c:pt idx="132">
                  <c:v>9.936365337478767</c:v>
                </c:pt>
                <c:pt idx="133">
                  <c:v>9.8871200822552847</c:v>
                </c:pt>
                <c:pt idx="134">
                  <c:v>9.836393604531132</c:v>
                </c:pt>
                <c:pt idx="135">
                  <c:v>9.784154641946607</c:v>
                </c:pt>
                <c:pt idx="136">
                  <c:v>9.7303733228654981</c:v>
                </c:pt>
                <c:pt idx="137">
                  <c:v>9.675021288593685</c:v>
                </c:pt>
                <c:pt idx="138">
                  <c:v>9.6180718171529449</c:v>
                </c:pt>
                <c:pt idx="139">
                  <c:v>9.5594999479312435</c:v>
                </c:pt>
                <c:pt idx="140">
                  <c:v>9.4992826064888085</c:v>
                </c:pt>
                <c:pt idx="141">
                  <c:v>9.4373987287626555</c:v>
                </c:pt>
                <c:pt idx="142">
                  <c:v>9.3738293838821303</c:v>
                </c:pt>
                <c:pt idx="143">
                  <c:v>9.3085578947843395</c:v>
                </c:pt>
                <c:pt idx="144">
                  <c:v>9.2415699558026017</c:v>
                </c:pt>
                <c:pt idx="145">
                  <c:v>9.1728537463936242</c:v>
                </c:pt>
                <c:pt idx="146">
                  <c:v>9.1024000401698828</c:v>
                </c:pt>
                <c:pt idx="147">
                  <c:v>9.0302023084145659</c:v>
                </c:pt>
                <c:pt idx="148">
                  <c:v>8.956256817274804</c:v>
                </c:pt>
                <c:pt idx="149">
                  <c:v>8.8805627178589432</c:v>
                </c:pt>
                <c:pt idx="150">
                  <c:v>8.80312212850043</c:v>
                </c:pt>
                <c:pt idx="151">
                  <c:v>8.7239402084974635</c:v>
                </c:pt>
                <c:pt idx="152">
                  <c:v>8.6430252226928772</c:v>
                </c:pt>
                <c:pt idx="153">
                  <c:v>8.5603885963204114</c:v>
                </c:pt>
                <c:pt idx="154">
                  <c:v>8.476044959612377</c:v>
                </c:pt>
                <c:pt idx="155">
                  <c:v>8.3900121817383351</c:v>
                </c:pt>
                <c:pt idx="156">
                  <c:v>8.3023113937231869</c:v>
                </c:pt>
                <c:pt idx="157">
                  <c:v>8.2129670000752366</c:v>
                </c:pt>
                <c:pt idx="158">
                  <c:v>8.1220066789386074</c:v>
                </c:pt>
                <c:pt idx="159">
                  <c:v>8.0294613706695266</c:v>
                </c:pt>
                <c:pt idx="160">
                  <c:v>7.935365254819156</c:v>
                </c:pt>
                <c:pt idx="161">
                  <c:v>7.8397557155882875</c:v>
                </c:pt>
                <c:pt idx="162">
                  <c:v>7.742673295896906</c:v>
                </c:pt>
                <c:pt idx="163">
                  <c:v>7.6441616402867094</c:v>
                </c:pt>
                <c:pt idx="164">
                  <c:v>7.5442674269424002</c:v>
                </c:pt>
                <c:pt idx="165">
                  <c:v>7.4430402891807086</c:v>
                </c:pt>
                <c:pt idx="166">
                  <c:v>7.3405327268112117</c:v>
                </c:pt>
                <c:pt idx="167">
                  <c:v>7.2368000078209711</c:v>
                </c:pt>
                <c:pt idx="168">
                  <c:v>7.1319000608751866</c:v>
                </c:pt>
                <c:pt idx="169">
                  <c:v>7.0258933591582924</c:v>
                </c:pt>
                <c:pt idx="170">
                  <c:v>6.9188427961043519</c:v>
                </c:pt>
                <c:pt idx="171">
                  <c:v>6.8108135535825989</c:v>
                </c:pt>
                <c:pt idx="172">
                  <c:v>6.7018729631134768</c:v>
                </c:pt>
                <c:pt idx="173">
                  <c:v>6.592090360693696</c:v>
                </c:pt>
                <c:pt idx="174">
                  <c:v>6.4815369358070685</c:v>
                </c:pt>
                <c:pt idx="175">
                  <c:v>6.3702855751891292</c:v>
                </c:pt>
                <c:pt idx="176">
                  <c:v>6.2584107019030517</c:v>
                </c:pt>
                <c:pt idx="177">
                  <c:v>6.1459881102693164</c:v>
                </c:pt>
                <c:pt idx="178">
                  <c:v>6.0330947971752105</c:v>
                </c:pt>
                <c:pt idx="179">
                  <c:v>5.9198087902719756</c:v>
                </c:pt>
                <c:pt idx="180">
                  <c:v>5.8062089735506275</c:v>
                </c:pt>
                <c:pt idx="181">
                  <c:v>5.6923749107692618</c:v>
                </c:pt>
                <c:pt idx="182">
                  <c:v>5.5783866671902169</c:v>
                </c:pt>
                <c:pt idx="183">
                  <c:v>5.4643246300716157</c:v>
                </c:pt>
                <c:pt idx="184">
                  <c:v>5.3502693283482561</c:v>
                </c:pt>
                <c:pt idx="185">
                  <c:v>5.2363012519293575</c:v>
                </c:pt>
                <c:pt idx="186">
                  <c:v>5.1225006710380026</c:v>
                </c:pt>
                <c:pt idx="187">
                  <c:v>5.008947456016938</c:v>
                </c:pt>
                <c:pt idx="188">
                  <c:v>4.8957208980305627</c:v>
                </c:pt>
                <c:pt idx="189">
                  <c:v>4.7828995310999316</c:v>
                </c:pt>
                <c:pt idx="190">
                  <c:v>4.6705609559193917</c:v>
                </c:pt>
                <c:pt idx="191">
                  <c:v>4.5587816659166984</c:v>
                </c:pt>
                <c:pt idx="192">
                  <c:v>4.4476368760348457</c:v>
                </c:pt>
                <c:pt idx="193">
                  <c:v>4.3372003547306717</c:v>
                </c:pt>
                <c:pt idx="194">
                  <c:v>4.2275442597036621</c:v>
                </c:pt>
                <c:pt idx="195">
                  <c:v>4.1187389778850827</c:v>
                </c:pt>
                <c:pt idx="196">
                  <c:v>4.0108529702343105</c:v>
                </c:pt>
                <c:pt idx="197">
                  <c:v>3.9039526219025604</c:v>
                </c:pt>
                <c:pt idx="198">
                  <c:v>3.7981020983344234</c:v>
                </c:pt>
                <c:pt idx="199">
                  <c:v>3.6933632078838965</c:v>
                </c:pt>
                <c:pt idx="200">
                  <c:v>3.5897952715224566</c:v>
                </c:pt>
                <c:pt idx="201">
                  <c:v>3.4874550002109941</c:v>
                </c:pt>
                <c:pt idx="202">
                  <c:v>3.3863963804963628</c:v>
                </c:pt>
                <c:pt idx="203">
                  <c:v>3.2866705688730065</c:v>
                </c:pt>
                <c:pt idx="204">
                  <c:v>3.188325795424539</c:v>
                </c:pt>
                <c:pt idx="205">
                  <c:v>3.0914072772242362</c:v>
                </c:pt>
                <c:pt idx="206">
                  <c:v>2.9959571419317803</c:v>
                </c:pt>
                <c:pt idx="207">
                  <c:v>2.9020143619725878</c:v>
                </c:pt>
                <c:pt idx="208">
                  <c:v>2.8096146996287086</c:v>
                </c:pt>
                <c:pt idx="209">
                  <c:v>2.718790663306125</c:v>
                </c:pt>
                <c:pt idx="210">
                  <c:v>2.6295714751720189</c:v>
                </c:pt>
                <c:pt idx="211">
                  <c:v>2.5419830502805447</c:v>
                </c:pt>
                <c:pt idx="212">
                  <c:v>2.4560479872260044</c:v>
                </c:pt>
                <c:pt idx="213">
                  <c:v>2.3717855702792332</c:v>
                </c:pt>
                <c:pt idx="214">
                  <c:v>2.2892117828791645</c:v>
                </c:pt>
                <c:pt idx="215">
                  <c:v>2.2083393322665574</c:v>
                </c:pt>
                <c:pt idx="216">
                  <c:v>2.1291776849638389</c:v>
                </c:pt>
                <c:pt idx="217">
                  <c:v>2.051733112723106</c:v>
                </c:pt>
                <c:pt idx="218">
                  <c:v>1.9760087484871829</c:v>
                </c:pt>
                <c:pt idx="219">
                  <c:v>1.9020046518355298</c:v>
                </c:pt>
                <c:pt idx="220">
                  <c:v>1.8297178833202667</c:v>
                </c:pt>
                <c:pt idx="221">
                  <c:v>1.7591425870373718</c:v>
                </c:pt>
                <c:pt idx="222">
                  <c:v>1.6902700807257138</c:v>
                </c:pt>
                <c:pt idx="223">
                  <c:v>1.6230889526436048</c:v>
                </c:pt>
                <c:pt idx="224">
                  <c:v>1.5575851644365515</c:v>
                </c:pt>
                <c:pt idx="225">
                  <c:v>1.493742159184928</c:v>
                </c:pt>
                <c:pt idx="226">
                  <c:v>1.431540973803531</c:v>
                </c:pt>
                <c:pt idx="227">
                  <c:v>1.3709603549578131</c:v>
                </c:pt>
                <c:pt idx="228">
                  <c:v>1.3119768776632563</c:v>
                </c:pt>
                <c:pt idx="229">
                  <c:v>1.2545650657449767</c:v>
                </c:pt>
                <c:pt idx="230">
                  <c:v>1.1986975133530111</c:v>
                </c:pt>
                <c:pt idx="231">
                  <c:v>1.1443450067546277</c:v>
                </c:pt>
                <c:pt idx="232">
                  <c:v>1.0914766456581317</c:v>
                </c:pt>
                <c:pt idx="233">
                  <c:v>1.040059963360549</c:v>
                </c:pt>
                <c:pt idx="234">
                  <c:v>0.99006104505638115</c:v>
                </c:pt>
                <c:pt idx="235">
                  <c:v>0.9414446436914562</c:v>
                </c:pt>
                <c:pt idx="236">
                  <c:v>0.89417429279807337</c:v>
                </c:pt>
                <c:pt idx="237">
                  <c:v>0.84821241580082518</c:v>
                </c:pt>
                <c:pt idx="238">
                  <c:v>0.80352043133827789</c:v>
                </c:pt>
                <c:pt idx="239">
                  <c:v>0.76005885420115793</c:v>
                </c:pt>
                <c:pt idx="240">
                  <c:v>0.71778739154475146</c:v>
                </c:pt>
                <c:pt idx="241">
                  <c:v>0.67666503408786693</c:v>
                </c:pt>
                <c:pt idx="242">
                  <c:v>0.6366501420659777</c:v>
                </c:pt>
                <c:pt idx="243">
                  <c:v>0.59770052575795152</c:v>
                </c:pt>
                <c:pt idx="244">
                  <c:v>0.55977352045660844</c:v>
                </c:pt>
                <c:pt idx="245">
                  <c:v>0.52282605580115538</c:v>
                </c:pt>
                <c:pt idx="246">
                  <c:v>0.48681471943423155</c:v>
                </c:pt>
                <c:pt idx="247">
                  <c:v>0.45169581498877898</c:v>
                </c:pt>
                <c:pt idx="248">
                  <c:v>0.41742541444796483</c:v>
                </c:pt>
                <c:pt idx="249">
                  <c:v>0.38395940495725356</c:v>
                </c:pt>
                <c:pt idx="250">
                  <c:v>0.35125353020011574</c:v>
                </c:pt>
                <c:pt idx="251">
                  <c:v>0.31926342647728706</c:v>
                </c:pt>
                <c:pt idx="252">
                  <c:v>0.28794465365518418</c:v>
                </c:pt>
                <c:pt idx="253">
                  <c:v>0.25725272117284198</c:v>
                </c:pt>
                <c:pt idx="254">
                  <c:v>0.2271431093151802</c:v>
                </c:pt>
                <c:pt idx="255">
                  <c:v>0.19757128597863832</c:v>
                </c:pt>
                <c:pt idx="256">
                  <c:v>0.16849271916949404</c:v>
                </c:pt>
                <c:pt idx="257">
                  <c:v>0.13986288548734099</c:v>
                </c:pt>
                <c:pt idx="258">
                  <c:v>0.11163727485726142</c:v>
                </c:pt>
                <c:pt idx="259">
                  <c:v>8.3771391781849072E-2</c:v>
                </c:pt>
                <c:pt idx="260">
                  <c:v>5.6220753391706534E-2</c:v>
                </c:pt>
                <c:pt idx="261">
                  <c:v>2.8940884578206885E-2</c:v>
                </c:pt>
                <c:pt idx="262">
                  <c:v>1.8873104969800299E-3</c:v>
                </c:pt>
                <c:pt idx="263">
                  <c:v>-2.4984453266755177E-2</c:v>
                </c:pt>
                <c:pt idx="264">
                  <c:v>-5.1718912577219077E-2</c:v>
                </c:pt>
                <c:pt idx="265">
                  <c:v>-7.8360608375446422E-2</c:v>
                </c:pt>
                <c:pt idx="266">
                  <c:v>-0.10495413175882502</c:v>
                </c:pt>
                <c:pt idx="267">
                  <c:v>-0.13154414021461797</c:v>
                </c:pt>
                <c:pt idx="268">
                  <c:v>-0.15817537471005833</c:v>
                </c:pt>
                <c:pt idx="269">
                  <c:v>-0.18489267734037068</c:v>
                </c:pt>
                <c:pt idx="270">
                  <c:v>-0.21174100923640693</c:v>
                </c:pt>
                <c:pt idx="271">
                  <c:v>-0.23876546843429031</c:v>
                </c:pt>
                <c:pt idx="272">
                  <c:v>-0.2660113074083858</c:v>
                </c:pt>
                <c:pt idx="273">
                  <c:v>-0.29352394997114201</c:v>
                </c:pt>
                <c:pt idx="274">
                  <c:v>-0.32134900724229715</c:v>
                </c:pt>
                <c:pt idx="275">
                  <c:v>-0.34953229239211298</c:v>
                </c:pt>
                <c:pt idx="276">
                  <c:v>-0.37811983386403308</c:v>
                </c:pt>
                <c:pt idx="277">
                  <c:v>-0.40715788678410059</c:v>
                </c:pt>
                <c:pt idx="278">
                  <c:v>-0.43669294226668037</c:v>
                </c:pt>
                <c:pt idx="279">
                  <c:v>-0.46677173432946184</c:v>
                </c:pt>
                <c:pt idx="280">
                  <c:v>-0.49744124413417812</c:v>
                </c:pt>
                <c:pt idx="281">
                  <c:v>-0.52874870127518181</c:v>
                </c:pt>
                <c:pt idx="282">
                  <c:v>-0.56074158184409906</c:v>
                </c:pt>
                <c:pt idx="283">
                  <c:v>-0.59346760300638024</c:v>
                </c:pt>
                <c:pt idx="284">
                  <c:v>-0.626974713835728</c:v>
                </c:pt>
                <c:pt idx="285">
                  <c:v>-0.66131108216333434</c:v>
                </c:pt>
                <c:pt idx="286">
                  <c:v>-0.69652507721270807</c:v>
                </c:pt>
                <c:pt idx="287">
                  <c:v>-0.7326652478067317</c:v>
                </c:pt>
                <c:pt idx="288">
                  <c:v>-0.76978029595217823</c:v>
                </c:pt>
                <c:pt idx="289">
                  <c:v>-0.80791904562793126</c:v>
                </c:pt>
                <c:pt idx="290">
                  <c:v>-0.84713040662757555</c:v>
                </c:pt>
                <c:pt idx="291">
                  <c:v>-0.88746333333367933</c:v>
                </c:pt>
                <c:pt idx="292">
                  <c:v>-0.92896677833190511</c:v>
                </c:pt>
                <c:pt idx="293">
                  <c:v>-0.97168964080571274</c:v>
                </c:pt>
                <c:pt idx="294">
                  <c:v>-1.0156807096906022</c:v>
                </c:pt>
                <c:pt idx="295">
                  <c:v>-1.0609886016032057</c:v>
                </c:pt>
                <c:pt idx="296">
                  <c:v>-1.1076616936083352</c:v>
                </c:pt>
                <c:pt idx="297">
                  <c:v>-1.1557480509271263</c:v>
                </c:pt>
                <c:pt idx="298">
                  <c:v>-1.2052953497417898</c:v>
                </c:pt>
                <c:pt idx="299">
                  <c:v>-1.256350795300214</c:v>
                </c:pt>
                <c:pt idx="300">
                  <c:v>-1.3089610355766741</c:v>
                </c:pt>
                <c:pt idx="301">
                  <c:v>-1.3631720707984971</c:v>
                </c:pt>
                <c:pt idx="302">
                  <c:v>-1.419029159201991</c:v>
                </c:pt>
                <c:pt idx="303">
                  <c:v>-1.4765767194349448</c:v>
                </c:pt>
                <c:pt idx="304">
                  <c:v>-1.5358582300777204</c:v>
                </c:pt>
                <c:pt idx="305">
                  <c:v>-1.5969161268050009</c:v>
                </c:pt>
                <c:pt idx="306">
                  <c:v>-1.6597916977614267</c:v>
                </c:pt>
                <c:pt idx="307">
                  <c:v>-1.7245249777700153</c:v>
                </c:pt>
                <c:pt idx="308">
                  <c:v>-1.7911546420350575</c:v>
                </c:pt>
                <c:pt idx="309">
                  <c:v>-1.8597179000378603</c:v>
                </c:pt>
                <c:pt idx="310">
                  <c:v>-1.9302503903561419</c:v>
                </c:pt>
                <c:pt idx="311">
                  <c:v>-2.0027860771620101</c:v>
                </c:pt>
                <c:pt idx="312">
                  <c:v>-2.0773571491708003</c:v>
                </c:pt>
                <c:pt idx="313">
                  <c:v>-2.1539939218226012</c:v>
                </c:pt>
                <c:pt idx="314">
                  <c:v>-2.2327247434784248</c:v>
                </c:pt>
                <c:pt idx="315">
                  <c:v>-2.3135759064038708</c:v>
                </c:pt>
                <c:pt idx="316">
                  <c:v>-2.3965715632958191</c:v>
                </c:pt>
                <c:pt idx="317">
                  <c:v>-2.4817336500785241</c:v>
                </c:pt>
                <c:pt idx="318">
                  <c:v>-2.5690818156589192</c:v>
                </c:pt>
                <c:pt idx="319">
                  <c:v>-2.6586333592839715</c:v>
                </c:pt>
                <c:pt idx="320">
                  <c:v>-2.7504031760863112</c:v>
                </c:pt>
                <c:pt idx="321">
                  <c:v>-2.8444037113414939</c:v>
                </c:pt>
                <c:pt idx="322">
                  <c:v>-2.9406449238873802</c:v>
                </c:pt>
                <c:pt idx="323">
                  <c:v>-3.0391342590786539</c:v>
                </c:pt>
                <c:pt idx="324">
                  <c:v>-3.1398766315649906</c:v>
                </c:pt>
                <c:pt idx="325">
                  <c:v>-3.2428744180937312</c:v>
                </c:pt>
                <c:pt idx="326">
                  <c:v>-3.3481274604463445</c:v>
                </c:pt>
                <c:pt idx="327">
                  <c:v>-3.4556330785257869</c:v>
                </c:pt>
                <c:pt idx="328">
                  <c:v>-3.5653860935184065</c:v>
                </c:pt>
                <c:pt idx="329">
                  <c:v>-3.6773788609626648</c:v>
                </c:pt>
                <c:pt idx="330">
                  <c:v>-3.7916013134678712</c:v>
                </c:pt>
                <c:pt idx="331">
                  <c:v>-3.908041012741208</c:v>
                </c:pt>
                <c:pt idx="332">
                  <c:v>-4.0266832105017052</c:v>
                </c:pt>
                <c:pt idx="333">
                  <c:v>-4.1475109177858975</c:v>
                </c:pt>
                <c:pt idx="334">
                  <c:v>-4.270504982084268</c:v>
                </c:pt>
                <c:pt idx="335">
                  <c:v>-4.3956441716901358</c:v>
                </c:pt>
                <c:pt idx="336">
                  <c:v>-4.5229052665913763</c:v>
                </c:pt>
                <c:pt idx="337">
                  <c:v>-4.6522631551999716</c:v>
                </c:pt>
                <c:pt idx="338">
                  <c:v>-4.7836909361780275</c:v>
                </c:pt>
                <c:pt idx="339">
                  <c:v>-4.9171600246033673</c:v>
                </c:pt>
                <c:pt idx="340">
                  <c:v>-5.0526402617040418</c:v>
                </c:pt>
                <c:pt idx="341">
                  <c:v>-5.1901000273897315</c:v>
                </c:pt>
                <c:pt idx="342">
                  <c:v>-5.3295063548142814</c:v>
                </c:pt>
                <c:pt idx="343">
                  <c:v>-5.4708250462200549</c:v>
                </c:pt>
                <c:pt idx="344">
                  <c:v>-5.6140207893355853</c:v>
                </c:pt>
                <c:pt idx="345">
                  <c:v>-5.7590572736291987</c:v>
                </c:pt>
                <c:pt idx="346">
                  <c:v>-5.905897305755988</c:v>
                </c:pt>
                <c:pt idx="347">
                  <c:v>-6.0545029235760834</c:v>
                </c:pt>
                <c:pt idx="348">
                  <c:v>-6.2048355081670419</c:v>
                </c:pt>
                <c:pt idx="349">
                  <c:v>-6.3568558933018497</c:v>
                </c:pt>
                <c:pt idx="350">
                  <c:v>-6.5105244719136834</c:v>
                </c:pt>
                <c:pt idx="351">
                  <c:v>-6.6658012991214619</c:v>
                </c:pt>
                <c:pt idx="352">
                  <c:v>-6.8226461914428755</c:v>
                </c:pt>
                <c:pt idx="353">
                  <c:v>-6.9810188218737217</c:v>
                </c:pt>
                <c:pt idx="354">
                  <c:v>-7.1408788105659058</c:v>
                </c:pt>
                <c:pt idx="355">
                  <c:v>-7.3021858108857076</c:v>
                </c:pt>
                <c:pt idx="356">
                  <c:v>-7.464899590684543</c:v>
                </c:pt>
                <c:pt idx="357">
                  <c:v>-7.6289801086591984</c:v>
                </c:pt>
                <c:pt idx="358">
                  <c:v>-7.7943875857250173</c:v>
                </c:pt>
                <c:pt idx="359">
                  <c:v>-7.9610825713636109</c:v>
                </c:pt>
                <c:pt idx="360">
                  <c:v>-8.129026004947562</c:v>
                </c:pt>
                <c:pt idx="361">
                  <c:v>-8.2981792720769256</c:v>
                </c:pt>
                <c:pt idx="362">
                  <c:v>-8.4685042559942634</c:v>
                </c:pt>
                <c:pt idx="363">
                  <c:v>-8.6399633841733472</c:v>
                </c:pt>
                <c:pt idx="364">
                  <c:v>-8.8125196701995314</c:v>
                </c:pt>
                <c:pt idx="365">
                  <c:v>-8.9861367510822081</c:v>
                </c:pt>
                <c:pt idx="366">
                  <c:v>-9.1607789201566963</c:v>
                </c:pt>
                <c:pt idx="367">
                  <c:v>-9.3364111557477649</c:v>
                </c:pt>
                <c:pt idx="368">
                  <c:v>-9.512999145779311</c:v>
                </c:pt>
                <c:pt idx="369">
                  <c:v>-9.6905093085229588</c:v>
                </c:pt>
                <c:pt idx="370">
                  <c:v>-9.8689088096855642</c:v>
                </c:pt>
                <c:pt idx="371">
                  <c:v>-10.048165576039702</c:v>
                </c:pt>
                <c:pt idx="372">
                  <c:v>-10.228248305803294</c:v>
                </c:pt>
                <c:pt idx="373">
                  <c:v>-10.409126475975315</c:v>
                </c:pt>
                <c:pt idx="374">
                  <c:v>-10.590770346831999</c:v>
                </c:pt>
                <c:pt idx="375">
                  <c:v>-10.773150963786538</c:v>
                </c:pt>
                <c:pt idx="376">
                  <c:v>-10.956240156810667</c:v>
                </c:pt>
                <c:pt idx="377">
                  <c:v>-11.140010537610463</c:v>
                </c:pt>
                <c:pt idx="378">
                  <c:v>-11.324435494744479</c:v>
                </c:pt>
                <c:pt idx="379">
                  <c:v>-11.509489186862664</c:v>
                </c:pt>
                <c:pt idx="380">
                  <c:v>-11.695146534242005</c:v>
                </c:pt>
                <c:pt idx="381">
                  <c:v>-11.881383208779813</c:v>
                </c:pt>
                <c:pt idx="382">
                  <c:v>-12.068175622604633</c:v>
                </c:pt>
                <c:pt idx="383">
                  <c:v>-12.255500915451325</c:v>
                </c:pt>
                <c:pt idx="384">
                  <c:v>-12.443336940941096</c:v>
                </c:pt>
                <c:pt idx="385">
                  <c:v>-12.631662251896671</c:v>
                </c:pt>
                <c:pt idx="386">
                  <c:v>-12.820456084816419</c:v>
                </c:pt>
                <c:pt idx="387">
                  <c:v>-13.009698343620505</c:v>
                </c:pt>
                <c:pt idx="388">
                  <c:v>-13.199369582776175</c:v>
                </c:pt>
                <c:pt idx="389">
                  <c:v>-13.38945098989894</c:v>
                </c:pt>
                <c:pt idx="390">
                  <c:v>-13.579924367921082</c:v>
                </c:pt>
                <c:pt idx="391">
                  <c:v>-13.770772116908528</c:v>
                </c:pt>
                <c:pt idx="392">
                  <c:v>-13.961977215602673</c:v>
                </c:pt>
                <c:pt idx="393">
                  <c:v>-14.153523202755146</c:v>
                </c:pt>
                <c:pt idx="394">
                  <c:v>-14.34539415831687</c:v>
                </c:pt>
                <c:pt idx="395">
                  <c:v>-14.537574684537466</c:v>
                </c:pt>
                <c:pt idx="396">
                  <c:v>-14.730049887024618</c:v>
                </c:pt>
                <c:pt idx="397">
                  <c:v>-14.922805355806897</c:v>
                </c:pt>
                <c:pt idx="398">
                  <c:v>-15.115827146439406</c:v>
                </c:pt>
                <c:pt idx="399">
                  <c:v>-15.30910176118552</c:v>
                </c:pt>
                <c:pt idx="400">
                  <c:v>-15.50261613030445</c:v>
                </c:pt>
              </c:numCache>
            </c:numRef>
          </c:yVal>
          <c:smooth val="1"/>
          <c:extLst>
            <c:ext xmlns:c16="http://schemas.microsoft.com/office/drawing/2014/chart" uri="{C3380CC4-5D6E-409C-BE32-E72D297353CC}">
              <c16:uniqueId val="{00000000-3199-481B-8C3E-997BCBE3A1FA}"/>
            </c:ext>
          </c:extLst>
        </c:ser>
        <c:dLbls>
          <c:showLegendKey val="0"/>
          <c:showVal val="0"/>
          <c:showCatName val="0"/>
          <c:showSerName val="0"/>
          <c:showPercent val="0"/>
          <c:showBubbleSize val="0"/>
        </c:dLbls>
        <c:axId val="218861568"/>
        <c:axId val="218863488"/>
      </c:scatterChart>
      <c:scatterChart>
        <c:scatterStyle val="smoothMarker"/>
        <c:varyColors val="0"/>
        <c:ser>
          <c:idx val="3"/>
          <c:order val="1"/>
          <c:tx>
            <c:v>phase</c:v>
          </c:tx>
          <c:spPr>
            <a:ln>
              <a:solidFill>
                <a:srgbClr val="C0000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Sheet2!$BB$4:$BB$404</c:f>
              <c:numCache>
                <c:formatCode>0.00</c:formatCode>
                <c:ptCount val="401"/>
                <c:pt idx="0">
                  <c:v>113.8878765540659</c:v>
                </c:pt>
                <c:pt idx="1">
                  <c:v>114.36197989379906</c:v>
                </c:pt>
                <c:pt idx="2">
                  <c:v>114.84225002559785</c:v>
                </c:pt>
                <c:pt idx="3">
                  <c:v>115.32857791713909</c:v>
                </c:pt>
                <c:pt idx="4">
                  <c:v>115.82084271138201</c:v>
                </c:pt>
                <c:pt idx="5">
                  <c:v>116.31891145764621</c:v>
                </c:pt>
                <c:pt idx="6">
                  <c:v>116.82263887245151</c:v>
                </c:pt>
                <c:pt idx="7">
                  <c:v>117.33186713328851</c:v>
                </c:pt>
                <c:pt idx="8">
                  <c:v>117.84642570845044</c:v>
                </c:pt>
                <c:pt idx="9">
                  <c:v>118.36613122598507</c:v>
                </c:pt>
                <c:pt idx="10">
                  <c:v>118.89078738471272</c:v>
                </c:pt>
                <c:pt idx="11">
                  <c:v>119.42018491010325</c:v>
                </c:pt>
                <c:pt idx="12">
                  <c:v>119.95410155760763</c:v>
                </c:pt>
                <c:pt idx="13">
                  <c:v>120.4923021658025</c:v>
                </c:pt>
                <c:pt idx="14">
                  <c:v>121.03453876142075</c:v>
                </c:pt>
                <c:pt idx="15">
                  <c:v>121.58055071801797</c:v>
                </c:pt>
                <c:pt idx="16">
                  <c:v>122.13006496965781</c:v>
                </c:pt>
                <c:pt idx="17">
                  <c:v>122.68279628059372</c:v>
                </c:pt>
                <c:pt idx="18">
                  <c:v>123.23844757148717</c:v>
                </c:pt>
                <c:pt idx="19">
                  <c:v>123.79671030222964</c:v>
                </c:pt>
                <c:pt idx="20">
                  <c:v>124.35726491094228</c:v>
                </c:pt>
                <c:pt idx="21">
                  <c:v>124.91978130821045</c:v>
                </c:pt>
                <c:pt idx="22">
                  <c:v>125.48391942508357</c:v>
                </c:pt>
                <c:pt idx="23">
                  <c:v>126.04932981283696</c:v>
                </c:pt>
                <c:pt idx="24">
                  <c:v>126.6156542919628</c:v>
                </c:pt>
                <c:pt idx="25">
                  <c:v>127.182526647337</c:v>
                </c:pt>
                <c:pt idx="26">
                  <c:v>127.74957336600932</c:v>
                </c:pt>
                <c:pt idx="27">
                  <c:v>128.31641441359113</c:v>
                </c:pt>
                <c:pt idx="28">
                  <c:v>128.88266404477929</c:v>
                </c:pt>
                <c:pt idx="29">
                  <c:v>129.44793164316064</c:v>
                </c:pt>
                <c:pt idx="30">
                  <c:v>130.01182258510084</c:v>
                </c:pt>
                <c:pt idx="31">
                  <c:v>130.57393912223529</c:v>
                </c:pt>
                <c:pt idx="32">
                  <c:v>131.13388127685744</c:v>
                </c:pt>
                <c:pt idx="33">
                  <c:v>131.69124774434482</c:v>
                </c:pt>
                <c:pt idx="34">
                  <c:v>132.2456367966758</c:v>
                </c:pt>
                <c:pt idx="35">
                  <c:v>132.79664718107657</c:v>
                </c:pt>
                <c:pt idx="36">
                  <c:v>133.34387900789426</c:v>
                </c:pt>
                <c:pt idx="37">
                  <c:v>133.88693462191966</c:v>
                </c:pt>
                <c:pt idx="38">
                  <c:v>134.42541945157998</c:v>
                </c:pt>
                <c:pt idx="39">
                  <c:v>134.95894283068131</c:v>
                </c:pt>
                <c:pt idx="40">
                  <c:v>135.48711878770155</c:v>
                </c:pt>
                <c:pt idx="41">
                  <c:v>136.00956679800854</c:v>
                </c:pt>
                <c:pt idx="42">
                  <c:v>136.52591249479883</c:v>
                </c:pt>
                <c:pt idx="43">
                  <c:v>137.03578833501348</c:v>
                </c:pt>
                <c:pt idx="44">
                  <c:v>137.53883421697898</c:v>
                </c:pt>
                <c:pt idx="45">
                  <c:v>138.03469804703718</c:v>
                </c:pt>
                <c:pt idx="46">
                  <c:v>138.52303625295767</c:v>
                </c:pt>
                <c:pt idx="47">
                  <c:v>139.00351424246324</c:v>
                </c:pt>
                <c:pt idx="48">
                  <c:v>139.47580680573321</c:v>
                </c:pt>
                <c:pt idx="49">
                  <c:v>139.93959846127578</c:v>
                </c:pt>
                <c:pt idx="50">
                  <c:v>140.39458374506967</c:v>
                </c:pt>
                <c:pt idx="51">
                  <c:v>140.84046744336212</c:v>
                </c:pt>
                <c:pt idx="52">
                  <c:v>141.27696476996866</c:v>
                </c:pt>
                <c:pt idx="53">
                  <c:v>141.70380148934629</c:v>
                </c:pt>
                <c:pt idx="54">
                  <c:v>142.12071398709944</c:v>
                </c:pt>
                <c:pt idx="55">
                  <c:v>142.52744928992874</c:v>
                </c:pt>
                <c:pt idx="56">
                  <c:v>142.9237650373388</c:v>
                </c:pt>
                <c:pt idx="57">
                  <c:v>143.30942940768713</c:v>
                </c:pt>
                <c:pt idx="58">
                  <c:v>143.68422100137721</c:v>
                </c:pt>
                <c:pt idx="59">
                  <c:v>144.04792868417798</c:v>
                </c:pt>
                <c:pt idx="60">
                  <c:v>144.40035139379</c:v>
                </c:pt>
                <c:pt idx="61">
                  <c:v>144.74129791287481</c:v>
                </c:pt>
                <c:pt idx="62">
                  <c:v>145.0705866118256</c:v>
                </c:pt>
                <c:pt idx="63">
                  <c:v>145.38804516458018</c:v>
                </c:pt>
                <c:pt idx="64">
                  <c:v>145.69351024077162</c:v>
                </c:pt>
                <c:pt idx="65">
                  <c:v>145.98682717747377</c:v>
                </c:pt>
                <c:pt idx="66">
                  <c:v>146.26784963373819</c:v>
                </c:pt>
                <c:pt idx="67">
                  <c:v>146.53643923103238</c:v>
                </c:pt>
                <c:pt idx="68">
                  <c:v>146.79246518258688</c:v>
                </c:pt>
                <c:pt idx="69">
                  <c:v>147.03580391453778</c:v>
                </c:pt>
                <c:pt idx="70">
                  <c:v>147.2663386816194</c:v>
                </c:pt>
                <c:pt idx="71">
                  <c:v>147.48395918001791</c:v>
                </c:pt>
                <c:pt idx="72">
                  <c:v>147.68856115984926</c:v>
                </c:pt>
                <c:pt idx="73">
                  <c:v>147.88004603956867</c:v>
                </c:pt>
                <c:pt idx="74">
                  <c:v>148.05832052446411</c:v>
                </c:pt>
                <c:pt idx="75">
                  <c:v>148.22329623122931</c:v>
                </c:pt>
                <c:pt idx="76">
                  <c:v>148.37488932045721</c:v>
                </c:pt>
                <c:pt idx="77">
                  <c:v>148.51302013874388</c:v>
                </c:pt>
                <c:pt idx="78">
                  <c:v>148.63761287194578</c:v>
                </c:pt>
                <c:pt idx="79">
                  <c:v>148.74859521099245</c:v>
                </c:pt>
                <c:pt idx="80">
                  <c:v>148.84589803152187</c:v>
                </c:pt>
                <c:pt idx="81">
                  <c:v>148.92945508847865</c:v>
                </c:pt>
                <c:pt idx="82">
                  <c:v>148.99920272669539</c:v>
                </c:pt>
                <c:pt idx="83">
                  <c:v>149.05507960836511</c:v>
                </c:pt>
                <c:pt idx="84">
                  <c:v>149.09702645820889</c:v>
                </c:pt>
                <c:pt idx="85">
                  <c:v>149.12498582704703</c:v>
                </c:pt>
                <c:pt idx="86">
                  <c:v>149.13890187439253</c:v>
                </c:pt>
                <c:pt idx="87">
                  <c:v>149.1387201706053</c:v>
                </c:pt>
                <c:pt idx="88">
                  <c:v>149.12438751907092</c:v>
                </c:pt>
                <c:pt idx="89">
                  <c:v>149.09585179880025</c:v>
                </c:pt>
                <c:pt idx="90">
                  <c:v>149.05306182778335</c:v>
                </c:pt>
                <c:pt idx="91">
                  <c:v>148.99596724737583</c:v>
                </c:pt>
                <c:pt idx="92">
                  <c:v>148.92451842794227</c:v>
                </c:pt>
                <c:pt idx="93">
                  <c:v>148.83866639593376</c:v>
                </c:pt>
                <c:pt idx="94">
                  <c:v>148.73836278253063</c:v>
                </c:pt>
                <c:pt idx="95">
                  <c:v>148.62355979393897</c:v>
                </c:pt>
                <c:pt idx="96">
                  <c:v>148.49421020338715</c:v>
                </c:pt>
                <c:pt idx="97">
                  <c:v>148.35026736482752</c:v>
                </c:pt>
                <c:pt idx="98">
                  <c:v>148.19168524830781</c:v>
                </c:pt>
                <c:pt idx="99">
                  <c:v>148.01841849693315</c:v>
                </c:pt>
                <c:pt idx="100">
                  <c:v>147.8304225052961</c:v>
                </c:pt>
                <c:pt idx="101">
                  <c:v>147.6276535192053</c:v>
                </c:pt>
                <c:pt idx="102">
                  <c:v>147.41006875649163</c:v>
                </c:pt>
                <c:pt idx="103">
                  <c:v>147.17762654861824</c:v>
                </c:pt>
                <c:pt idx="104">
                  <c:v>146.93028650275923</c:v>
                </c:pt>
                <c:pt idx="105">
                  <c:v>146.66800968394858</c:v>
                </c:pt>
                <c:pt idx="106">
                  <c:v>146.39075881682811</c:v>
                </c:pt>
                <c:pt idx="107">
                  <c:v>146.09849850644815</c:v>
                </c:pt>
                <c:pt idx="108">
                  <c:v>145.79119547748647</c:v>
                </c:pt>
                <c:pt idx="109">
                  <c:v>145.46881883116274</c:v>
                </c:pt>
                <c:pt idx="110">
                  <c:v>145.13134031902365</c:v>
                </c:pt>
                <c:pt idx="111">
                  <c:v>144.77873463266798</c:v>
                </c:pt>
                <c:pt idx="112">
                  <c:v>144.41097970836654</c:v>
                </c:pt>
                <c:pt idx="113">
                  <c:v>144.02805704540873</c:v>
                </c:pt>
                <c:pt idx="114">
                  <c:v>143.62995203688118</c:v>
                </c:pt>
                <c:pt idx="115">
                  <c:v>143.21665431144663</c:v>
                </c:pt>
                <c:pt idx="116">
                  <c:v>142.78815808455278</c:v>
                </c:pt>
                <c:pt idx="117">
                  <c:v>142.34446251735574</c:v>
                </c:pt>
                <c:pt idx="118">
                  <c:v>141.88557208149481</c:v>
                </c:pt>
                <c:pt idx="119">
                  <c:v>141.41149692770702</c:v>
                </c:pt>
                <c:pt idx="120">
                  <c:v>140.92225325612085</c:v>
                </c:pt>
                <c:pt idx="121">
                  <c:v>140.41786368592233</c:v>
                </c:pt>
                <c:pt idx="122">
                  <c:v>139.89835762194465</c:v>
                </c:pt>
                <c:pt idx="123">
                  <c:v>139.36377161559932</c:v>
                </c:pt>
                <c:pt idx="124">
                  <c:v>138.81414971743976</c:v>
                </c:pt>
                <c:pt idx="125">
                  <c:v>138.24954381854079</c:v>
                </c:pt>
                <c:pt idx="126">
                  <c:v>137.67001397777619</c:v>
                </c:pt>
                <c:pt idx="127">
                  <c:v>137.07562873200644</c:v>
                </c:pt>
                <c:pt idx="128">
                  <c:v>136.46646538612913</c:v>
                </c:pt>
                <c:pt idx="129">
                  <c:v>135.84261027992062</c:v>
                </c:pt>
                <c:pt idx="130">
                  <c:v>135.2041590285958</c:v>
                </c:pt>
                <c:pt idx="131">
                  <c:v>134.55121673404716</c:v>
                </c:pt>
                <c:pt idx="132">
                  <c:v>133.88389816379279</c:v>
                </c:pt>
                <c:pt idx="133">
                  <c:v>133.20232789476651</c:v>
                </c:pt>
                <c:pt idx="134">
                  <c:v>132.50664041923196</c:v>
                </c:pt>
                <c:pt idx="135">
                  <c:v>131.79698021028551</c:v>
                </c:pt>
                <c:pt idx="136">
                  <c:v>131.07350174464585</c:v>
                </c:pt>
                <c:pt idx="137">
                  <c:v>130.33636948069622</c:v>
                </c:pt>
                <c:pt idx="138">
                  <c:v>129.58575779006347</c:v>
                </c:pt>
                <c:pt idx="139">
                  <c:v>128.8218508413708</c:v>
                </c:pt>
                <c:pt idx="140">
                  <c:v>128.04484243519829</c:v>
                </c:pt>
                <c:pt idx="141">
                  <c:v>127.25493578971404</c:v>
                </c:pt>
                <c:pt idx="142">
                  <c:v>126.45234327690534</c:v>
                </c:pt>
                <c:pt idx="143">
                  <c:v>125.63728610982595</c:v>
                </c:pt>
                <c:pt idx="144">
                  <c:v>124.8099939817927</c:v>
                </c:pt>
                <c:pt idx="145">
                  <c:v>123.97070465898801</c:v>
                </c:pt>
                <c:pt idx="146">
                  <c:v>123.11966352846375</c:v>
                </c:pt>
                <c:pt idx="147">
                  <c:v>122.2571231040761</c:v>
                </c:pt>
                <c:pt idx="148">
                  <c:v>121.38334249340826</c:v>
                </c:pt>
                <c:pt idx="149">
                  <c:v>120.49858682924904</c:v>
                </c:pt>
                <c:pt idx="150">
                  <c:v>119.60312666968025</c:v>
                </c:pt>
                <c:pt idx="151">
                  <c:v>118.6972373712747</c:v>
                </c:pt>
                <c:pt idx="152">
                  <c:v>117.78119844031535</c:v>
                </c:pt>
                <c:pt idx="153">
                  <c:v>116.85529286730417</c:v>
                </c:pt>
                <c:pt idx="154">
                  <c:v>115.91980645032339</c:v>
                </c:pt>
                <c:pt idx="155">
                  <c:v>114.97502711305233</c:v>
                </c:pt>
                <c:pt idx="156">
                  <c:v>114.02124422340185</c:v>
                </c:pt>
                <c:pt idx="157">
                  <c:v>113.05874791882215</c:v>
                </c:pt>
                <c:pt idx="158">
                  <c:v>112.0878284443516</c:v>
                </c:pt>
                <c:pt idx="159">
                  <c:v>111.10877550940957</c:v>
                </c:pt>
                <c:pt idx="160">
                  <c:v>110.12187766919044</c:v>
                </c:pt>
                <c:pt idx="161">
                  <c:v>109.12742173629815</c:v>
                </c:pt>
                <c:pt idx="162">
                  <c:v>108.12569222795783</c:v>
                </c:pt>
                <c:pt idx="163">
                  <c:v>107.11697085378013</c:v>
                </c:pt>
                <c:pt idx="164">
                  <c:v>106.10153604861324</c:v>
                </c:pt>
                <c:pt idx="165">
                  <c:v>105.07966255452851</c:v>
                </c:pt>
                <c:pt idx="166">
                  <c:v>104.0516210554364</c:v>
                </c:pt>
                <c:pt idx="167">
                  <c:v>103.01767786723748</c:v>
                </c:pt>
                <c:pt idx="168">
                  <c:v>101.97809468578525</c:v>
                </c:pt>
                <c:pt idx="169">
                  <c:v>100.93312839428127</c:v>
                </c:pt>
                <c:pt idx="170">
                  <c:v>99.883030931045099</c:v>
                </c:pt>
                <c:pt idx="171">
                  <c:v>98.828049217919911</c:v>
                </c:pt>
                <c:pt idx="172">
                  <c:v>97.76842514888304</c:v>
                </c:pt>
                <c:pt idx="173">
                  <c:v>96.704395637755923</c:v>
                </c:pt>
                <c:pt idx="174">
                  <c:v>95.636192723240498</c:v>
                </c:pt>
                <c:pt idx="175">
                  <c:v>94.564043728871596</c:v>
                </c:pt>
                <c:pt idx="176">
                  <c:v>93.488171474862085</c:v>
                </c:pt>
                <c:pt idx="177">
                  <c:v>92.408794538248287</c:v>
                </c:pt>
                <c:pt idx="178">
                  <c:v>91.326127557208736</c:v>
                </c:pt>
                <c:pt idx="179">
                  <c:v>90.240381574950092</c:v>
                </c:pt>
                <c:pt idx="180">
                  <c:v>89.151764418124102</c:v>
                </c:pt>
                <c:pt idx="181">
                  <c:v>88.060481104363234</c:v>
                </c:pt>
                <c:pt idx="182">
                  <c:v>86.966734273212694</c:v>
                </c:pt>
                <c:pt idx="183">
                  <c:v>85.870724634480183</c:v>
                </c:pt>
                <c:pt idx="184">
                  <c:v>84.772651427840032</c:v>
                </c:pt>
                <c:pt idx="185">
                  <c:v>83.672712887403577</c:v>
                </c:pt>
                <c:pt idx="186">
                  <c:v>82.571106704913092</c:v>
                </c:pt>
                <c:pt idx="187">
                  <c:v>81.468030485225185</c:v>
                </c:pt>
                <c:pt idx="188">
                  <c:v>80.363682187830562</c:v>
                </c:pt>
                <c:pt idx="189">
                  <c:v>79.258260548295596</c:v>
                </c:pt>
                <c:pt idx="190">
                  <c:v>78.151965473726221</c:v>
                </c:pt>
                <c:pt idx="191">
                  <c:v>77.044998406620522</c:v>
                </c:pt>
                <c:pt idx="192">
                  <c:v>75.937562651815512</c:v>
                </c:pt>
                <c:pt idx="193">
                  <c:v>74.829863661621872</c:v>
                </c:pt>
                <c:pt idx="194">
                  <c:v>73.722109274690695</c:v>
                </c:pt>
                <c:pt idx="195">
                  <c:v>72.61450990465201</c:v>
                </c:pt>
                <c:pt idx="196">
                  <c:v>71.507278675113767</c:v>
                </c:pt>
                <c:pt idx="197">
                  <c:v>70.400631498191274</c:v>
                </c:pt>
                <c:pt idx="198">
                  <c:v>69.294787094364224</c:v>
                </c:pt>
                <c:pt idx="199">
                  <c:v>68.189966952102523</c:v>
                </c:pt>
                <c:pt idx="200">
                  <c:v>67.086395226378087</c:v>
                </c:pt>
                <c:pt idx="201">
                  <c:v>65.984298575860336</c:v>
                </c:pt>
                <c:pt idx="202">
                  <c:v>64.883905939284958</c:v>
                </c:pt>
                <c:pt idx="203">
                  <c:v>63.78544825216936</c:v>
                </c:pt>
                <c:pt idx="204">
                  <c:v>62.689158105722257</c:v>
                </c:pt>
                <c:pt idx="205">
                  <c:v>61.595269350445889</c:v>
                </c:pt>
                <c:pt idx="206">
                  <c:v>60.504016647549619</c:v>
                </c:pt>
                <c:pt idx="207">
                  <c:v>59.415634971877509</c:v>
                </c:pt>
                <c:pt idx="208">
                  <c:v>58.330359070583015</c:v>
                </c:pt>
                <c:pt idx="209">
                  <c:v>57.248422882268542</c:v>
                </c:pt>
                <c:pt idx="210">
                  <c:v>56.170058921719971</c:v>
                </c:pt>
                <c:pt idx="211">
                  <c:v>55.095497635720577</c:v>
                </c:pt>
                <c:pt idx="212">
                  <c:v>54.024966735704737</c:v>
                </c:pt>
                <c:pt idx="213">
                  <c:v>52.958690513214719</c:v>
                </c:pt>
                <c:pt idx="214">
                  <c:v>51.8968891442467</c:v>
                </c:pt>
                <c:pt idx="215">
                  <c:v>50.839777988621876</c:v>
                </c:pt>
                <c:pt idx="216">
                  <c:v>49.787566890480633</c:v>
                </c:pt>
                <c:pt idx="217">
                  <c:v>48.740459485895343</c:v>
                </c:pt>
                <c:pt idx="218">
                  <c:v>47.698652523411539</c:v>
                </c:pt>
                <c:pt idx="219">
                  <c:v>46.662335203083103</c:v>
                </c:pt>
                <c:pt idx="220">
                  <c:v>45.631688539252139</c:v>
                </c:pt>
                <c:pt idx="221">
                  <c:v>44.606884751960592</c:v>
                </c:pt>
                <c:pt idx="222">
                  <c:v>43.588086691464554</c:v>
                </c:pt>
                <c:pt idx="223">
                  <c:v>42.575447299869097</c:v>
                </c:pt>
                <c:pt idx="224">
                  <c:v>41.569109113413816</c:v>
                </c:pt>
                <c:pt idx="225">
                  <c:v>40.569203808433656</c:v>
                </c:pt>
                <c:pt idx="226">
                  <c:v>39.575851793495389</c:v>
                </c:pt>
                <c:pt idx="227">
                  <c:v>38.589161849683535</c:v>
                </c:pt>
                <c:pt idx="228">
                  <c:v>37.609230820485948</c:v>
                </c:pt>
                <c:pt idx="229">
                  <c:v>36.636143352214248</c:v>
                </c:pt>
                <c:pt idx="230">
                  <c:v>35.669971685400213</c:v>
                </c:pt>
                <c:pt idx="231">
                  <c:v>34.710775497137433</c:v>
                </c:pt>
                <c:pt idx="232">
                  <c:v>33.75860179389332</c:v>
                </c:pt>
                <c:pt idx="233">
                  <c:v>32.813484853912996</c:v>
                </c:pt>
                <c:pt idx="234">
                  <c:v>31.875446217962406</c:v>
                </c:pt>
                <c:pt idx="235">
                  <c:v>30.944494726831294</c:v>
                </c:pt>
                <c:pt idx="236">
                  <c:v>30.020626603728914</c:v>
                </c:pt>
                <c:pt idx="237">
                  <c:v>29.103825579460562</c:v>
                </c:pt>
                <c:pt idx="238">
                  <c:v>28.194063058074534</c:v>
                </c:pt>
                <c:pt idx="239">
                  <c:v>27.291298320510151</c:v>
                </c:pt>
                <c:pt idx="240">
                  <c:v>26.39547876366268</c:v>
                </c:pt>
                <c:pt idx="241">
                  <c:v>25.506540172202733</c:v>
                </c:pt>
                <c:pt idx="242">
                  <c:v>24.624407020452907</c:v>
                </c:pt>
                <c:pt idx="243">
                  <c:v>23.748992801614634</c:v>
                </c:pt>
                <c:pt idx="244">
                  <c:v>22.880200381672836</c:v>
                </c:pt>
                <c:pt idx="245">
                  <c:v>22.01792237535409</c:v>
                </c:pt>
                <c:pt idx="246">
                  <c:v>21.162041541604282</c:v>
                </c:pt>
                <c:pt idx="247">
                  <c:v>20.312431196146719</c:v>
                </c:pt>
                <c:pt idx="248">
                  <c:v>19.468955638809433</c:v>
                </c:pt>
                <c:pt idx="249">
                  <c:v>18.631470593443282</c:v>
                </c:pt>
                <c:pt idx="250">
                  <c:v>17.799823658403994</c:v>
                </c:pt>
                <c:pt idx="251">
                  <c:v>16.973854765730749</c:v>
                </c:pt>
                <c:pt idx="252">
                  <c:v>16.153396647304561</c:v>
                </c:pt>
                <c:pt idx="253">
                  <c:v>15.338275306463913</c:v>
                </c:pt>
                <c:pt idx="254">
                  <c:v>14.528310493693567</c:v>
                </c:pt>
                <c:pt idx="255">
                  <c:v>13.723316185190129</c:v>
                </c:pt>
                <c:pt idx="256">
                  <c:v>12.923101063264312</c:v>
                </c:pt>
                <c:pt idx="257">
                  <c:v>12.127468997698372</c:v>
                </c:pt>
                <c:pt idx="258">
                  <c:v>11.336219527335743</c:v>
                </c:pt>
                <c:pt idx="259">
                  <c:v>10.549148341316084</c:v>
                </c:pt>
                <c:pt idx="260">
                  <c:v>9.766047759515601</c:v>
                </c:pt>
                <c:pt idx="261">
                  <c:v>8.9867072118683495</c:v>
                </c:pt>
                <c:pt idx="262">
                  <c:v>8.2109137163680543</c:v>
                </c:pt>
                <c:pt idx="263">
                  <c:v>7.4384523556488773</c:v>
                </c:pt>
                <c:pt idx="264">
                  <c:v>6.6691067521389016</c:v>
                </c:pt>
                <c:pt idx="265">
                  <c:v>5.9026595418569627</c:v>
                </c:pt>
                <c:pt idx="266">
                  <c:v>5.1388928469932011</c:v>
                </c:pt>
                <c:pt idx="267">
                  <c:v>4.377588747465353</c:v>
                </c:pt>
                <c:pt idx="268">
                  <c:v>3.618529751684747</c:v>
                </c:pt>
                <c:pt idx="269">
                  <c:v>2.8614992667927481</c:v>
                </c:pt>
                <c:pt idx="270">
                  <c:v>2.1062820686411214</c:v>
                </c:pt>
                <c:pt idx="271">
                  <c:v>1.3526647717915807</c:v>
                </c:pt>
                <c:pt idx="272">
                  <c:v>0.60043629979440993</c:v>
                </c:pt>
                <c:pt idx="273">
                  <c:v>-0.15061164402092686</c:v>
                </c:pt>
                <c:pt idx="274">
                  <c:v>-0.90068410504895269</c:v>
                </c:pt>
                <c:pt idx="275">
                  <c:v>-1.6499824050692951</c:v>
                </c:pt>
                <c:pt idx="276">
                  <c:v>-2.3987036689925958</c:v>
                </c:pt>
                <c:pt idx="277">
                  <c:v>-3.1470403507022411</c:v>
                </c:pt>
                <c:pt idx="278">
                  <c:v>-3.8951797580949403</c:v>
                </c:pt>
                <c:pt idx="279">
                  <c:v>-4.6433035775264102</c:v>
                </c:pt>
                <c:pt idx="280">
                  <c:v>-5.3915873979915432</c:v>
                </c:pt>
                <c:pt idx="281">
                  <c:v>-6.1402002354905107</c:v>
                </c:pt>
                <c:pt idx="282">
                  <c:v>-6.8893040581745879</c:v>
                </c:pt>
                <c:pt idx="283">
                  <c:v>-7.6390533130160065</c:v>
                </c:pt>
                <c:pt idx="284">
                  <c:v>-8.3895944548983152</c:v>
                </c:pt>
                <c:pt idx="285">
                  <c:v>-9.1410654791931734</c:v>
                </c:pt>
                <c:pt idx="286">
                  <c:v>-9.8935954590569963</c:v>
                </c:pt>
                <c:pt idx="287">
                  <c:v>-10.647304088855918</c:v>
                </c:pt>
                <c:pt idx="288">
                  <c:v>-11.40230123530614</c:v>
                </c:pt>
                <c:pt idx="289">
                  <c:v>-12.158686498090361</c:v>
                </c:pt>
                <c:pt idx="290">
                  <c:v>-12.916548781890725</c:v>
                </c:pt>
                <c:pt idx="291">
                  <c:v>-13.675965881944734</c:v>
                </c:pt>
                <c:pt idx="292">
                  <c:v>-14.43700408539857</c:v>
                </c:pt>
                <c:pt idx="293">
                  <c:v>-15.19971779087453</c:v>
                </c:pt>
                <c:pt idx="294">
                  <c:v>-15.964149148835446</c:v>
                </c:pt>
                <c:pt idx="295">
                  <c:v>-16.730327725400343</c:v>
                </c:pt>
                <c:pt idx="296">
                  <c:v>-17.498270192438554</c:v>
                </c:pt>
                <c:pt idx="297">
                  <c:v>-18.267980046780224</c:v>
                </c:pt>
                <c:pt idx="298">
                  <c:v>-19.039447361479148</c:v>
                </c:pt>
                <c:pt idx="299">
                  <c:v>-19.812648572067474</c:v>
                </c:pt>
                <c:pt idx="300">
                  <c:v>-20.587546300733152</c:v>
                </c:pt>
                <c:pt idx="301">
                  <c:v>-21.364089221305107</c:v>
                </c:pt>
                <c:pt idx="302">
                  <c:v>-22.142211967846009</c:v>
                </c:pt>
                <c:pt idx="303">
                  <c:v>-22.921835089521664</c:v>
                </c:pt>
                <c:pt idx="304">
                  <c:v>-23.702865054252612</c:v>
                </c:pt>
                <c:pt idx="305">
                  <c:v>-24.485194303434866</c:v>
                </c:pt>
                <c:pt idx="306">
                  <c:v>-25.268701359764975</c:v>
                </c:pt>
                <c:pt idx="307">
                  <c:v>-26.053250989901812</c:v>
                </c:pt>
                <c:pt idx="308">
                  <c:v>-26.83869442335606</c:v>
                </c:pt>
                <c:pt idx="309">
                  <c:v>-27.624869628617716</c:v>
                </c:pt>
                <c:pt idx="310">
                  <c:v>-28.411601647112263</c:v>
                </c:pt>
                <c:pt idx="311">
                  <c:v>-29.198702985124811</c:v>
                </c:pt>
                <c:pt idx="312">
                  <c:v>-29.985974063352387</c:v>
                </c:pt>
                <c:pt idx="313">
                  <c:v>-30.773203723241579</c:v>
                </c:pt>
                <c:pt idx="314">
                  <c:v>-31.56016978875374</c:v>
                </c:pt>
                <c:pt idx="315">
                  <c:v>-32.346639681671206</c:v>
                </c:pt>
                <c:pt idx="316">
                  <c:v>-33.13237108803196</c:v>
                </c:pt>
                <c:pt idx="317">
                  <c:v>-33.917112672761448</c:v>
                </c:pt>
                <c:pt idx="318">
                  <c:v>-34.700604839063487</c:v>
                </c:pt>
                <c:pt idx="319">
                  <c:v>-35.482580528656911</c:v>
                </c:pt>
                <c:pt idx="320">
                  <c:v>-36.262766058490854</c:v>
                </c:pt>
                <c:pt idx="321">
                  <c:v>-37.040881989170174</c:v>
                </c:pt>
                <c:pt idx="322">
                  <c:v>-37.816644019958773</c:v>
                </c:pt>
                <c:pt idx="323">
                  <c:v>-38.58976390492677</c:v>
                </c:pt>
                <c:pt idx="324">
                  <c:v>-39.359950384559085</c:v>
                </c:pt>
                <c:pt idx="325">
                  <c:v>-40.126910126967061</c:v>
                </c:pt>
                <c:pt idx="326">
                  <c:v>-40.890348672729033</c:v>
                </c:pt>
                <c:pt idx="327">
                  <c:v>-41.649971377349004</c:v>
                </c:pt>
                <c:pt idx="328">
                  <c:v>-42.405484345348953</c:v>
                </c:pt>
                <c:pt idx="329">
                  <c:v>-43.156595350114571</c:v>
                </c:pt>
                <c:pt idx="330">
                  <c:v>-43.903014733784403</c:v>
                </c:pt>
                <c:pt idx="331">
                  <c:v>-44.644456281706766</c:v>
                </c:pt>
                <c:pt idx="332">
                  <c:v>-45.380638066289549</c:v>
                </c:pt>
                <c:pt idx="333">
                  <c:v>-46.11128325541992</c:v>
                </c:pt>
                <c:pt idx="334">
                  <c:v>-46.836120881033139</c:v>
                </c:pt>
                <c:pt idx="335">
                  <c:v>-47.55488656385927</c:v>
                </c:pt>
                <c:pt idx="336">
                  <c:v>-48.26732319084897</c:v>
                </c:pt>
                <c:pt idx="337">
                  <c:v>-48.973181542299898</c:v>
                </c:pt>
                <c:pt idx="338">
                  <c:v>-49.672220866206459</c:v>
                </c:pt>
                <c:pt idx="339">
                  <c:v>-50.364209397912902</c:v>
                </c:pt>
                <c:pt idx="340">
                  <c:v>-51.04892482366796</c:v>
                </c:pt>
                <c:pt idx="341">
                  <c:v>-51.726154687214461</c:v>
                </c:pt>
                <c:pt idx="342">
                  <c:v>-52.395696739057939</c:v>
                </c:pt>
                <c:pt idx="343">
                  <c:v>-53.057359228554077</c:v>
                </c:pt>
                <c:pt idx="344">
                  <c:v>-53.71096113941968</c:v>
                </c:pt>
                <c:pt idx="345">
                  <c:v>-54.356332369708412</c:v>
                </c:pt>
                <c:pt idx="346">
                  <c:v>-54.993313857691248</c:v>
                </c:pt>
                <c:pt idx="347">
                  <c:v>-55.621757655444299</c:v>
                </c:pt>
                <c:pt idx="348">
                  <c:v>-56.241526952262717</c:v>
                </c:pt>
                <c:pt idx="349">
                  <c:v>-56.852496050299123</c:v>
                </c:pt>
                <c:pt idx="350">
                  <c:v>-57.454550295056237</c:v>
                </c:pt>
                <c:pt idx="351">
                  <c:v>-58.047585963554383</c:v>
                </c:pt>
                <c:pt idx="352">
                  <c:v>-58.631510113141275</c:v>
                </c:pt>
                <c:pt idx="353">
                  <c:v>-59.2062403940173</c:v>
                </c:pt>
                <c:pt idx="354">
                  <c:v>-59.771704828618965</c:v>
                </c:pt>
                <c:pt idx="355">
                  <c:v>-60.327841561031221</c:v>
                </c:pt>
                <c:pt idx="356">
                  <c:v>-60.874598579599592</c:v>
                </c:pt>
                <c:pt idx="357">
                  <c:v>-61.411933415876376</c:v>
                </c:pt>
                <c:pt idx="358">
                  <c:v>-61.939812822976592</c:v>
                </c:pt>
                <c:pt idx="359">
                  <c:v>-62.458212436331877</c:v>
                </c:pt>
                <c:pt idx="360">
                  <c:v>-62.96711641972675</c:v>
                </c:pt>
                <c:pt idx="361">
                  <c:v>-63.466517099375494</c:v>
                </c:pt>
                <c:pt idx="362">
                  <c:v>-63.956414588661517</c:v>
                </c:pt>
                <c:pt idx="363">
                  <c:v>-64.436816406011474</c:v>
                </c:pt>
                <c:pt idx="364">
                  <c:v>-64.907737088217687</c:v>
                </c:pt>
                <c:pt idx="365">
                  <c:v>-65.369197801359604</c:v>
                </c:pt>
                <c:pt idx="366">
                  <c:v>-65.82122595130852</c:v>
                </c:pt>
                <c:pt idx="367">
                  <c:v>-66.263854795630436</c:v>
                </c:pt>
                <c:pt idx="368">
                  <c:v>-66.697123058536533</c:v>
                </c:pt>
                <c:pt idx="369">
                  <c:v>-67.12107455036417</c:v>
                </c:pt>
                <c:pt idx="370">
                  <c:v>-67.535757792912932</c:v>
                </c:pt>
                <c:pt idx="371">
                  <c:v>-67.941225651802512</c:v>
                </c:pt>
                <c:pt idx="372">
                  <c:v>-68.337534976873428</c:v>
                </c:pt>
                <c:pt idx="373">
                  <c:v>-68.724746251505678</c:v>
                </c:pt>
                <c:pt idx="374">
                  <c:v>-69.102923251599918</c:v>
                </c:pt>
                <c:pt idx="375">
                  <c:v>-69.472132714837784</c:v>
                </c:pt>
                <c:pt idx="376">
                  <c:v>-69.832444020720658</c:v>
                </c:pt>
                <c:pt idx="377">
                  <c:v>-70.183928881777973</c:v>
                </c:pt>
                <c:pt idx="378">
                  <c:v>-70.526661046234977</c:v>
                </c:pt>
                <c:pt idx="379">
                  <c:v>-70.860716012337662</c:v>
                </c:pt>
                <c:pt idx="380">
                  <c:v>-71.186170754453713</c:v>
                </c:pt>
                <c:pt idx="381">
                  <c:v>-71.503103460984164</c:v>
                </c:pt>
                <c:pt idx="382">
                  <c:v>-71.811593284063065</c:v>
                </c:pt>
                <c:pt idx="383">
                  <c:v>-72.111720100955296</c:v>
                </c:pt>
                <c:pt idx="384">
                  <c:v>-72.403564287014916</c:v>
                </c:pt>
                <c:pt idx="385">
                  <c:v>-72.687206500016686</c:v>
                </c:pt>
                <c:pt idx="386">
                  <c:v>-72.962727475637024</c:v>
                </c:pt>
                <c:pt idx="387">
                  <c:v>-73.230207833823414</c:v>
                </c:pt>
                <c:pt idx="388">
                  <c:v>-73.489727895767658</c:v>
                </c:pt>
                <c:pt idx="389">
                  <c:v>-73.741367511169614</c:v>
                </c:pt>
                <c:pt idx="390">
                  <c:v>-73.985205895464134</c:v>
                </c:pt>
                <c:pt idx="391">
                  <c:v>-74.221321476665963</c:v>
                </c:pt>
                <c:pt idx="392">
                  <c:v>-74.449791751479381</c:v>
                </c:pt>
                <c:pt idx="393">
                  <c:v>-74.670693150309404</c:v>
                </c:pt>
                <c:pt idx="394">
                  <c:v>-74.884100910809451</c:v>
                </c:pt>
                <c:pt idx="395">
                  <c:v>-75.090088959597352</c:v>
                </c:pt>
                <c:pt idx="396">
                  <c:v>-75.288729801773712</c:v>
                </c:pt>
                <c:pt idx="397">
                  <c:v>-75.480094417878007</c:v>
                </c:pt>
                <c:pt idx="398">
                  <c:v>-75.664252167924559</c:v>
                </c:pt>
                <c:pt idx="399">
                  <c:v>-75.841270702166355</c:v>
                </c:pt>
                <c:pt idx="400">
                  <c:v>-76.011215878242012</c:v>
                </c:pt>
              </c:numCache>
            </c:numRef>
          </c:yVal>
          <c:smooth val="1"/>
          <c:extLst>
            <c:ext xmlns:c16="http://schemas.microsoft.com/office/drawing/2014/chart" uri="{C3380CC4-5D6E-409C-BE32-E72D297353CC}">
              <c16:uniqueId val="{00000001-3199-481B-8C3E-997BCBE3A1FA}"/>
            </c:ext>
          </c:extLst>
        </c:ser>
        <c:dLbls>
          <c:showLegendKey val="0"/>
          <c:showVal val="0"/>
          <c:showCatName val="0"/>
          <c:showSerName val="0"/>
          <c:showPercent val="0"/>
          <c:showBubbleSize val="0"/>
        </c:dLbls>
        <c:axId val="218865664"/>
        <c:axId val="218867200"/>
      </c:scatterChart>
      <c:valAx>
        <c:axId val="218861568"/>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 (Hz)</a:t>
                </a:r>
              </a:p>
            </c:rich>
          </c:tx>
          <c:overlay val="0"/>
        </c:title>
        <c:numFmt formatCode="#,##0" sourceLinked="0"/>
        <c:majorTickMark val="out"/>
        <c:minorTickMark val="out"/>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en-US"/>
          </a:p>
        </c:txPr>
        <c:crossAx val="218863488"/>
        <c:crossesAt val="-30"/>
        <c:crossBetween val="midCat"/>
      </c:valAx>
      <c:valAx>
        <c:axId val="218863488"/>
        <c:scaling>
          <c:orientation val="minMax"/>
          <c:max val="60"/>
          <c:min val="-60"/>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600" b="0" i="0" u="none" strike="noStrike" kern="1200" baseline="0">
                <a:solidFill>
                  <a:schemeClr val="tx1"/>
                </a:solidFill>
                <a:latin typeface="+mn-lt"/>
                <a:ea typeface="+mn-ea"/>
                <a:cs typeface="+mn-cs"/>
              </a:defRPr>
            </a:pPr>
            <a:endParaRPr lang="en-US"/>
          </a:p>
        </c:txPr>
        <c:crossAx val="218861568"/>
        <c:crossesAt val="100"/>
        <c:crossBetween val="midCat"/>
        <c:majorUnit val="20"/>
      </c:valAx>
      <c:valAx>
        <c:axId val="218865664"/>
        <c:scaling>
          <c:logBase val="10"/>
          <c:orientation val="minMax"/>
        </c:scaling>
        <c:delete val="1"/>
        <c:axPos val="b"/>
        <c:numFmt formatCode="0" sourceLinked="1"/>
        <c:majorTickMark val="out"/>
        <c:minorTickMark val="none"/>
        <c:tickLblPos val="nextTo"/>
        <c:crossAx val="218867200"/>
        <c:crosses val="autoZero"/>
        <c:crossBetween val="midCat"/>
      </c:valAx>
      <c:valAx>
        <c:axId val="218867200"/>
        <c:scaling>
          <c:orientation val="minMax"/>
          <c:max val="180"/>
          <c:min val="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 </a:t>
                </a:r>
                <a:r>
                  <a:rPr lang="en-US" sz="1600">
                    <a:latin typeface="Arial"/>
                    <a:cs typeface="Arial"/>
                  </a:rPr>
                  <a:t>⁰ </a:t>
                </a:r>
                <a:r>
                  <a:rPr lang="en-US" sz="1600"/>
                  <a:t>)</a:t>
                </a:r>
              </a:p>
            </c:rich>
          </c:tx>
          <c:layout>
            <c:manualLayout>
              <c:xMode val="edge"/>
              <c:yMode val="edge"/>
              <c:x val="0.92622002147603522"/>
              <c:y val="0.37124837948777956"/>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600" b="0" i="0" u="none" strike="noStrike" kern="1200" baseline="0">
                <a:solidFill>
                  <a:schemeClr val="tx1"/>
                </a:solidFill>
                <a:latin typeface="+mn-lt"/>
                <a:ea typeface="+mn-ea"/>
                <a:cs typeface="+mn-cs"/>
              </a:defRPr>
            </a:pPr>
            <a:endParaRPr lang="en-US"/>
          </a:p>
        </c:txPr>
        <c:crossAx val="218865664"/>
        <c:crosses val="max"/>
        <c:crossBetween val="midCat"/>
        <c:majorUnit val="30"/>
      </c:valAx>
    </c:plotArea>
    <c:legend>
      <c:legendPos val="r"/>
      <c:layout>
        <c:manualLayout>
          <c:xMode val="edge"/>
          <c:yMode val="edge"/>
          <c:x val="0.1371999361253568"/>
          <c:y val="0.64321594306882668"/>
          <c:w val="9.1202566354423392E-2"/>
          <c:h val="0.12304710956048322"/>
        </c:manualLayout>
      </c:layout>
      <c:overlay val="0"/>
      <c:spPr>
        <a:solidFill>
          <a:schemeClr val="bg1"/>
        </a:solidFill>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Power</a:t>
            </a:r>
            <a:r>
              <a:rPr lang="en-US" baseline="0"/>
              <a:t> Stage</a:t>
            </a:r>
            <a:r>
              <a:rPr lang="en-US"/>
              <a:t> 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Sheet2!$AE$4:$AE$822</c:f>
              <c:numCache>
                <c:formatCode>0.0000</c:formatCode>
                <c:ptCount val="819"/>
                <c:pt idx="0">
                  <c:v>0.52337192305712121</c:v>
                </c:pt>
                <c:pt idx="1">
                  <c:v>0.5232208568246044</c:v>
                </c:pt>
                <c:pt idx="2">
                  <c:v>0.52306267761823033</c:v>
                </c:pt>
                <c:pt idx="3">
                  <c:v>0.52289705084602378</c:v>
                </c:pt>
                <c:pt idx="4">
                  <c:v>0.5227236262080992</c:v>
                </c:pt>
                <c:pt idx="5">
                  <c:v>0.52254203696220347</c:v>
                </c:pt>
                <c:pt idx="6">
                  <c:v>0.52235189915526026</c:v>
                </c:pt>
                <c:pt idx="7">
                  <c:v>0.52215281081927811</c:v>
                </c:pt>
                <c:pt idx="8">
                  <c:v>0.52194435113006243</c:v>
                </c:pt>
                <c:pt idx="9">
                  <c:v>0.5217260795270191</c:v>
                </c:pt>
                <c:pt idx="10">
                  <c:v>0.52149753479228445</c:v>
                </c:pt>
                <c:pt idx="11">
                  <c:v>0.52125823408733118</c:v>
                </c:pt>
                <c:pt idx="12">
                  <c:v>0.52100767194519559</c:v>
                </c:pt>
                <c:pt idx="13">
                  <c:v>0.52074531921622313</c:v>
                </c:pt>
                <c:pt idx="14">
                  <c:v>0.52047062196533433</c:v>
                </c:pt>
                <c:pt idx="15">
                  <c:v>0.52018300031862286</c:v>
                </c:pt>
                <c:pt idx="16">
                  <c:v>0.51988184725694053</c:v>
                </c:pt>
                <c:pt idx="17">
                  <c:v>0.51956652735423992</c:v>
                </c:pt>
                <c:pt idx="18">
                  <c:v>0.5192363754581123</c:v>
                </c:pt>
                <c:pt idx="19">
                  <c:v>0.51889069530998877</c:v>
                </c:pt>
                <c:pt idx="20">
                  <c:v>0.51852875810237309</c:v>
                </c:pt>
                <c:pt idx="21">
                  <c:v>0.51814980097025698</c:v>
                </c:pt>
                <c:pt idx="22">
                  <c:v>0.51775302541393353</c:v>
                </c:pt>
                <c:pt idx="23">
                  <c:v>0.51733759565009207</c:v>
                </c:pt>
                <c:pt idx="24">
                  <c:v>0.51690263688816196</c:v>
                </c:pt>
                <c:pt idx="25">
                  <c:v>0.51644723352860955</c:v>
                </c:pt>
                <c:pt idx="26">
                  <c:v>0.51597042727984799</c:v>
                </c:pt>
                <c:pt idx="27">
                  <c:v>0.51547121519020345</c:v>
                </c:pt>
                <c:pt idx="28">
                  <c:v>0.51494854759139874</c:v>
                </c:pt>
                <c:pt idx="29">
                  <c:v>0.51440132594965882</c:v>
                </c:pt>
                <c:pt idx="30">
                  <c:v>0.51382840062063917</c:v>
                </c:pt>
                <c:pt idx="31">
                  <c:v>0.51322856850404397</c:v>
                </c:pt>
                <c:pt idx="32">
                  <c:v>0.51260057059377362</c:v>
                </c:pt>
                <c:pt idx="33">
                  <c:v>0.51194308941921873</c:v>
                </c:pt>
                <c:pt idx="34">
                  <c:v>0.5112547463732523</c:v>
                </c:pt>
                <c:pt idx="35">
                  <c:v>0.51053409892220114</c:v>
                </c:pt>
                <c:pt idx="36">
                  <c:v>0.50977963769302737</c:v>
                </c:pt>
                <c:pt idx="37">
                  <c:v>0.50898978343275403</c:v>
                </c:pt>
                <c:pt idx="38">
                  <c:v>0.50816288383499086</c:v>
                </c:pt>
                <c:pt idx="39">
                  <c:v>0.50729721022829966</c:v>
                </c:pt>
                <c:pt idx="40">
                  <c:v>0.5063909541209386</c:v>
                </c:pt>
                <c:pt idx="41">
                  <c:v>0.50544222359643354</c:v>
                </c:pt>
                <c:pt idx="42">
                  <c:v>0.50444903955417675</c:v>
                </c:pt>
                <c:pt idx="43">
                  <c:v>0.50340933178917491</c:v>
                </c:pt>
                <c:pt idx="44">
                  <c:v>0.50232093490492002</c:v>
                </c:pt>
                <c:pt idx="45">
                  <c:v>0.50118158405315028</c:v>
                </c:pt>
                <c:pt idx="46">
                  <c:v>0.4999889104941741</c:v>
                </c:pt>
                <c:pt idx="47">
                  <c:v>0.49874043697135584</c:v>
                </c:pt>
                <c:pt idx="48">
                  <c:v>0.4974335728930987</c:v>
                </c:pt>
                <c:pt idx="49">
                  <c:v>0.49606560931566279</c:v>
                </c:pt>
                <c:pt idx="50">
                  <c:v>0.49463371372007886</c:v>
                </c:pt>
                <c:pt idx="51">
                  <c:v>0.49313492457616809</c:v>
                </c:pt>
                <c:pt idx="52">
                  <c:v>0.49156614568684986</c:v>
                </c:pt>
                <c:pt idx="53">
                  <c:v>0.48992414030566406</c:v>
                </c:pt>
                <c:pt idx="54">
                  <c:v>0.48820552502050618</c:v>
                </c:pt>
                <c:pt idx="55">
                  <c:v>0.48640676339657746</c:v>
                </c:pt>
                <c:pt idx="56">
                  <c:v>0.48452415937155291</c:v>
                </c:pt>
                <c:pt idx="57">
                  <c:v>0.48255385039603271</c:v>
                </c:pt>
                <c:pt idx="58">
                  <c:v>0.48049180031240729</c:v>
                </c:pt>
                <c:pt idx="59">
                  <c:v>0.47833379196551756</c:v>
                </c:pt>
                <c:pt idx="60">
                  <c:v>0.47607541953850691</c:v>
                </c:pt>
                <c:pt idx="61">
                  <c:v>0.47371208060762016</c:v>
                </c:pt>
                <c:pt idx="62">
                  <c:v>0.47123896790992387</c:v>
                </c:pt>
                <c:pt idx="63">
                  <c:v>0.46865106081829833</c:v>
                </c:pt>
                <c:pt idx="64">
                  <c:v>0.46594311651844306</c:v>
                </c:pt>
                <c:pt idx="65">
                  <c:v>0.46310966088316285</c:v>
                </c:pt>
                <c:pt idx="66">
                  <c:v>0.46014497903967361</c:v>
                </c:pt>
                <c:pt idx="67">
                  <c:v>0.4570431056264791</c:v>
                </c:pt>
                <c:pt idx="68">
                  <c:v>0.45379781473698272</c:v>
                </c:pt>
                <c:pt idx="69">
                  <c:v>0.45040260954791372</c:v>
                </c:pt>
                <c:pt idx="70">
                  <c:v>0.44685071163163015</c:v>
                </c:pt>
                <c:pt idx="71">
                  <c:v>0.44313504995245817</c:v>
                </c:pt>
                <c:pt idx="72">
                  <c:v>0.43924824954844133</c:v>
                </c:pt>
                <c:pt idx="73">
                  <c:v>0.43518261990129803</c:v>
                </c:pt>
                <c:pt idx="74">
                  <c:v>0.43093014299883026</c:v>
                </c:pt>
                <c:pt idx="75">
                  <c:v>0.42648246109591481</c:v>
                </c:pt>
                <c:pt idx="76">
                  <c:v>0.42183086418187377</c:v>
                </c:pt>
                <c:pt idx="77">
                  <c:v>0.41696627716430934</c:v>
                </c:pt>
                <c:pt idx="78">
                  <c:v>0.41187924678167076</c:v>
                </c:pt>
                <c:pt idx="79">
                  <c:v>0.40655992825934534</c:v>
                </c:pt>
                <c:pt idx="80">
                  <c:v>0.40099807172689755</c:v>
                </c:pt>
                <c:pt idx="81">
                  <c:v>0.39518300841694864</c:v>
                </c:pt>
                <c:pt idx="82">
                  <c:v>0.38910363666961423</c:v>
                </c:pt>
                <c:pt idx="83">
                  <c:v>0.38274840776982311</c:v>
                </c:pt>
                <c:pt idx="84">
                  <c:v>0.37610531164871863</c:v>
                </c:pt>
                <c:pt idx="85">
                  <c:v>0.36916186248451877</c:v>
                </c:pt>
                <c:pt idx="86">
                  <c:v>0.36190508424258833</c:v>
                </c:pt>
                <c:pt idx="87">
                  <c:v>0.35432149619926256</c:v>
                </c:pt>
                <c:pt idx="88">
                  <c:v>0.34639709849907829</c:v>
                </c:pt>
                <c:pt idx="89">
                  <c:v>0.33811735780050989</c:v>
                </c:pt>
                <c:pt idx="90">
                  <c:v>0.32946719307102695</c:v>
                </c:pt>
                <c:pt idx="91">
                  <c:v>0.32043096159850448</c:v>
                </c:pt>
                <c:pt idx="92">
                  <c:v>0.31099244529235842</c:v>
                </c:pt>
                <c:pt idx="93">
                  <c:v>0.30113483735474011</c:v>
                </c:pt>
                <c:pt idx="94">
                  <c:v>0.29084072940908884</c:v>
                </c:pt>
                <c:pt idx="95">
                  <c:v>0.28009209918088956</c:v>
                </c:pt>
                <c:pt idx="96">
                  <c:v>0.26887029883316266</c:v>
                </c:pt>
                <c:pt idx="97">
                  <c:v>0.25715604406721587</c:v>
                </c:pt>
                <c:pt idx="98">
                  <c:v>0.24492940410743533</c:v>
                </c:pt>
                <c:pt idx="99">
                  <c:v>0.23216979269721061</c:v>
                </c:pt>
                <c:pt idx="100">
                  <c:v>0.21885596024175494</c:v>
                </c:pt>
                <c:pt idx="101">
                  <c:v>0.20496598724210854</c:v>
                </c:pt>
                <c:pt idx="102">
                  <c:v>0.19047727917320256</c:v>
                </c:pt>
                <c:pt idx="103">
                  <c:v>0.17536656296749917</c:v>
                </c:pt>
                <c:pt idx="104">
                  <c:v>0.15960988527394124</c:v>
                </c:pt>
                <c:pt idx="105">
                  <c:v>0.14318261267014099</c:v>
                </c:pt>
                <c:pt idx="106">
                  <c:v>0.12605943401329409</c:v>
                </c:pt>
                <c:pt idx="107">
                  <c:v>0.10821436512251781</c:v>
                </c:pt>
                <c:pt idx="108">
                  <c:v>8.9620755991694209E-2</c:v>
                </c:pt>
                <c:pt idx="109">
                  <c:v>7.025130073756429E-2</c:v>
                </c:pt>
                <c:pt idx="110">
                  <c:v>5.0078050492333881E-2</c:v>
                </c:pt>
                <c:pt idx="111">
                  <c:v>2.9072429453502358E-2</c:v>
                </c:pt>
                <c:pt idx="112">
                  <c:v>7.2052543056025029E-3</c:v>
                </c:pt>
                <c:pt idx="113">
                  <c:v>-1.5553242771079386E-2</c:v>
                </c:pt>
                <c:pt idx="114">
                  <c:v>-3.9233387291120775E-2</c:v>
                </c:pt>
                <c:pt idx="115">
                  <c:v>-6.3866031643717971E-2</c:v>
                </c:pt>
                <c:pt idx="116">
                  <c:v>-8.9482520056988243E-2</c:v>
                </c:pt>
                <c:pt idx="117">
                  <c:v>-0.1161146491504655</c:v>
                </c:pt>
                <c:pt idx="118">
                  <c:v>-0.14379462389021302</c:v>
                </c:pt>
                <c:pt idx="119">
                  <c:v>-0.17255500877464389</c:v>
                </c:pt>
                <c:pt idx="120">
                  <c:v>-0.20242867409597409</c:v>
                </c:pt>
                <c:pt idx="121">
                  <c:v>-0.23344873714212031</c:v>
                </c:pt>
                <c:pt idx="122">
                  <c:v>-0.26564849822727921</c:v>
                </c:pt>
                <c:pt idx="123">
                  <c:v>-0.29906137146613698</c:v>
                </c:pt>
                <c:pt idx="124">
                  <c:v>-0.33372081023702049</c:v>
                </c:pt>
                <c:pt idx="125">
                  <c:v>-0.36966022731310144</c:v>
                </c:pt>
                <c:pt idx="126">
                  <c:v>-0.40691290967816762</c:v>
                </c:pt>
                <c:pt idx="127">
                  <c:v>-0.44551192808404744</c:v>
                </c:pt>
                <c:pt idx="128">
                  <c:v>-0.48549004145080393</c:v>
                </c:pt>
                <c:pt idx="129">
                  <c:v>-0.52687959625764202</c:v>
                </c:pt>
                <c:pt idx="130">
                  <c:v>-0.56971242112192944</c:v>
                </c:pt>
                <c:pt idx="131">
                  <c:v>-0.61401971681560352</c:v>
                </c:pt>
                <c:pt idx="132">
                  <c:v>-0.65983194202155537</c:v>
                </c:pt>
                <c:pt idx="133">
                  <c:v>-0.70717869518749932</c:v>
                </c:pt>
                <c:pt idx="134">
                  <c:v>-0.75608859288981867</c:v>
                </c:pt>
                <c:pt idx="135">
                  <c:v>-0.80658914517526181</c:v>
                </c:pt>
                <c:pt idx="136">
                  <c:v>-0.85870662840223133</c:v>
                </c:pt>
                <c:pt idx="137">
                  <c:v>-0.91246595615607085</c:v>
                </c:pt>
                <c:pt idx="138">
                  <c:v>-0.96789054886235681</c:v>
                </c:pt>
                <c:pt idx="139">
                  <c:v>-1.0250022027686339</c:v>
                </c:pt>
                <c:pt idx="140">
                  <c:v>-1.0838209590067842</c:v>
                </c:pt>
                <c:pt idx="141">
                  <c:v>-1.1443649734849441</c:v>
                </c:pt>
                <c:pt idx="142">
                  <c:v>-1.2066503883882407</c:v>
                </c:pt>
                <c:pt idx="143">
                  <c:v>-1.2706912060913051</c:v>
                </c:pt>
                <c:pt idx="144">
                  <c:v>-1.3364991663012944</c:v>
                </c:pt>
                <c:pt idx="145">
                  <c:v>-1.4040836272580495</c:v>
                </c:pt>
                <c:pt idx="146">
                  <c:v>-1.4734514518168551</c:v>
                </c:pt>
                <c:pt idx="147">
                  <c:v>-1.5446068992292206</c:v>
                </c:pt>
                <c:pt idx="148">
                  <c:v>-1.6175515234179447</c:v>
                </c:pt>
                <c:pt idx="149">
                  <c:v>-1.6922840785139883</c:v>
                </c:pt>
                <c:pt idx="150">
                  <c:v>-1.7688004323851345</c:v>
                </c:pt>
                <c:pt idx="151">
                  <c:v>-1.8470934888401864</c:v>
                </c:pt>
                <c:pt idx="152">
                  <c:v>-1.927153119137621</c:v>
                </c:pt>
                <c:pt idx="153">
                  <c:v>-2.0089661033658026</c:v>
                </c:pt>
                <c:pt idx="154">
                  <c:v>-2.0925160821932072</c:v>
                </c:pt>
                <c:pt idx="155">
                  <c:v>-2.177783519412575</c:v>
                </c:pt>
                <c:pt idx="156">
                  <c:v>-2.2647456756245776</c:v>
                </c:pt>
                <c:pt idx="157">
                  <c:v>-2.3533765933242363</c:v>
                </c:pt>
                <c:pt idx="158">
                  <c:v>-2.443647093569711</c:v>
                </c:pt>
                <c:pt idx="159">
                  <c:v>-2.5355247843284023</c:v>
                </c:pt>
                <c:pt idx="160">
                  <c:v>-2.6289740805117741</c:v>
                </c:pt>
                <c:pt idx="161">
                  <c:v>-2.7239562356282487</c:v>
                </c:pt>
                <c:pt idx="162">
                  <c:v>-2.8204293849056201</c:v>
                </c:pt>
                <c:pt idx="163">
                  <c:v>-2.9183485996598084</c:v>
                </c:pt>
                <c:pt idx="164">
                  <c:v>-3.0176659526187639</c:v>
                </c:pt>
                <c:pt idx="165">
                  <c:v>-3.1183305938476331</c:v>
                </c:pt>
                <c:pt idx="166">
                  <c:v>-3.2202888368661911</c:v>
                </c:pt>
                <c:pt idx="167">
                  <c:v>-3.3234842545015493</c:v>
                </c:pt>
                <c:pt idx="168">
                  <c:v>-3.4278577839793574</c:v>
                </c:pt>
                <c:pt idx="169">
                  <c:v>-3.5333478407240748</c:v>
                </c:pt>
                <c:pt idx="170">
                  <c:v>-3.6398904403151988</c:v>
                </c:pt>
                <c:pt idx="171">
                  <c:v>-3.7474193280288319</c:v>
                </c:pt>
                <c:pt idx="172">
                  <c:v>-3.8558661153849618</c:v>
                </c:pt>
                <c:pt idx="173">
                  <c:v>-3.9651604231170627</c:v>
                </c:pt>
                <c:pt idx="174">
                  <c:v>-4.0752300299836479</c:v>
                </c:pt>
                <c:pt idx="175">
                  <c:v>-4.186001026848694</c:v>
                </c:pt>
                <c:pt idx="176">
                  <c:v>-4.2973979754695879</c:v>
                </c:pt>
                <c:pt idx="177">
                  <c:v>-4.4093440714456653</c:v>
                </c:pt>
                <c:pt idx="178">
                  <c:v>-4.5217613107972463</c:v>
                </c:pt>
                <c:pt idx="179">
                  <c:v>-4.6345706596627885</c:v>
                </c:pt>
                <c:pt idx="180">
                  <c:v>-4.7476922266193311</c:v>
                </c:pt>
                <c:pt idx="181">
                  <c:v>-4.8610454371489196</c:v>
                </c:pt>
                <c:pt idx="182">
                  <c:v>-4.9745492097885453</c:v>
                </c:pt>
                <c:pt idx="183">
                  <c:v>-5.0881221335147746</c:v>
                </c:pt>
                <c:pt idx="184">
                  <c:v>-5.2016826459239871</c:v>
                </c:pt>
                <c:pt idx="185">
                  <c:v>-5.3151492117763253</c:v>
                </c:pt>
                <c:pt idx="186">
                  <c:v>-5.4284405014743982</c:v>
                </c:pt>
                <c:pt idx="187">
                  <c:v>-5.5414755690474671</c:v>
                </c:pt>
                <c:pt idx="188">
                  <c:v>-5.6541740292071943</c:v>
                </c:pt>
                <c:pt idx="189">
                  <c:v>-5.7664562330334999</c:v>
                </c:pt>
                <c:pt idx="190">
                  <c:v>-5.8782434418375473</c:v>
                </c:pt>
                <c:pt idx="191">
                  <c:v>-5.9894579987353733</c:v>
                </c:pt>
                <c:pt idx="192">
                  <c:v>-6.1000234974494241</c:v>
                </c:pt>
                <c:pt idx="193">
                  <c:v>-6.209864947838037</c:v>
                </c:pt>
                <c:pt idx="194">
                  <c:v>-6.3189089376349346</c:v>
                </c:pt>
                <c:pt idx="195">
                  <c:v>-6.4270837898634703</c:v>
                </c:pt>
                <c:pt idx="196">
                  <c:v>-6.5343197153738721</c:v>
                </c:pt>
                <c:pt idx="197">
                  <c:v>-6.6405489599384344</c:v>
                </c:pt>
                <c:pt idx="198">
                  <c:v>-6.745705945328635</c:v>
                </c:pt>
                <c:pt idx="199">
                  <c:v>-6.8497274037925404</c:v>
                </c:pt>
                <c:pt idx="200">
                  <c:v>-6.9525525053494759</c:v>
                </c:pt>
                <c:pt idx="201">
                  <c:v>-7.0541229773243952</c:v>
                </c:pt>
                <c:pt idx="202">
                  <c:v>-7.1543832155558889</c:v>
                </c:pt>
                <c:pt idx="203">
                  <c:v>-7.2532803867310944</c:v>
                </c:pt>
                <c:pt idx="204">
                  <c:v>-7.3507645213271937</c:v>
                </c:pt>
                <c:pt idx="205">
                  <c:v>-7.4467885966739811</c:v>
                </c:pt>
                <c:pt idx="206">
                  <c:v>-7.5413086096943003</c:v>
                </c:pt>
                <c:pt idx="207">
                  <c:v>-7.6342836389293129</c:v>
                </c:pt>
                <c:pt idx="208">
                  <c:v>-7.7256758955131994</c:v>
                </c:pt>
                <c:pt idx="209">
                  <c:v>-7.815450762825936</c:v>
                </c:pt>
                <c:pt idx="210">
                  <c:v>-7.9035768246234106</c:v>
                </c:pt>
                <c:pt idx="211">
                  <c:v>-7.9900258815193972</c:v>
                </c:pt>
                <c:pt idx="212">
                  <c:v>-8.0747729557735166</c:v>
                </c:pt>
                <c:pt idx="213">
                  <c:v>-8.1577962844218295</c:v>
                </c:pt>
                <c:pt idx="214">
                  <c:v>-8.2390773008707487</c:v>
                </c:pt>
                <c:pt idx="215">
                  <c:v>-8.3186006051593768</c:v>
                </c:pt>
                <c:pt idx="216">
                  <c:v>-8.3963539231790332</c:v>
                </c:pt>
                <c:pt idx="217">
                  <c:v>-8.4723280552194744</c:v>
                </c:pt>
                <c:pt idx="218">
                  <c:v>-8.5465168142892658</c:v>
                </c:pt>
                <c:pt idx="219">
                  <c:v>-8.6189169547300057</c:v>
                </c:pt>
                <c:pt idx="220">
                  <c:v>-8.6895280917112281</c:v>
                </c:pt>
                <c:pt idx="221">
                  <c:v>-8.7583526122522954</c:v>
                </c:pt>
                <c:pt idx="222">
                  <c:v>-8.8253955784701539</c:v>
                </c:pt>
                <c:pt idx="223">
                  <c:v>-8.8906646237950167</c:v>
                </c:pt>
                <c:pt idx="224">
                  <c:v>-8.9541698429316092</c:v>
                </c:pt>
                <c:pt idx="225">
                  <c:v>-9.0159236763685922</c:v>
                </c:pt>
                <c:pt idx="226">
                  <c:v>-9.0759407902560074</c:v>
                </c:pt>
                <c:pt idx="227">
                  <c:v>-9.1342379524772976</c:v>
                </c:pt>
                <c:pt idx="228">
                  <c:v>-9.1908339057410053</c:v>
                </c:pt>
                <c:pt idx="229">
                  <c:v>-9.2457492385071198</c:v>
                </c:pt>
                <c:pt idx="230">
                  <c:v>-9.2990062545443166</c:v>
                </c:pt>
                <c:pt idx="231">
                  <c:v>-9.3506288418891366</c:v>
                </c:pt>
                <c:pt idx="232">
                  <c:v>-9.4006423419451419</c:v>
                </c:pt>
                <c:pt idx="233">
                  <c:v>-9.449073419422314</c:v>
                </c:pt>
                <c:pt idx="234">
                  <c:v>-9.4959499337732467</c:v>
                </c:pt>
                <c:pt idx="235">
                  <c:v>-9.5413008127355052</c:v>
                </c:pt>
                <c:pt idx="236">
                  <c:v>-9.5851559285386454</c:v>
                </c:pt>
                <c:pt idx="237">
                  <c:v>-9.6275459772815104</c:v>
                </c:pt>
                <c:pt idx="238">
                  <c:v>-9.6685023619308108</c:v>
                </c:pt>
                <c:pt idx="239">
                  <c:v>-9.7080570793367595</c:v>
                </c:pt>
                <c:pt idx="240">
                  <c:v>-9.7462426116064407</c:v>
                </c:pt>
                <c:pt idx="241">
                  <c:v>-9.7830918221211896</c:v>
                </c:pt>
                <c:pt idx="242">
                  <c:v>-9.8186378564311703</c:v>
                </c:pt>
                <c:pt idx="243">
                  <c:v>-9.85291404820933</c:v>
                </c:pt>
                <c:pt idx="244">
                  <c:v>-9.8859538303980674</c:v>
                </c:pt>
                <c:pt idx="245">
                  <c:v>-9.9177906516360324</c:v>
                </c:pt>
                <c:pt idx="246">
                  <c:v>-9.948457898009444</c:v>
                </c:pt>
                <c:pt idx="247">
                  <c:v>-9.9779888201326958</c:v>
                </c:pt>
                <c:pt idx="248">
                  <c:v>-10.006416465526703</c:v>
                </c:pt>
                <c:pt idx="249">
                  <c:v>-10.033773616230627</c:v>
                </c:pt>
                <c:pt idx="250">
                  <c:v>-10.06009273155358</c:v>
                </c:pt>
                <c:pt idx="251">
                  <c:v>-10.085405895846732</c:v>
                </c:pt>
                <c:pt idx="252">
                  <c:v>-10.109744771154805</c:v>
                </c:pt>
                <c:pt idx="253">
                  <c:v>-10.133140554585669</c:v>
                </c:pt>
                <c:pt idx="254">
                  <c:v>-10.155623940222281</c:v>
                </c:pt>
                <c:pt idx="255">
                  <c:v>-10.177225085387461</c:v>
                </c:pt>
                <c:pt idx="256">
                  <c:v>-10.197973581062499</c:v>
                </c:pt>
                <c:pt idx="257">
                  <c:v>-10.217898426253024</c:v>
                </c:pt>
                <c:pt idx="258">
                  <c:v>-10.23702800609057</c:v>
                </c:pt>
                <c:pt idx="259">
                  <c:v>-10.255390073455654</c:v>
                </c:pt>
                <c:pt idx="260">
                  <c:v>-10.27301173390706</c:v>
                </c:pt>
                <c:pt idx="261">
                  <c:v>-10.289919433703233</c:v>
                </c:pt>
                <c:pt idx="262">
                  <c:v>-10.306138950703842</c:v>
                </c:pt>
                <c:pt idx="263">
                  <c:v>-10.321695387943624</c:v>
                </c:pt>
                <c:pt idx="264">
                  <c:v>-10.336613169675228</c:v>
                </c:pt>
                <c:pt idx="265">
                  <c:v>-10.350916039683982</c:v>
                </c:pt>
                <c:pt idx="266">
                  <c:v>-10.36462706168386</c:v>
                </c:pt>
                <c:pt idx="267">
                  <c:v>-10.377768621611558</c:v>
                </c:pt>
                <c:pt idx="268">
                  <c:v>-10.390362431643009</c:v>
                </c:pt>
                <c:pt idx="269">
                  <c:v>-10.402429535765242</c:v>
                </c:pt>
                <c:pt idx="270">
                  <c:v>-10.413990316744538</c:v>
                </c:pt>
                <c:pt idx="271">
                  <c:v>-10.425064504340689</c:v>
                </c:pt>
                <c:pt idx="272">
                  <c:v>-10.435671184625608</c:v>
                </c:pt>
                <c:pt idx="273">
                  <c:v>-10.445828810273158</c:v>
                </c:pt>
                <c:pt idx="274">
                  <c:v>-10.455555211695691</c:v>
                </c:pt>
                <c:pt idx="275">
                  <c:v>-10.464867608910954</c:v>
                </c:pt>
                <c:pt idx="276">
                  <c:v>-10.473782624031344</c:v>
                </c:pt>
                <c:pt idx="277">
                  <c:v>-10.482316294275289</c:v>
                </c:pt>
                <c:pt idx="278">
                  <c:v>-10.490484085408287</c:v>
                </c:pt>
                <c:pt idx="279">
                  <c:v>-10.498300905528282</c:v>
                </c:pt>
                <c:pt idx="280">
                  <c:v>-10.505781119117382</c:v>
                </c:pt>
                <c:pt idx="281">
                  <c:v>-10.512938561288319</c:v>
                </c:pt>
                <c:pt idx="282">
                  <c:v>-10.519786552160634</c:v>
                </c:pt>
                <c:pt idx="283">
                  <c:v>-10.526337911307472</c:v>
                </c:pt>
                <c:pt idx="284">
                  <c:v>-10.532604972219506</c:v>
                </c:pt>
                <c:pt idx="285">
                  <c:v>-10.538599596738074</c:v>
                </c:pt>
                <c:pt idx="286">
                  <c:v>-10.544333189414242</c:v>
                </c:pt>
                <c:pt idx="287">
                  <c:v>-10.549816711755497</c:v>
                </c:pt>
                <c:pt idx="288">
                  <c:v>-10.555060696325961</c:v>
                </c:pt>
                <c:pt idx="289">
                  <c:v>-10.560075260670104</c:v>
                </c:pt>
                <c:pt idx="290">
                  <c:v>-10.564870121033552</c:v>
                </c:pt>
                <c:pt idx="291">
                  <c:v>-10.569454605858349</c:v>
                </c:pt>
                <c:pt idx="292">
                  <c:v>-10.573837669032786</c:v>
                </c:pt>
                <c:pt idx="293">
                  <c:v>-10.578027902879162</c:v>
                </c:pt>
                <c:pt idx="294">
                  <c:v>-10.582033550865502</c:v>
                </c:pt>
                <c:pt idx="295">
                  <c:v>-10.585862520029341</c:v>
                </c:pt>
                <c:pt idx="296">
                  <c:v>-10.589522393104556</c:v>
                </c:pt>
                <c:pt idx="297">
                  <c:v>-10.593020440343549</c:v>
                </c:pt>
                <c:pt idx="298">
                  <c:v>-10.596363631029453</c:v>
                </c:pt>
                <c:pt idx="299">
                  <c:v>-10.599558644674419</c:v>
                </c:pt>
                <c:pt idx="300">
                  <c:v>-10.602611881901602</c:v>
                </c:pt>
                <c:pt idx="301">
                  <c:v>-10.605529475009783</c:v>
                </c:pt>
                <c:pt idx="302">
                  <c:v>-10.608317298220806</c:v>
                </c:pt>
                <c:pt idx="303">
                  <c:v>-10.610980977610991</c:v>
                </c:pt>
                <c:pt idx="304">
                  <c:v>-10.613525900728657</c:v>
                </c:pt>
                <c:pt idx="305">
                  <c:v>-10.615957225900724</c:v>
                </c:pt>
                <c:pt idx="306">
                  <c:v>-10.618279891232103</c:v>
                </c:pt>
                <c:pt idx="307">
                  <c:v>-10.620498623302083</c:v>
                </c:pt>
                <c:pt idx="308">
                  <c:v>-10.622617945562704</c:v>
                </c:pt>
                <c:pt idx="309">
                  <c:v>-10.624642186444225</c:v>
                </c:pt>
                <c:pt idx="310">
                  <c:v>-10.626575487173614</c:v>
                </c:pt>
                <c:pt idx="311">
                  <c:v>-10.628421809311813</c:v>
                </c:pt>
                <c:pt idx="312">
                  <c:v>-10.630184942016303</c:v>
                </c:pt>
                <c:pt idx="313">
                  <c:v>-10.631868509035288</c:v>
                </c:pt>
                <c:pt idx="314">
                  <c:v>-10.633475975440145</c:v>
                </c:pt>
                <c:pt idx="315">
                  <c:v>-10.635010654103088</c:v>
                </c:pt>
                <c:pt idx="316">
                  <c:v>-10.636475711926638</c:v>
                </c:pt>
                <c:pt idx="317">
                  <c:v>-10.637874175831934</c:v>
                </c:pt>
                <c:pt idx="318">
                  <c:v>-10.63920893851283</c:v>
                </c:pt>
                <c:pt idx="319">
                  <c:v>-10.640482763962547</c:v>
                </c:pt>
                <c:pt idx="320">
                  <c:v>-10.641698292779751</c:v>
                </c:pt>
                <c:pt idx="321">
                  <c:v>-10.642858047260939</c:v>
                </c:pt>
                <c:pt idx="322">
                  <c:v>-10.64396443628574</c:v>
                </c:pt>
                <c:pt idx="323">
                  <c:v>-10.645019760001778</c:v>
                </c:pt>
                <c:pt idx="324">
                  <c:v>-10.646026214315645</c:v>
                </c:pt>
                <c:pt idx="325">
                  <c:v>-10.646985895196288</c:v>
                </c:pt>
                <c:pt idx="326">
                  <c:v>-10.647900802797114</c:v>
                </c:pt>
                <c:pt idx="327">
                  <c:v>-10.648772845402947</c:v>
                </c:pt>
                <c:pt idx="328">
                  <c:v>-10.649603843207693</c:v>
                </c:pt>
                <c:pt idx="329">
                  <c:v>-10.650395531928673</c:v>
                </c:pt>
                <c:pt idx="330">
                  <c:v>-10.651149566263131</c:v>
                </c:pt>
                <c:pt idx="331">
                  <c:v>-10.65186752319249</c:v>
                </c:pt>
                <c:pt idx="332">
                  <c:v>-10.652550905139664</c:v>
                </c:pt>
                <c:pt idx="333">
                  <c:v>-10.653201142984548</c:v>
                </c:pt>
                <c:pt idx="334">
                  <c:v>-10.653819598942702</c:v>
                </c:pt>
                <c:pt idx="335">
                  <c:v>-10.654407569312049</c:v>
                </c:pt>
                <c:pt idx="336">
                  <c:v>-10.654966287092197</c:v>
                </c:pt>
                <c:pt idx="337">
                  <c:v>-10.655496924480943</c:v>
                </c:pt>
                <c:pt idx="338">
                  <c:v>-10.656000595252133</c:v>
                </c:pt>
                <c:pt idx="339">
                  <c:v>-10.656478357019225</c:v>
                </c:pt>
                <c:pt idx="340">
                  <c:v>-10.656931213388269</c:v>
                </c:pt>
                <c:pt idx="341">
                  <c:v>-10.657360116004449</c:v>
                </c:pt>
                <c:pt idx="342">
                  <c:v>-10.657765966495493</c:v>
                </c:pt>
                <c:pt idx="343">
                  <c:v>-10.658149618315779</c:v>
                </c:pt>
                <c:pt idx="344">
                  <c:v>-10.658511878494197</c:v>
                </c:pt>
                <c:pt idx="345">
                  <c:v>-10.65885350928912</c:v>
                </c:pt>
                <c:pt idx="346">
                  <c:v>-10.659175229753563</c:v>
                </c:pt>
                <c:pt idx="347">
                  <c:v>-10.659477717213186</c:v>
                </c:pt>
                <c:pt idx="348">
                  <c:v>-10.659761608660141</c:v>
                </c:pt>
                <c:pt idx="349">
                  <c:v>-10.660027502065248</c:v>
                </c:pt>
                <c:pt idx="350">
                  <c:v>-10.660275957610878</c:v>
                </c:pt>
                <c:pt idx="351">
                  <c:v>-10.660507498847032</c:v>
                </c:pt>
                <c:pt idx="352">
                  <c:v>-10.660722613772698</c:v>
                </c:pt>
                <c:pt idx="353">
                  <c:v>-10.660921755844496</c:v>
                </c:pt>
                <c:pt idx="354">
                  <c:v>-10.661105344914638</c:v>
                </c:pt>
                <c:pt idx="355">
                  <c:v>-10.661273768099903</c:v>
                </c:pt>
                <c:pt idx="356">
                  <c:v>-10.661427380583367</c:v>
                </c:pt>
                <c:pt idx="357">
                  <c:v>-10.661566506350262</c:v>
                </c:pt>
                <c:pt idx="358">
                  <c:v>-10.661691438859707</c:v>
                </c:pt>
                <c:pt idx="359">
                  <c:v>-10.661802441653155</c:v>
                </c:pt>
                <c:pt idx="360">
                  <c:v>-10.661899748901158</c:v>
                </c:pt>
                <c:pt idx="361">
                  <c:v>-10.661983565889198</c:v>
                </c:pt>
                <c:pt idx="362">
                  <c:v>-10.662054069443732</c:v>
                </c:pt>
                <c:pt idx="363">
                  <c:v>-10.662111408299085</c:v>
                </c:pt>
                <c:pt idx="364">
                  <c:v>-10.662155703406102</c:v>
                </c:pt>
                <c:pt idx="365">
                  <c:v>-10.662187048183025</c:v>
                </c:pt>
                <c:pt idx="366">
                  <c:v>-10.662205508709061</c:v>
                </c:pt>
                <c:pt idx="367">
                  <c:v>-10.662211123861123</c:v>
                </c:pt>
                <c:pt idx="368">
                  <c:v>-10.662203905393895</c:v>
                </c:pt>
                <c:pt idx="369">
                  <c:v>-10.662183837963491</c:v>
                </c:pt>
                <c:pt idx="370">
                  <c:v>-10.662150879094613</c:v>
                </c:pt>
                <c:pt idx="371">
                  <c:v>-10.6621049590912</c:v>
                </c:pt>
                <c:pt idx="372">
                  <c:v>-10.662045980890445</c:v>
                </c:pt>
                <c:pt idx="373">
                  <c:v>-10.661973819859734</c:v>
                </c:pt>
                <c:pt idx="374">
                  <c:v>-10.661888323536321</c:v>
                </c:pt>
                <c:pt idx="375">
                  <c:v>-10.661789311308889</c:v>
                </c:pt>
                <c:pt idx="376">
                  <c:v>-10.66167657404082</c:v>
                </c:pt>
                <c:pt idx="377">
                  <c:v>-10.661549873633966</c:v>
                </c:pt>
                <c:pt idx="378">
                  <c:v>-10.661408942532368</c:v>
                </c:pt>
                <c:pt idx="379">
                  <c:v>-10.661253483164783</c:v>
                </c:pt>
                <c:pt idx="380">
                  <c:v>-10.661083167325069</c:v>
                </c:pt>
                <c:pt idx="381">
                  <c:v>-10.660897635489029</c:v>
                </c:pt>
                <c:pt idx="382">
                  <c:v>-10.660696496066521</c:v>
                </c:pt>
                <c:pt idx="383">
                  <c:v>-10.660479324587243</c:v>
                </c:pt>
                <c:pt idx="384">
                  <c:v>-10.660245662818838</c:v>
                </c:pt>
                <c:pt idx="385">
                  <c:v>-10.659995017815268</c:v>
                </c:pt>
                <c:pt idx="386">
                  <c:v>-10.659726860893864</c:v>
                </c:pt>
                <c:pt idx="387">
                  <c:v>-10.659440626538997</c:v>
                </c:pt>
                <c:pt idx="388">
                  <c:v>-10.659135711230272</c:v>
                </c:pt>
                <c:pt idx="389">
                  <c:v>-10.658811472192873</c:v>
                </c:pt>
                <c:pt idx="390">
                  <c:v>-10.658467226067865</c:v>
                </c:pt>
                <c:pt idx="391">
                  <c:v>-10.658102247499807</c:v>
                </c:pt>
                <c:pt idx="392">
                  <c:v>-10.657715767638869</c:v>
                </c:pt>
                <c:pt idx="393">
                  <c:v>-10.657306972554924</c:v>
                </c:pt>
                <c:pt idx="394">
                  <c:v>-10.656875001560316</c:v>
                </c:pt>
                <c:pt idx="395">
                  <c:v>-10.656418945438329</c:v>
                </c:pt>
                <c:pt idx="396">
                  <c:v>-10.655937844573986</c:v>
                </c:pt>
                <c:pt idx="397">
                  <c:v>-10.655430686983786</c:v>
                </c:pt>
                <c:pt idx="398">
                  <c:v>-10.654896406240582</c:v>
                </c:pt>
                <c:pt idx="399">
                  <c:v>-10.65433387929005</c:v>
                </c:pt>
                <c:pt idx="400">
                  <c:v>-10.653741924154438</c:v>
                </c:pt>
                <c:pt idx="401">
                  <c:v>-10.653119297519783</c:v>
                </c:pt>
                <c:pt idx="402">
                  <c:v>-10.652464692201962</c:v>
                </c:pt>
                <c:pt idx="403">
                  <c:v>-10.651776734487299</c:v>
                </c:pt>
                <c:pt idx="404">
                  <c:v>-10.65105398134285</c:v>
                </c:pt>
                <c:pt idx="405">
                  <c:v>-10.650294917491555</c:v>
                </c:pt>
                <c:pt idx="406">
                  <c:v>-10.649497952347222</c:v>
                </c:pt>
                <c:pt idx="407">
                  <c:v>-10.648661416803881</c:v>
                </c:pt>
                <c:pt idx="408">
                  <c:v>-10.647783559874386</c:v>
                </c:pt>
                <c:pt idx="409">
                  <c:v>-10.646862545172151</c:v>
                </c:pt>
                <c:pt idx="410">
                  <c:v>-10.645896447230644</c:v>
                </c:pt>
                <c:pt idx="411">
                  <c:v>-10.644883247654182</c:v>
                </c:pt>
                <c:pt idx="412">
                  <c:v>-10.643820831094093</c:v>
                </c:pt>
                <c:pt idx="413">
                  <c:v>-10.642706981043627</c:v>
                </c:pt>
                <c:pt idx="414">
                  <c:v>-10.641539375445051</c:v>
                </c:pt>
                <c:pt idx="415">
                  <c:v>-10.640315582102167</c:v>
                </c:pt>
                <c:pt idx="416">
                  <c:v>-10.63903305389125</c:v>
                </c:pt>
                <c:pt idx="417">
                  <c:v>-10.637689123763151</c:v>
                </c:pt>
                <c:pt idx="418">
                  <c:v>-10.636280999529376</c:v>
                </c:pt>
                <c:pt idx="419">
                  <c:v>-10.634805758424706</c:v>
                </c:pt>
                <c:pt idx="420">
                  <c:v>-10.633260341438371</c:v>
                </c:pt>
                <c:pt idx="421">
                  <c:v>-10.631641547406621</c:v>
                </c:pt>
                <c:pt idx="422">
                  <c:v>-10.629946026858198</c:v>
                </c:pt>
                <c:pt idx="423">
                  <c:v>-10.62817027560526</c:v>
                </c:pt>
                <c:pt idx="424">
                  <c:v>-10.626310628071304</c:v>
                </c:pt>
                <c:pt idx="425">
                  <c:v>-10.624363250348186</c:v>
                </c:pt>
                <c:pt idx="426">
                  <c:v>-10.622324132974203</c:v>
                </c:pt>
                <c:pt idx="427">
                  <c:v>-10.620189083424769</c:v>
                </c:pt>
                <c:pt idx="428">
                  <c:v>-10.61795371830797</c:v>
                </c:pt>
                <c:pt idx="429">
                  <c:v>-10.615613455256746</c:v>
                </c:pt>
                <c:pt idx="430">
                  <c:v>-10.613163504509751</c:v>
                </c:pt>
                <c:pt idx="431">
                  <c:v>-10.610598860173512</c:v>
                </c:pt>
                <c:pt idx="432">
                  <c:v>-10.607914291157805</c:v>
                </c:pt>
                <c:pt idx="433">
                  <c:v>-10.605104331777579</c:v>
                </c:pt>
                <c:pt idx="434">
                  <c:v>-10.602163272014069</c:v>
                </c:pt>
                <c:pt idx="435">
                  <c:v>-10.599085147429017</c:v>
                </c:pt>
                <c:pt idx="436">
                  <c:v>-10.595863728725496</c:v>
                </c:pt>
                <c:pt idx="437">
                  <c:v>-10.592492510950562</c:v>
                </c:pt>
                <c:pt idx="438">
                  <c:v>-10.588964702334412</c:v>
                </c:pt>
                <c:pt idx="439">
                  <c:v>-10.585273212762399</c:v>
                </c:pt>
                <c:pt idx="440">
                  <c:v>-10.581410641876857</c:v>
                </c:pt>
                <c:pt idx="441">
                  <c:v>-10.577369266806436</c:v>
                </c:pt>
                <c:pt idx="442">
                  <c:v>-10.573141029522299</c:v>
                </c:pt>
                <c:pt idx="443">
                  <c:v>-10.5687175238214</c:v>
                </c:pt>
                <c:pt idx="444">
                  <c:v>-10.564089981938734</c:v>
                </c:pt>
                <c:pt idx="445">
                  <c:v>-10.559249260792003</c:v>
                </c:pt>
                <c:pt idx="446">
                  <c:v>-10.554185827863867</c:v>
                </c:pt>
                <c:pt idx="447">
                  <c:v>-10.548889746729088</c:v>
                </c:pt>
                <c:pt idx="448">
                  <c:v>-10.543350662235893</c:v>
                </c:pt>
                <c:pt idx="449">
                  <c:v>-10.537557785353492</c:v>
                </c:pt>
                <c:pt idx="450">
                  <c:v>-10.531499877700041</c:v>
                </c:pt>
                <c:pt idx="451">
                  <c:v>-10.525165235768583</c:v>
                </c:pt>
                <c:pt idx="452">
                  <c:v>-10.518541674871322</c:v>
                </c:pt>
                <c:pt idx="453">
                  <c:v>-10.511616512826306</c:v>
                </c:pt>
                <c:pt idx="454">
                  <c:v>-10.504376553414032</c:v>
                </c:pt>
                <c:pt idx="455">
                  <c:v>-10.496808069635673</c:v>
                </c:pt>
                <c:pt idx="456">
                  <c:v>-10.488896786808809</c:v>
                </c:pt>
                <c:pt idx="457">
                  <c:v>-10.480627865541443</c:v>
                </c:pt>
                <c:pt idx="458">
                  <c:v>-10.471985884629746</c:v>
                </c:pt>
                <c:pt idx="459">
                  <c:v>-10.46295482393014</c:v>
                </c:pt>
                <c:pt idx="460">
                  <c:v>-10.453518047262968</c:v>
                </c:pt>
                <c:pt idx="461">
                  <c:v>-10.443658285409271</c:v>
                </c:pt>
                <c:pt idx="462">
                  <c:v>-10.433357619270277</c:v>
                </c:pt>
                <c:pt idx="463">
                  <c:v>-10.422597463264639</c:v>
                </c:pt>
                <c:pt idx="464">
                  <c:v>-10.41135854904595</c:v>
                </c:pt>
                <c:pt idx="465">
                  <c:v>-10.399620909630334</c:v>
                </c:pt>
                <c:pt idx="466">
                  <c:v>-10.387363864031405</c:v>
                </c:pt>
                <c:pt idx="467">
                  <c:v>-10.374566002507475</c:v>
                </c:pt>
                <c:pt idx="468">
                  <c:v>-10.361205172534634</c:v>
                </c:pt>
                <c:pt idx="469">
                  <c:v>-10.347258465626723</c:v>
                </c:pt>
                <c:pt idx="470">
                  <c:v>-10.332702205132261</c:v>
                </c:pt>
                <c:pt idx="471">
                  <c:v>-10.317511935146332</c:v>
                </c:pt>
                <c:pt idx="472">
                  <c:v>-10.301662410684353</c:v>
                </c:pt>
                <c:pt idx="473">
                  <c:v>-10.285127589272427</c:v>
                </c:pt>
                <c:pt idx="474">
                  <c:v>-10.267880624117813</c:v>
                </c:pt>
                <c:pt idx="475">
                  <c:v>-10.249893859030285</c:v>
                </c:pt>
                <c:pt idx="476">
                  <c:v>-10.231138825273028</c:v>
                </c:pt>
                <c:pt idx="477">
                  <c:v>-10.211586240528677</c:v>
                </c:pt>
                <c:pt idx="478">
                  <c:v>-10.191206010171943</c:v>
                </c:pt>
                <c:pt idx="479">
                  <c:v>-10.169967231046405</c:v>
                </c:pt>
                <c:pt idx="480">
                  <c:v>-10.147838197946498</c:v>
                </c:pt>
                <c:pt idx="481">
                  <c:v>-10.124786413009979</c:v>
                </c:pt>
                <c:pt idx="482">
                  <c:v>-10.100778598226968</c:v>
                </c:pt>
                <c:pt idx="483">
                  <c:v>-10.075780711272822</c:v>
                </c:pt>
                <c:pt idx="484">
                  <c:v>-10.049757964869697</c:v>
                </c:pt>
                <c:pt idx="485">
                  <c:v>-10.022674849878593</c:v>
                </c:pt>
                <c:pt idx="486">
                  <c:v>-9.994495162317854</c:v>
                </c:pt>
                <c:pt idx="487">
                  <c:v>-9.9651820344954718</c:v>
                </c:pt>
                <c:pt idx="488">
                  <c:v>-9.9346979704321239</c:v>
                </c:pt>
                <c:pt idx="489">
                  <c:v>-9.9030048857377331</c:v>
                </c:pt>
                <c:pt idx="490">
                  <c:v>-9.8700641520881121</c:v>
                </c:pt>
                <c:pt idx="491">
                  <c:v>-9.8358366464276443</c:v>
                </c:pt>
                <c:pt idx="492">
                  <c:v>-9.800282805001526</c:v>
                </c:pt>
                <c:pt idx="493">
                  <c:v>-9.7633626822939981</c:v>
                </c:pt>
                <c:pt idx="494">
                  <c:v>-9.7250360149192687</c:v>
                </c:pt>
                <c:pt idx="495">
                  <c:v>-9.6852622904780414</c:v>
                </c:pt>
                <c:pt idx="496">
                  <c:v>-9.6440008213566148</c:v>
                </c:pt>
                <c:pt idx="497">
                  <c:v>-9.6012108234042852</c:v>
                </c:pt>
                <c:pt idx="498">
                  <c:v>-9.5568514993828888</c:v>
                </c:pt>
                <c:pt idx="499">
                  <c:v>-9.5108821270355737</c:v>
                </c:pt>
                <c:pt idx="500">
                  <c:v>-9.4632621515741491</c:v>
                </c:pt>
                <c:pt idx="501">
                  <c:v>-9.4139512823338194</c:v>
                </c:pt>
                <c:pt idx="502">
                  <c:v>-9.3629095932920965</c:v>
                </c:pt>
                <c:pt idx="503">
                  <c:v>-9.3100976270962512</c:v>
                </c:pt>
                <c:pt idx="504">
                  <c:v>-9.2554765021902874</c:v>
                </c:pt>
                <c:pt idx="505">
                  <c:v>-9.1990080225800916</c:v>
                </c:pt>
                <c:pt idx="506">
                  <c:v>-9.1406547897236106</c:v>
                </c:pt>
                <c:pt idx="507">
                  <c:v>-9.0803803159842342</c:v>
                </c:pt>
                <c:pt idx="508">
                  <c:v>-9.0181491390385808</c:v>
                </c:pt>
                <c:pt idx="509">
                  <c:v>-8.9539269365882621</c:v>
                </c:pt>
                <c:pt idx="510">
                  <c:v>-8.8876806406861757</c:v>
                </c:pt>
                <c:pt idx="511">
                  <c:v>-8.8193785509577793</c:v>
                </c:pt>
                <c:pt idx="512">
                  <c:v>-8.7489904459707812</c:v>
                </c:pt>
                <c:pt idx="513">
                  <c:v>-8.6764876919889407</c:v>
                </c:pt>
                <c:pt idx="514">
                  <c:v>-8.6018433483358745</c:v>
                </c:pt>
                <c:pt idx="515">
                  <c:v>-8.5250322685931721</c:v>
                </c:pt>
                <c:pt idx="516">
                  <c:v>-8.4460311968640625</c:v>
                </c:pt>
                <c:pt idx="517">
                  <c:v>-8.3648188583518159</c:v>
                </c:pt>
                <c:pt idx="518">
                  <c:v>-8.2813760435280166</c:v>
                </c:pt>
                <c:pt idx="519">
                  <c:v>-8.195685685202136</c:v>
                </c:pt>
                <c:pt idx="520">
                  <c:v>-8.1077329278494759</c:v>
                </c:pt>
                <c:pt idx="521">
                  <c:v>-8.0175051886089896</c:v>
                </c:pt>
                <c:pt idx="522">
                  <c:v>-7.9249922094253948</c:v>
                </c:pt>
                <c:pt idx="523">
                  <c:v>-7.8301860998807529</c:v>
                </c:pt>
                <c:pt idx="524">
                  <c:v>-7.7330813703377519</c:v>
                </c:pt>
                <c:pt idx="525">
                  <c:v>-7.6336749551004068</c:v>
                </c:pt>
                <c:pt idx="526">
                  <c:v>-7.5319662253847737</c:v>
                </c:pt>
                <c:pt idx="527">
                  <c:v>-7.42795699198357</c:v>
                </c:pt>
                <c:pt idx="528">
                  <c:v>-7.3216514976006462</c:v>
                </c:pt>
                <c:pt idx="529">
                  <c:v>-7.2130563989241505</c:v>
                </c:pt>
                <c:pt idx="530">
                  <c:v>-7.1021807385990483</c:v>
                </c:pt>
                <c:pt idx="531">
                  <c:v>-6.9890359073488799</c:v>
                </c:pt>
                <c:pt idx="532">
                  <c:v>-6.8736355965824281</c:v>
                </c:pt>
                <c:pt idx="533">
                  <c:v>-6.7559957419006338</c:v>
                </c:pt>
                <c:pt idx="534">
                  <c:v>-6.6361344579943431</c:v>
                </c:pt>
                <c:pt idx="535">
                  <c:v>-6.5140719654895687</c:v>
                </c:pt>
                <c:pt idx="536">
                  <c:v>-6.3898305103563686</c:v>
                </c:pt>
                <c:pt idx="537">
                  <c:v>-6.2634342765476463</c:v>
                </c:pt>
                <c:pt idx="538">
                  <c:v>-6.1349092925748234</c:v>
                </c:pt>
                <c:pt idx="539">
                  <c:v>-6.0042833327596483</c:v>
                </c:pt>
                <c:pt idx="540">
                  <c:v>-5.8715858139222004</c:v>
                </c:pt>
                <c:pt idx="541">
                  <c:v>-5.7368476882787975</c:v>
                </c:pt>
                <c:pt idx="542">
                  <c:v>-5.6001013333256431</c:v>
                </c:pt>
                <c:pt idx="543">
                  <c:v>-5.4613804394788392</c:v>
                </c:pt>
                <c:pt idx="544">
                  <c:v>-5.3207198962270823</c:v>
                </c:pt>
                <c:pt idx="545">
                  <c:v>-5.1781556775315121</c:v>
                </c:pt>
                <c:pt idx="546">
                  <c:v>-5.0337247271788907</c:v>
                </c:pt>
                <c:pt idx="547">
                  <c:v>-4.8874648447585258</c:v>
                </c:pt>
                <c:pt idx="548">
                  <c:v>-4.7394145728944377</c:v>
                </c:pt>
                <c:pt idx="549">
                  <c:v>-4.5896130863187672</c:v>
                </c:pt>
                <c:pt idx="550">
                  <c:v>-4.4381000833253452</c:v>
                </c:pt>
                <c:pt idx="551">
                  <c:v>-4.284915680091169</c:v>
                </c:pt>
                <c:pt idx="552">
                  <c:v>-4.1301003083030263</c:v>
                </c:pt>
                <c:pt idx="553">
                  <c:v>-3.973694616470385</c:v>
                </c:pt>
                <c:pt idx="554">
                  <c:v>-3.8157393752570856</c:v>
                </c:pt>
                <c:pt idx="555">
                  <c:v>-3.6562753871081792</c:v>
                </c:pt>
                <c:pt idx="556">
                  <c:v>-3.4953434003985082</c:v>
                </c:pt>
                <c:pt idx="557">
                  <c:v>-3.3329840282812269</c:v>
                </c:pt>
                <c:pt idx="558">
                  <c:v>-3.1692376723646998</c:v>
                </c:pt>
                <c:pt idx="559">
                  <c:v>-3.0041444513049163</c:v>
                </c:pt>
                <c:pt idx="560">
                  <c:v>-2.8377441343559457</c:v>
                </c:pt>
                <c:pt idx="561">
                  <c:v>-2.6700760798844252</c:v>
                </c:pt>
                <c:pt idx="562">
                  <c:v>-2.5011791788183739</c:v>
                </c:pt>
                <c:pt idx="563">
                  <c:v>-2.3310918029681211</c:v>
                </c:pt>
                <c:pt idx="564">
                  <c:v>-2.1598517581303032</c:v>
                </c:pt>
                <c:pt idx="565">
                  <c:v>-1.9874962418594908</c:v>
                </c:pt>
                <c:pt idx="566">
                  <c:v>-1.8140618057712814</c:v>
                </c:pt>
                <c:pt idx="567">
                  <c:v>-1.6395843222219995</c:v>
                </c:pt>
                <c:pt idx="568">
                  <c:v>-1.4640989551953201</c:v>
                </c:pt>
                <c:pt idx="569">
                  <c:v>-1.2876401352130031</c:v>
                </c:pt>
                <c:pt idx="570">
                  <c:v>-1.1102415380782684</c:v>
                </c:pt>
                <c:pt idx="571">
                  <c:v>-0.93193606725253275</c:v>
                </c:pt>
                <c:pt idx="572">
                  <c:v>-0.75275583966217319</c:v>
                </c:pt>
                <c:pt idx="573">
                  <c:v>-0.57273217472892668</c:v>
                </c:pt>
                <c:pt idx="574">
                  <c:v>-0.39189558641693978</c:v>
                </c:pt>
                <c:pt idx="575">
                  <c:v>-0.21027577809088349</c:v>
                </c:pt>
                <c:pt idx="576">
                  <c:v>-2.7901639981253723E-2</c:v>
                </c:pt>
                <c:pt idx="577">
                  <c:v>0.1551987509417696</c:v>
                </c:pt>
                <c:pt idx="578">
                  <c:v>0.33899812888172853</c:v>
                </c:pt>
                <c:pt idx="579">
                  <c:v>0.52347003510438128</c:v>
                </c:pt>
                <c:pt idx="580">
                  <c:v>0.7085888119838426</c:v>
                </c:pt>
                <c:pt idx="581">
                  <c:v>0.89432959538155288</c:v>
                </c:pt>
                <c:pt idx="582">
                  <c:v>1.0806683055248101</c:v>
                </c:pt>
                <c:pt idx="583">
                  <c:v>1.2675816365447883</c:v>
                </c:pt>
                <c:pt idx="584">
                  <c:v>1.4550470448242532</c:v>
                </c:pt>
                <c:pt idx="585">
                  <c:v>1.6430427362983551</c:v>
                </c:pt>
                <c:pt idx="586">
                  <c:v>1.8315476528418451</c:v>
                </c:pt>
                <c:pt idx="587">
                  <c:v>2.0205414578690295</c:v>
                </c:pt>
                <c:pt idx="588">
                  <c:v>2.210004521263615</c:v>
                </c:pt>
                <c:pt idx="589">
                  <c:v>2.3999179037474985</c:v>
                </c:pt>
                <c:pt idx="590">
                  <c:v>2.5902633407902762</c:v>
                </c:pt>
                <c:pt idx="591">
                  <c:v>2.7810232261524312</c:v>
                </c:pt>
                <c:pt idx="592">
                  <c:v>2.9721805951490001</c:v>
                </c:pt>
                <c:pt idx="593">
                  <c:v>3.1637191077120157</c:v>
                </c:pt>
                <c:pt idx="594">
                  <c:v>3.3556230313247681</c:v>
                </c:pt>
                <c:pt idx="595">
                  <c:v>3.5478772238926037</c:v>
                </c:pt>
                <c:pt idx="596">
                  <c:v>3.7404671166099437</c:v>
                </c:pt>
                <c:pt idx="597">
                  <c:v>3.9333786968791173</c:v>
                </c:pt>
                <c:pt idx="598">
                  <c:v>4.1265984913255984</c:v>
                </c:pt>
                <c:pt idx="599">
                  <c:v>4.3201135489561988</c:v>
                </c:pt>
                <c:pt idx="600">
                  <c:v>4.5139114244966621</c:v>
                </c:pt>
                <c:pt idx="601">
                  <c:v>4.7079801619429347</c:v>
                </c:pt>
                <c:pt idx="602">
                  <c:v>4.9023082783555303</c:v>
                </c:pt>
                <c:pt idx="603">
                  <c:v>5.0968847479234682</c:v>
                </c:pt>
                <c:pt idx="604">
                  <c:v>5.2916989863189876</c:v>
                </c:pt>
                <c:pt idx="605">
                  <c:v>5.4867408353626352</c:v>
                </c:pt>
                <c:pt idx="606">
                  <c:v>5.6820005480145035</c:v>
                </c:pt>
                <c:pt idx="607">
                  <c:v>5.8774687737044147</c:v>
                </c:pt>
                <c:pt idx="608">
                  <c:v>6.0731365440122218</c:v>
                </c:pt>
                <c:pt idx="609">
                  <c:v>6.2689952587057682</c:v>
                </c:pt>
                <c:pt idx="610">
                  <c:v>6.465036672143448</c:v>
                </c:pt>
                <c:pt idx="611">
                  <c:v>6.6612528800451223</c:v>
                </c:pt>
                <c:pt idx="612">
                  <c:v>6.8576363066342765</c:v>
                </c:pt>
                <c:pt idx="613">
                  <c:v>7.054179692152232</c:v>
                </c:pt>
                <c:pt idx="614">
                  <c:v>7.250876080744483</c:v>
                </c:pt>
                <c:pt idx="615">
                  <c:v>7.4477188087171839</c:v>
                </c:pt>
                <c:pt idx="616">
                  <c:v>7.6447014931613921</c:v>
                </c:pt>
                <c:pt idx="617">
                  <c:v>7.8418180209417372</c:v>
                </c:pt>
                <c:pt idx="618">
                  <c:v>8.0390625380444156</c:v>
                </c:pt>
                <c:pt idx="619">
                  <c:v>8.2364294392801867</c:v>
                </c:pt>
                <c:pt idx="620">
                  <c:v>8.4339133583361097</c:v>
                </c:pt>
                <c:pt idx="621">
                  <c:v>8.631509158169532</c:v>
                </c:pt>
                <c:pt idx="622">
                  <c:v>8.8292119217385228</c:v>
                </c:pt>
                <c:pt idx="623">
                  <c:v>9.0270169430600795</c:v>
                </c:pt>
                <c:pt idx="624">
                  <c:v>9.2249197185902254</c:v>
                </c:pt>
                <c:pt idx="625">
                  <c:v>9.42291593891715</c:v>
                </c:pt>
                <c:pt idx="626">
                  <c:v>9.6210014807601745</c:v>
                </c:pt>
                <c:pt idx="627">
                  <c:v>9.8191723992657742</c:v>
                </c:pt>
                <c:pt idx="628">
                  <c:v>10.017424920593548</c:v>
                </c:pt>
                <c:pt idx="629">
                  <c:v>10.215755434782885</c:v>
                </c:pt>
                <c:pt idx="630">
                  <c:v>10.414160488892556</c:v>
                </c:pt>
                <c:pt idx="631">
                  <c:v>10.612636780405126</c:v>
                </c:pt>
                <c:pt idx="632">
                  <c:v>10.811181150887858</c:v>
                </c:pt>
                <c:pt idx="633">
                  <c:v>11.009790579901775</c:v>
                </c:pt>
                <c:pt idx="634">
                  <c:v>11.208462179151226</c:v>
                </c:pt>
                <c:pt idx="635">
                  <c:v>11.407193186865605</c:v>
                </c:pt>
                <c:pt idx="636">
                  <c:v>11.605980962405674</c:v>
                </c:pt>
                <c:pt idx="637">
                  <c:v>11.804822981087167</c:v>
                </c:pt>
                <c:pt idx="638">
                  <c:v>12.003716829212273</c:v>
                </c:pt>
                <c:pt idx="639">
                  <c:v>12.202660199305051</c:v>
                </c:pt>
                <c:pt idx="640">
                  <c:v>12.401650885540555</c:v>
                </c:pt>
                <c:pt idx="641">
                  <c:v>12.600686779359872</c:v>
                </c:pt>
                <c:pt idx="642">
                  <c:v>12.799765865269229</c:v>
                </c:pt>
                <c:pt idx="643">
                  <c:v>12.998886216810376</c:v>
                </c:pt>
                <c:pt idx="644">
                  <c:v>13.19804599269958</c:v>
                </c:pt>
                <c:pt idx="645">
                  <c:v>13.397243433127471</c:v>
                </c:pt>
                <c:pt idx="646">
                  <c:v>13.596476856214053</c:v>
                </c:pt>
                <c:pt idx="647">
                  <c:v>13.795744654612225</c:v>
                </c:pt>
                <c:pt idx="648">
                  <c:v>13.995045292255266</c:v>
                </c:pt>
                <c:pt idx="649">
                  <c:v>14.194377301240987</c:v>
                </c:pt>
                <c:pt idx="650">
                  <c:v>14.393739278848841</c:v>
                </c:pt>
                <c:pt idx="651">
                  <c:v>14.593129884683293</c:v>
                </c:pt>
                <c:pt idx="652">
                  <c:v>14.792547837939544</c:v>
                </c:pt>
                <c:pt idx="653">
                  <c:v>14.991991914785849</c:v>
                </c:pt>
                <c:pt idx="654">
                  <c:v>15.191460945858143</c:v>
                </c:pt>
                <c:pt idx="655">
                  <c:v>15.390953813862126</c:v>
                </c:pt>
                <c:pt idx="656">
                  <c:v>15.590469451278953</c:v>
                </c:pt>
                <c:pt idx="657">
                  <c:v>15.790006838169631</c:v>
                </c:pt>
                <c:pt idx="658">
                  <c:v>15.989565000074442</c:v>
                </c:pt>
                <c:pt idx="659">
                  <c:v>16.189143006003079</c:v>
                </c:pt>
                <c:pt idx="660">
                  <c:v>16.388739966512542</c:v>
                </c:pt>
                <c:pt idx="661">
                  <c:v>16.588355031867959</c:v>
                </c:pt>
                <c:pt idx="662">
                  <c:v>16.787987390283867</c:v>
                </c:pt>
                <c:pt idx="663">
                  <c:v>16.987636266242205</c:v>
                </c:pt>
                <c:pt idx="664">
                  <c:v>17.187300918883182</c:v>
                </c:pt>
                <c:pt idx="665">
                  <c:v>17.386980640467325</c:v>
                </c:pt>
                <c:pt idx="666">
                  <c:v>17.586674754904323</c:v>
                </c:pt>
                <c:pt idx="667">
                  <c:v>17.786382616346415</c:v>
                </c:pt>
                <c:pt idx="668">
                  <c:v>17.986103607843745</c:v>
                </c:pt>
                <c:pt idx="669">
                  <c:v>18.185837140058535</c:v>
                </c:pt>
                <c:pt idx="670">
                  <c:v>18.385582650036042</c:v>
                </c:pt>
                <c:pt idx="671">
                  <c:v>18.585339600029503</c:v>
                </c:pt>
                <c:pt idx="672">
                  <c:v>18.785107476376943</c:v>
                </c:pt>
                <c:pt idx="673">
                  <c:v>18.984885788427498</c:v>
                </c:pt>
                <c:pt idx="674">
                  <c:v>19.184674067515182</c:v>
                </c:pt>
                <c:pt idx="675">
                  <c:v>19.384471865977993</c:v>
                </c:pt>
                <c:pt idx="676">
                  <c:v>19.584278756220556</c:v>
                </c:pt>
                <c:pt idx="677">
                  <c:v>19.784094329817886</c:v>
                </c:pt>
                <c:pt idx="678">
                  <c:v>19.983918196659396</c:v>
                </c:pt>
                <c:pt idx="679">
                  <c:v>20.183749984130337</c:v>
                </c:pt>
                <c:pt idx="680">
                  <c:v>20.383589336330001</c:v>
                </c:pt>
                <c:pt idx="681">
                  <c:v>20.583435913324415</c:v>
                </c:pt>
                <c:pt idx="682">
                  <c:v>20.783289390431648</c:v>
                </c:pt>
                <c:pt idx="683">
                  <c:v>20.983149457540577</c:v>
                </c:pt>
                <c:pt idx="684">
                  <c:v>21.183015818457989</c:v>
                </c:pt>
                <c:pt idx="685">
                  <c:v>21.382888190285982</c:v>
                </c:pt>
                <c:pt idx="686">
                  <c:v>21.582766302826599</c:v>
                </c:pt>
                <c:pt idx="687">
                  <c:v>21.782649898013105</c:v>
                </c:pt>
                <c:pt idx="688">
                  <c:v>21.982538729366624</c:v>
                </c:pt>
                <c:pt idx="689">
                  <c:v>22.182432561476972</c:v>
                </c:pt>
                <c:pt idx="690">
                  <c:v>22.382331169506614</c:v>
                </c:pt>
                <c:pt idx="691">
                  <c:v>22.58223433871688</c:v>
                </c:pt>
                <c:pt idx="692">
                  <c:v>22.78214186401518</c:v>
                </c:pt>
                <c:pt idx="693">
                  <c:v>22.982053549522441</c:v>
                </c:pt>
                <c:pt idx="694">
                  <c:v>23.181969208160176</c:v>
                </c:pt>
                <c:pt idx="695">
                  <c:v>23.381888661255459</c:v>
                </c:pt>
                <c:pt idx="696">
                  <c:v>23.581811738164085</c:v>
                </c:pt>
                <c:pt idx="697">
                  <c:v>23.781738275910236</c:v>
                </c:pt>
                <c:pt idx="698">
                  <c:v>23.981668118842421</c:v>
                </c:pt>
                <c:pt idx="699">
                  <c:v>24.181601118304812</c:v>
                </c:pt>
                <c:pt idx="700">
                  <c:v>24.381537132323231</c:v>
                </c:pt>
                <c:pt idx="701">
                  <c:v>24.581476025305165</c:v>
                </c:pt>
                <c:pt idx="702">
                  <c:v>24.781417667753303</c:v>
                </c:pt>
                <c:pt idx="703">
                  <c:v>24.981361935991877</c:v>
                </c:pt>
                <c:pt idx="704">
                  <c:v>25.181308711905324</c:v>
                </c:pt>
                <c:pt idx="705">
                  <c:v>25.381257882688388</c:v>
                </c:pt>
                <c:pt idx="706">
                  <c:v>25.581209340607657</c:v>
                </c:pt>
                <c:pt idx="707">
                  <c:v>25.781162982773985</c:v>
                </c:pt>
                <c:pt idx="708">
                  <c:v>25.981118710924555</c:v>
                </c:pt>
                <c:pt idx="709">
                  <c:v>26.181076431215317</c:v>
                </c:pt>
                <c:pt idx="710">
                  <c:v>26.381036054022161</c:v>
                </c:pt>
                <c:pt idx="711">
                  <c:v>26.580997493751688</c:v>
                </c:pt>
                <c:pt idx="712">
                  <c:v>26.780960668659617</c:v>
                </c:pt>
                <c:pt idx="713">
                  <c:v>26.980925500678232</c:v>
                </c:pt>
                <c:pt idx="714">
                  <c:v>27.180891915250946</c:v>
                </c:pt>
                <c:pt idx="715">
                  <c:v>27.380859841174406</c:v>
                </c:pt>
                <c:pt idx="716">
                  <c:v>27.580829210447959</c:v>
                </c:pt>
                <c:pt idx="717">
                  <c:v>27.780799958129649</c:v>
                </c:pt>
                <c:pt idx="718">
                  <c:v>27.980772022198593</c:v>
                </c:pt>
                <c:pt idx="719">
                  <c:v>28.180745343423787</c:v>
                </c:pt>
                <c:pt idx="720">
                  <c:v>28.38071986523866</c:v>
                </c:pt>
                <c:pt idx="721">
                  <c:v>28.580695533621245</c:v>
                </c:pt>
                <c:pt idx="722">
                  <c:v>28.780672296979759</c:v>
                </c:pt>
                <c:pt idx="723">
                  <c:v>28.980650106043342</c:v>
                </c:pt>
                <c:pt idx="724">
                  <c:v>29.180628913757921</c:v>
                </c:pt>
                <c:pt idx="725">
                  <c:v>29.380608675185798</c:v>
                </c:pt>
                <c:pt idx="726">
                  <c:v>29.58058934741139</c:v>
                </c:pt>
                <c:pt idx="727">
                  <c:v>29.780570889449798</c:v>
                </c:pt>
                <c:pt idx="728">
                  <c:v>29.980553262160129</c:v>
                </c:pt>
                <c:pt idx="729">
                  <c:v>30.180536428162384</c:v>
                </c:pt>
                <c:pt idx="730">
                  <c:v>30.380520351758385</c:v>
                </c:pt>
                <c:pt idx="731">
                  <c:v>30.58050499885627</c:v>
                </c:pt>
                <c:pt idx="732">
                  <c:v>30.780490336897898</c:v>
                </c:pt>
                <c:pt idx="733">
                  <c:v>30.980476334790154</c:v>
                </c:pt>
                <c:pt idx="734">
                  <c:v>31.180462962838916</c:v>
                </c:pt>
                <c:pt idx="735">
                  <c:v>31.380450192686197</c:v>
                </c:pt>
                <c:pt idx="736">
                  <c:v>31.580437997249945</c:v>
                </c:pt>
                <c:pt idx="737">
                  <c:v>31.780426350666794</c:v>
                </c:pt>
                <c:pt idx="738">
                  <c:v>31.980415228237071</c:v>
                </c:pt>
                <c:pt idx="739">
                  <c:v>32.180404606372555</c:v>
                </c:pt>
                <c:pt idx="740">
                  <c:v>32.38039446254642</c:v>
                </c:pt>
                <c:pt idx="741">
                  <c:v>32.580384775245584</c:v>
                </c:pt>
                <c:pt idx="742">
                  <c:v>32.780375523924938</c:v>
                </c:pt>
                <c:pt idx="743">
                  <c:v>32.980366688963926</c:v>
                </c:pt>
                <c:pt idx="744">
                  <c:v>33.18035825162486</c:v>
                </c:pt>
                <c:pt idx="745">
                  <c:v>33.380350194013289</c:v>
                </c:pt>
                <c:pt idx="746">
                  <c:v>33.580342499040043</c:v>
                </c:pt>
                <c:pt idx="747">
                  <c:v>33.780335150384914</c:v>
                </c:pt>
                <c:pt idx="748">
                  <c:v>33.980328132462127</c:v>
                </c:pt>
                <c:pt idx="749">
                  <c:v>34.180321430387323</c:v>
                </c:pt>
                <c:pt idx="750">
                  <c:v>34.38031502994594</c:v>
                </c:pt>
                <c:pt idx="751">
                  <c:v>34.580308917563045</c:v>
                </c:pt>
                <c:pt idx="752">
                  <c:v>34.780303080274642</c:v>
                </c:pt>
                <c:pt idx="753">
                  <c:v>34.980297505700193</c:v>
                </c:pt>
                <c:pt idx="754">
                  <c:v>35.180292182016252</c:v>
                </c:pt>
                <c:pt idx="755">
                  <c:v>35.380287097931451</c:v>
                </c:pt>
                <c:pt idx="756">
                  <c:v>35.580282242662619</c:v>
                </c:pt>
                <c:pt idx="757">
                  <c:v>35.780277605911806</c:v>
                </c:pt>
                <c:pt idx="758">
                  <c:v>35.980273177844566</c:v>
                </c:pt>
                <c:pt idx="759">
                  <c:v>36.18026894906891</c:v>
                </c:pt>
                <c:pt idx="760">
                  <c:v>36.380264910615701</c:v>
                </c:pt>
                <c:pt idx="761">
                  <c:v>36.580261053919337</c:v>
                </c:pt>
                <c:pt idx="762">
                  <c:v>36.780257370799646</c:v>
                </c:pt>
                <c:pt idx="763">
                  <c:v>36.980253853444751</c:v>
                </c:pt>
                <c:pt idx="764">
                  <c:v>37.180250494394294</c:v>
                </c:pt>
                <c:pt idx="765">
                  <c:v>37.380247286523534</c:v>
                </c:pt>
                <c:pt idx="766">
                  <c:v>37.580244223028544</c:v>
                </c:pt>
                <c:pt idx="767">
                  <c:v>37.78024129741155</c:v>
                </c:pt>
                <c:pt idx="768">
                  <c:v>37.980238503467348</c:v>
                </c:pt>
                <c:pt idx="769">
                  <c:v>38.180235835269478</c:v>
                </c:pt>
                <c:pt idx="770">
                  <c:v>38.380233287158795</c:v>
                </c:pt>
                <c:pt idx="771">
                  <c:v>38.580230853730583</c:v>
                </c:pt>
                <c:pt idx="772">
                  <c:v>38.780228529823326</c:v>
                </c:pt>
                <c:pt idx="773">
                  <c:v>38.980226310508037</c:v>
                </c:pt>
                <c:pt idx="774">
                  <c:v>39.180224191077329</c:v>
                </c:pt>
                <c:pt idx="775">
                  <c:v>39.380222167035733</c:v>
                </c:pt>
                <c:pt idx="776">
                  <c:v>39.580220234090149</c:v>
                </c:pt>
                <c:pt idx="777">
                  <c:v>39.780218388140639</c:v>
                </c:pt>
                <c:pt idx="778">
                  <c:v>39.980216625271837</c:v>
                </c:pt>
                <c:pt idx="779">
                  <c:v>40.180214941744524</c:v>
                </c:pt>
                <c:pt idx="780">
                  <c:v>40.380213333987776</c:v>
                </c:pt>
                <c:pt idx="781">
                  <c:v>40.580211798591485</c:v>
                </c:pt>
                <c:pt idx="782">
                  <c:v>40.780210332298857</c:v>
                </c:pt>
                <c:pt idx="783">
                  <c:v>40.980208931999798</c:v>
                </c:pt>
                <c:pt idx="784">
                  <c:v>41.180207594724223</c:v>
                </c:pt>
                <c:pt idx="785">
                  <c:v>41.38020631763554</c:v>
                </c:pt>
                <c:pt idx="786">
                  <c:v>41.580205098025012</c:v>
                </c:pt>
                <c:pt idx="787">
                  <c:v>41.780203933305643</c:v>
                </c:pt>
                <c:pt idx="788">
                  <c:v>41.980202821006991</c:v>
                </c:pt>
                <c:pt idx="789">
                  <c:v>42.180201758769769</c:v>
                </c:pt>
                <c:pt idx="790">
                  <c:v>42.380200744340833</c:v>
                </c:pt>
                <c:pt idx="791">
                  <c:v>42.580199775568502</c:v>
                </c:pt>
                <c:pt idx="792">
                  <c:v>42.780198850397916</c:v>
                </c:pt>
                <c:pt idx="793">
                  <c:v>42.980197966866626</c:v>
                </c:pt>
                <c:pt idx="794">
                  <c:v>43.18019712310069</c:v>
                </c:pt>
                <c:pt idx="795">
                  <c:v>43.380196317310364</c:v>
                </c:pt>
                <c:pt idx="796">
                  <c:v>43.58019554778636</c:v>
                </c:pt>
                <c:pt idx="797">
                  <c:v>43.780194812896532</c:v>
                </c:pt>
                <c:pt idx="798">
                  <c:v>43.980194111082085</c:v>
                </c:pt>
                <c:pt idx="799">
                  <c:v>44.180193440854431</c:v>
                </c:pt>
                <c:pt idx="800">
                  <c:v>44.380192800791818</c:v>
                </c:pt>
                <c:pt idx="801">
                  <c:v>44.580192189536703</c:v>
                </c:pt>
                <c:pt idx="802">
                  <c:v>44.780191605792552</c:v>
                </c:pt>
                <c:pt idx="803">
                  <c:v>44.980191048321124</c:v>
                </c:pt>
                <c:pt idx="804">
                  <c:v>45.180190515939977</c:v>
                </c:pt>
                <c:pt idx="805">
                  <c:v>45.380190007519836</c:v>
                </c:pt>
                <c:pt idx="806">
                  <c:v>45.580189521982334</c:v>
                </c:pt>
                <c:pt idx="807">
                  <c:v>45.780189058297587</c:v>
                </c:pt>
                <c:pt idx="808">
                  <c:v>45.980188615482056</c:v>
                </c:pt>
                <c:pt idx="809">
                  <c:v>46.180188192596638</c:v>
                </c:pt>
                <c:pt idx="810">
                  <c:v>46.380187788743754</c:v>
                </c:pt>
                <c:pt idx="811">
                  <c:v>46.580187403067448</c:v>
                </c:pt>
                <c:pt idx="812">
                  <c:v>46.780187034749574</c:v>
                </c:pt>
                <c:pt idx="813">
                  <c:v>46.98018668300849</c:v>
                </c:pt>
                <c:pt idx="814">
                  <c:v>47.180186347098349</c:v>
                </c:pt>
                <c:pt idx="815">
                  <c:v>47.380186026306667</c:v>
                </c:pt>
                <c:pt idx="816">
                  <c:v>47.580185719952958</c:v>
                </c:pt>
                <c:pt idx="817">
                  <c:v>47.780185427387394</c:v>
                </c:pt>
                <c:pt idx="818">
                  <c:v>47.980185147989445</c:v>
                </c:pt>
              </c:numCache>
            </c:numRef>
          </c:yVal>
          <c:smooth val="1"/>
          <c:extLst>
            <c:ext xmlns:c16="http://schemas.microsoft.com/office/drawing/2014/chart" uri="{C3380CC4-5D6E-409C-BE32-E72D297353CC}">
              <c16:uniqueId val="{00000000-12F5-4705-B9FA-0928E37EC182}"/>
            </c:ext>
          </c:extLst>
        </c:ser>
        <c:ser>
          <c:idx val="5"/>
          <c:order val="5"/>
          <c:tx>
            <c:v>DC_gain_power</c:v>
          </c:tx>
          <c:spPr>
            <a:ln>
              <a:prstDash val="sysDot"/>
            </a:ln>
          </c:spPr>
          <c:marker>
            <c:symbol val="none"/>
          </c:marker>
          <c:xVal>
            <c:numRef>
              <c:f>Sheet2!$F$21:$G$21</c:f>
              <c:numCache>
                <c:formatCode>General</c:formatCode>
                <c:ptCount val="2"/>
                <c:pt idx="0">
                  <c:v>100</c:v>
                </c:pt>
                <c:pt idx="1">
                  <c:v>1000000</c:v>
                </c:pt>
              </c:numCache>
            </c:numRef>
          </c:xVal>
          <c:yVal>
            <c:numRef>
              <c:f>Sheet2!$D$21:$E$21</c:f>
              <c:numCache>
                <c:formatCode>General</c:formatCode>
                <c:ptCount val="2"/>
                <c:pt idx="0">
                  <c:v>0.52657877444698298</c:v>
                </c:pt>
                <c:pt idx="1">
                  <c:v>0.52657877444698298</c:v>
                </c:pt>
              </c:numCache>
            </c:numRef>
          </c:yVal>
          <c:smooth val="1"/>
          <c:extLst>
            <c:ext xmlns:c16="http://schemas.microsoft.com/office/drawing/2014/chart" uri="{C3380CC4-5D6E-409C-BE32-E72D297353CC}">
              <c16:uniqueId val="{00000001-12F5-4705-B9FA-0928E37EC182}"/>
            </c:ext>
          </c:extLst>
        </c:ser>
        <c:dLbls>
          <c:showLegendKey val="0"/>
          <c:showVal val="0"/>
          <c:showCatName val="0"/>
          <c:showSerName val="0"/>
          <c:showPercent val="0"/>
          <c:showBubbleSize val="0"/>
        </c:dLbls>
        <c:axId val="527749120"/>
        <c:axId val="527751040"/>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Sheet2!$AF$4:$AF$822</c:f>
              <c:numCache>
                <c:formatCode>0.0000</c:formatCode>
                <c:ptCount val="819"/>
                <c:pt idx="0">
                  <c:v>-2.0656853022880775</c:v>
                </c:pt>
                <c:pt idx="1">
                  <c:v>-2.1137800596678238</c:v>
                </c:pt>
                <c:pt idx="2">
                  <c:v>-2.1629935702210714</c:v>
                </c:pt>
                <c:pt idx="3">
                  <c:v>-2.213351784642219</c:v>
                </c:pt>
                <c:pt idx="4">
                  <c:v>-2.2648812503565874</c:v>
                </c:pt>
                <c:pt idx="5">
                  <c:v>-2.3176091248684925</c:v>
                </c:pt>
                <c:pt idx="6">
                  <c:v>-2.3715631893810158</c:v>
                </c:pt>
                <c:pt idx="7">
                  <c:v>-2.4267718626910098</c:v>
                </c:pt>
                <c:pt idx="8">
                  <c:v>-2.4832642153628131</c:v>
                </c:pt>
                <c:pt idx="9">
                  <c:v>-2.541069984183931</c:v>
                </c:pt>
                <c:pt idx="10">
                  <c:v>-2.6002195869059044</c:v>
                </c:pt>
                <c:pt idx="11">
                  <c:v>-2.6607441372733067</c:v>
                </c:pt>
                <c:pt idx="12">
                  <c:v>-2.7226754603437442</c:v>
                </c:pt>
                <c:pt idx="13">
                  <c:v>-2.7860461081014019</c:v>
                </c:pt>
                <c:pt idx="14">
                  <c:v>-2.8508893753665694</c:v>
                </c:pt>
                <c:pt idx="15">
                  <c:v>-2.9172393160032066</c:v>
                </c:pt>
                <c:pt idx="16">
                  <c:v>-2.9851307594264469</c:v>
                </c:pt>
                <c:pt idx="17">
                  <c:v>-3.0545993274114958</c:v>
                </c:pt>
                <c:pt idx="18">
                  <c:v>-3.1256814512051583</c:v>
                </c:pt>
                <c:pt idx="19">
                  <c:v>-3.1984143889407419</c:v>
                </c:pt>
                <c:pt idx="20">
                  <c:v>-3.272836243356767</c:v>
                </c:pt>
                <c:pt idx="21">
                  <c:v>-3.3489859798193677</c:v>
                </c:pt>
                <c:pt idx="22">
                  <c:v>-3.4269034446478503</c:v>
                </c:pt>
                <c:pt idx="23">
                  <c:v>-3.5066293837422684</c:v>
                </c:pt>
                <c:pt idx="24">
                  <c:v>-3.5882054615113597</c:v>
                </c:pt>
                <c:pt idx="25">
                  <c:v>-3.6716742800984501</c:v>
                </c:pt>
                <c:pt idx="26">
                  <c:v>-3.7570793989023268</c:v>
                </c:pt>
                <c:pt idx="27">
                  <c:v>-3.8444653543892984</c:v>
                </c:pt>
                <c:pt idx="28">
                  <c:v>-3.9338776801917859</c:v>
                </c:pt>
                <c:pt idx="29">
                  <c:v>-4.0253629274880032</c:v>
                </c:pt>
                <c:pt idx="30">
                  <c:v>-4.1189686856562444</c:v>
                </c:pt>
                <c:pt idx="31">
                  <c:v>-4.2147436031963101</c:v>
                </c:pt>
                <c:pt idx="32">
                  <c:v>-4.3127374089094603</c:v>
                </c:pt>
                <c:pt idx="33">
                  <c:v>-4.4130009333270905</c:v>
                </c:pt>
                <c:pt idx="34">
                  <c:v>-4.5155861303770566</c:v>
                </c:pt>
                <c:pt idx="35">
                  <c:v>-4.6205460992751224</c:v>
                </c:pt>
                <c:pt idx="36">
                  <c:v>-4.7279351066275686</c:v>
                </c:pt>
                <c:pt idx="37">
                  <c:v>-4.8378086087293326</c:v>
                </c:pt>
                <c:pt idx="38">
                  <c:v>-4.9502232740403667</c:v>
                </c:pt>
                <c:pt idx="39">
                  <c:v>-5.0652370058210296</c:v>
                </c:pt>
                <c:pt idx="40">
                  <c:v>-5.1829089649053151</c:v>
                </c:pt>
                <c:pt idx="41">
                  <c:v>-5.3032995925886182</c:v>
                </c:pt>
                <c:pt idx="42">
                  <c:v>-5.4264706336044641</c:v>
                </c:pt>
                <c:pt idx="43">
                  <c:v>-5.5524851591621536</c:v>
                </c:pt>
                <c:pt idx="44">
                  <c:v>-5.6814075900146959</c:v>
                </c:pt>
                <c:pt idx="45">
                  <c:v>-5.8133037195236117</c:v>
                </c:pt>
                <c:pt idx="46">
                  <c:v>-5.9482407366841956</c:v>
                </c:pt>
                <c:pt idx="47">
                  <c:v>-6.0862872490717361</c:v>
                </c:pt>
                <c:pt idx="48">
                  <c:v>-6.2275133056656671</c:v>
                </c:pt>
                <c:pt idx="49">
                  <c:v>-6.3719904195052148</c:v>
                </c:pt>
                <c:pt idx="50">
                  <c:v>-6.5197915901261085</c:v>
                </c:pt>
                <c:pt idx="51">
                  <c:v>-6.6709913257240121</c:v>
                </c:pt>
                <c:pt idx="52">
                  <c:v>-6.8256656649858911</c:v>
                </c:pt>
                <c:pt idx="53">
                  <c:v>-6.9838921985260285</c:v>
                </c:pt>
                <c:pt idx="54">
                  <c:v>-7.1457500898585513</c:v>
                </c:pt>
                <c:pt idx="55">
                  <c:v>-7.3113200958331461</c:v>
                </c:pt>
                <c:pt idx="56">
                  <c:v>-7.4806845864552534</c:v>
                </c:pt>
                <c:pt idx="57">
                  <c:v>-7.653927564006235</c:v>
                </c:pt>
                <c:pt idx="58">
                  <c:v>-7.8311346813730518</c:v>
                </c:pt>
                <c:pt idx="59">
                  <c:v>-8.0123932594904517</c:v>
                </c:pt>
                <c:pt idx="60">
                  <c:v>-8.197792303792065</c:v>
                </c:pt>
                <c:pt idx="61">
                  <c:v>-8.3874225195596548</c:v>
                </c:pt>
                <c:pt idx="62">
                  <c:v>-8.5813763260524016</c:v>
                </c:pt>
                <c:pt idx="63">
                  <c:v>-8.7797478692901869</c:v>
                </c:pt>
                <c:pt idx="64">
                  <c:v>-8.9826330333568727</c:v>
                </c:pt>
                <c:pt idx="65">
                  <c:v>-9.1901294500808124</c:v>
                </c:pt>
                <c:pt idx="66">
                  <c:v>-9.4023365069411629</c:v>
                </c:pt>
                <c:pt idx="67">
                  <c:v>-9.6193553530390918</c:v>
                </c:pt>
                <c:pt idx="68">
                  <c:v>-9.8412889029634787</c:v>
                </c:pt>
                <c:pt idx="69">
                  <c:v>-10.068241838370628</c:v>
                </c:pt>
                <c:pt idx="70">
                  <c:v>-10.300320607087286</c:v>
                </c:pt>
                <c:pt idx="71">
                  <c:v>-10.537633419535391</c:v>
                </c:pt>
                <c:pt idx="72">
                  <c:v>-10.780290242266258</c:v>
                </c:pt>
                <c:pt idx="73">
                  <c:v>-11.028402788380399</c:v>
                </c:pt>
                <c:pt idx="74">
                  <c:v>-11.282084504597901</c:v>
                </c:pt>
                <c:pt idx="75">
                  <c:v>-11.541450554732322</c:v>
                </c:pt>
                <c:pt idx="76">
                  <c:v>-11.806617799309427</c:v>
                </c:pt>
                <c:pt idx="77">
                  <c:v>-12.077704771059903</c:v>
                </c:pt>
                <c:pt idx="78">
                  <c:v>-12.354831646003252</c:v>
                </c:pt>
                <c:pt idx="79">
                  <c:v>-12.638120209828152</c:v>
                </c:pt>
                <c:pt idx="80">
                  <c:v>-12.927693819262487</c:v>
                </c:pt>
                <c:pt idx="81">
                  <c:v>-13.223677358114768</c:v>
                </c:pt>
                <c:pt idx="82">
                  <c:v>-13.526197187657381</c:v>
                </c:pt>
                <c:pt idx="83">
                  <c:v>-13.835381091011087</c:v>
                </c:pt>
                <c:pt idx="84">
                  <c:v>-14.151358211180082</c:v>
                </c:pt>
                <c:pt idx="85">
                  <c:v>-14.474258982377476</c:v>
                </c:pt>
                <c:pt idx="86">
                  <c:v>-14.804215054272296</c:v>
                </c:pt>
                <c:pt idx="87">
                  <c:v>-15.141359208782179</c:v>
                </c:pt>
                <c:pt idx="88">
                  <c:v>-15.485825269029226</c:v>
                </c:pt>
                <c:pt idx="89">
                  <c:v>-15.837748000072825</c:v>
                </c:pt>
                <c:pt idx="90">
                  <c:v>-16.197263001029757</c:v>
                </c:pt>
                <c:pt idx="91">
                  <c:v>-16.564506588192508</c:v>
                </c:pt>
                <c:pt idx="92">
                  <c:v>-16.939615668757583</c:v>
                </c:pt>
                <c:pt idx="93">
                  <c:v>-17.322727604781054</c:v>
                </c:pt>
                <c:pt idx="94">
                  <c:v>-17.713980066986156</c:v>
                </c:pt>
                <c:pt idx="95">
                  <c:v>-18.113510878058815</c:v>
                </c:pt>
                <c:pt idx="96">
                  <c:v>-18.521457845082338</c:v>
                </c:pt>
                <c:pt idx="97">
                  <c:v>-18.937958580781629</c:v>
                </c:pt>
                <c:pt idx="98">
                  <c:v>-19.36315031327111</c:v>
                </c:pt>
                <c:pt idx="99">
                  <c:v>-19.797169684029907</c:v>
                </c:pt>
                <c:pt idx="100">
                  <c:v>-20.240152533861679</c:v>
                </c:pt>
                <c:pt idx="101">
                  <c:v>-20.692233676637461</c:v>
                </c:pt>
                <c:pt idx="102">
                  <c:v>-21.15354666066607</c:v>
                </c:pt>
                <c:pt idx="103">
                  <c:v>-21.624223517590416</c:v>
                </c:pt>
                <c:pt idx="104">
                  <c:v>-22.104394498768187</c:v>
                </c:pt>
                <c:pt idx="105">
                  <c:v>-22.594187799163606</c:v>
                </c:pt>
                <c:pt idx="106">
                  <c:v>-23.093729268852986</c:v>
                </c:pt>
                <c:pt idx="107">
                  <c:v>-23.603142112329554</c:v>
                </c:pt>
                <c:pt idx="108">
                  <c:v>-24.122546575886911</c:v>
                </c:pt>
                <c:pt idx="109">
                  <c:v>-24.65205962345857</c:v>
                </c:pt>
                <c:pt idx="110">
                  <c:v>-25.19179460140213</c:v>
                </c:pt>
                <c:pt idx="111">
                  <c:v>-25.741860892831674</c:v>
                </c:pt>
                <c:pt idx="112">
                  <c:v>-26.302363562228368</c:v>
                </c:pt>
                <c:pt idx="113">
                  <c:v>-26.873402991191032</c:v>
                </c:pt>
                <c:pt idx="114">
                  <c:v>-27.455074506329328</c:v>
                </c:pt>
                <c:pt idx="115">
                  <c:v>-28.047468000446685</c:v>
                </c:pt>
                <c:pt idx="116">
                  <c:v>-28.650667548314086</c:v>
                </c:pt>
                <c:pt idx="117">
                  <c:v>-29.264751018489164</c:v>
                </c:pt>
                <c:pt idx="118">
                  <c:v>-29.889789682796458</c:v>
                </c:pt>
                <c:pt idx="119">
                  <c:v>-30.525847825243027</c:v>
                </c:pt>
                <c:pt idx="120">
                  <c:v>-31.172982352304611</c:v>
                </c:pt>
                <c:pt idx="121">
                  <c:v>-31.831242406673862</c:v>
                </c:pt>
                <c:pt idx="122">
                  <c:v>-32.500668986715652</c:v>
                </c:pt>
                <c:pt idx="123">
                  <c:v>-33.181294574017194</c:v>
                </c:pt>
                <c:pt idx="124">
                  <c:v>-33.873142771558314</c:v>
                </c:pt>
                <c:pt idx="125">
                  <c:v>-34.576227955144915</c:v>
                </c:pt>
                <c:pt idx="126">
                  <c:v>-35.290554940857419</c:v>
                </c:pt>
                <c:pt idx="127">
                  <c:v>-36.016118671348529</c:v>
                </c:pt>
                <c:pt idx="128">
                  <c:v>-36.752903923888503</c:v>
                </c:pt>
                <c:pt idx="129">
                  <c:v>-37.50088504309327</c:v>
                </c:pt>
                <c:pt idx="130">
                  <c:v>-38.26002570127612</c:v>
                </c:pt>
                <c:pt idx="131">
                  <c:v>-39.030278689339696</c:v>
                </c:pt>
                <c:pt idx="132">
                  <c:v>-39.811585741063475</c:v>
                </c:pt>
                <c:pt idx="133">
                  <c:v>-40.603877393544103</c:v>
                </c:pt>
                <c:pt idx="134">
                  <c:v>-41.407072886405373</c:v>
                </c:pt>
                <c:pt idx="135">
                  <c:v>-42.221080102217243</c:v>
                </c:pt>
                <c:pt idx="136">
                  <c:v>-43.045795550336273</c:v>
                </c:pt>
                <c:pt idx="137">
                  <c:v>-43.881104396117479</c:v>
                </c:pt>
                <c:pt idx="138">
                  <c:v>-44.726880537134981</c:v>
                </c:pt>
                <c:pt idx="139">
                  <c:v>-45.582986727700849</c:v>
                </c:pt>
                <c:pt idx="140">
                  <c:v>-46.449274752579512</c:v>
                </c:pt>
                <c:pt idx="141">
                  <c:v>-47.325585650370307</c:v>
                </c:pt>
                <c:pt idx="142">
                  <c:v>-48.211749986569465</c:v>
                </c:pt>
                <c:pt idx="143">
                  <c:v>-49.107588175838892</c:v>
                </c:pt>
                <c:pt idx="144">
                  <c:v>-50.012910852496809</c:v>
                </c:pt>
                <c:pt idx="145">
                  <c:v>-50.927519287725183</c:v>
                </c:pt>
                <c:pt idx="146">
                  <c:v>-51.851205851453095</c:v>
                </c:pt>
                <c:pt idx="147">
                  <c:v>-52.7837545163447</c:v>
                </c:pt>
                <c:pt idx="148">
                  <c:v>-53.724941400795359</c:v>
                </c:pt>
                <c:pt idx="149">
                  <c:v>-54.674535347332579</c:v>
                </c:pt>
                <c:pt idx="150">
                  <c:v>-55.632298532334055</c:v>
                </c:pt>
                <c:pt idx="151">
                  <c:v>-56.597987102530858</c:v>
                </c:pt>
                <c:pt idx="152">
                  <c:v>-57.571351833355251</c:v>
                </c:pt>
                <c:pt idx="153">
                  <c:v>-58.552138803839057</c:v>
                </c:pt>
                <c:pt idx="154">
                  <c:v>-59.540090082473775</c:v>
                </c:pt>
                <c:pt idx="155">
                  <c:v>-60.534944418207289</c:v>
                </c:pt>
                <c:pt idx="156">
                  <c:v>-61.536437930593785</c:v>
                </c:pt>
                <c:pt idx="157">
                  <c:v>-62.544304793021233</c:v>
                </c:pt>
                <c:pt idx="158">
                  <c:v>-63.55827790293128</c:v>
                </c:pt>
                <c:pt idx="159">
                  <c:v>-64.578089533011834</c:v>
                </c:pt>
                <c:pt idx="160">
                  <c:v>-65.603471957489589</c:v>
                </c:pt>
                <c:pt idx="161">
                  <c:v>-66.634158047869875</c:v>
                </c:pt>
                <c:pt idx="162">
                  <c:v>-67.66988183277374</c:v>
                </c:pt>
                <c:pt idx="163">
                  <c:v>-68.710379016885327</c:v>
                </c:pt>
                <c:pt idx="164">
                  <c:v>-69.755387454463857</c:v>
                </c:pt>
                <c:pt idx="165">
                  <c:v>-70.804647573364008</c:v>
                </c:pt>
                <c:pt idx="166">
                  <c:v>-71.857902746060077</c:v>
                </c:pt>
                <c:pt idx="167">
                  <c:v>-72.914899604759967</c:v>
                </c:pt>
                <c:pt idx="168">
                  <c:v>-73.975388298325996</c:v>
                </c:pt>
                <c:pt idx="169">
                  <c:v>-75.039122689374764</c:v>
                </c:pt>
                <c:pt idx="170">
                  <c:v>-76.105860490608222</c:v>
                </c:pt>
                <c:pt idx="171">
                  <c:v>-77.17536334010947</c:v>
                </c:pt>
                <c:pt idx="172">
                  <c:v>-78.247396816029905</c:v>
                </c:pt>
                <c:pt idx="173">
                  <c:v>-79.321730391769009</c:v>
                </c:pt>
                <c:pt idx="174">
                  <c:v>-80.398137333416045</c:v>
                </c:pt>
                <c:pt idx="175">
                  <c:v>-81.476394541861893</c:v>
                </c:pt>
                <c:pt idx="176">
                  <c:v>-82.556282342601236</c:v>
                </c:pt>
                <c:pt idx="177">
                  <c:v>-83.637584226816244</c:v>
                </c:pt>
                <c:pt idx="178">
                  <c:v>-84.720086547866671</c:v>
                </c:pt>
                <c:pt idx="179">
                  <c:v>-85.80357817779246</c:v>
                </c:pt>
                <c:pt idx="180">
                  <c:v>-86.887850128863832</c:v>
                </c:pt>
                <c:pt idx="181">
                  <c:v>-87.972695145591572</c:v>
                </c:pt>
                <c:pt idx="182">
                  <c:v>-89.057907272920275</c:v>
                </c:pt>
                <c:pt idx="183">
                  <c:v>-90.14328140658435</c:v>
                </c:pt>
                <c:pt idx="184">
                  <c:v>-91.228612831791153</c:v>
                </c:pt>
                <c:pt idx="185">
                  <c:v>-92.313696756521821</c:v>
                </c:pt>
                <c:pt idx="186">
                  <c:v>-93.398327845794697</c:v>
                </c:pt>
                <c:pt idx="187">
                  <c:v>-94.482299763228326</c:v>
                </c:pt>
                <c:pt idx="188">
                  <c:v>-95.565404726161091</c:v>
                </c:pt>
                <c:pt idx="189">
                  <c:v>-96.647433080445268</c:v>
                </c:pt>
                <c:pt idx="190">
                  <c:v>-97.728172900820795</c:v>
                </c:pt>
                <c:pt idx="191">
                  <c:v>-98.807409622506597</c:v>
                </c:pt>
                <c:pt idx="192">
                  <c:v>-99.884925709310636</c:v>
                </c:pt>
                <c:pt idx="193">
                  <c:v>-100.96050036317132</c:v>
                </c:pt>
                <c:pt idx="194">
                  <c:v>-102.03390927959344</c:v>
                </c:pt>
                <c:pt idx="195">
                  <c:v>-103.10492445294759</c:v>
                </c:pt>
                <c:pt idx="196">
                  <c:v>-104.17331403505263</c:v>
                </c:pt>
                <c:pt idx="197">
                  <c:v>-105.23884224988198</c:v>
                </c:pt>
                <c:pt idx="198">
                  <c:v>-106.30126936660668</c:v>
                </c:pt>
                <c:pt idx="199">
                  <c:v>-107.36035173254646</c:v>
                </c:pt>
                <c:pt idx="200">
                  <c:v>-108.41584186692467</c:v>
                </c:pt>
                <c:pt idx="201">
                  <c:v>-109.46748861564291</c:v>
                </c:pt>
                <c:pt idx="202">
                  <c:v>-110.51503736660199</c:v>
                </c:pt>
                <c:pt idx="203">
                  <c:v>-111.55823032441219</c:v>
                </c:pt>
                <c:pt idx="204">
                  <c:v>-112.59680684266363</c:v>
                </c:pt>
                <c:pt idx="205">
                  <c:v>-113.63050381127792</c:v>
                </c:pt>
                <c:pt idx="206">
                  <c:v>-114.65905609584428</c:v>
                </c:pt>
                <c:pt idx="207">
                  <c:v>-115.68219702525997</c:v>
                </c:pt>
                <c:pt idx="208">
                  <c:v>-116.69965892346758</c:v>
                </c:pt>
                <c:pt idx="209">
                  <c:v>-117.71117368059839</c:v>
                </c:pt>
                <c:pt idx="210">
                  <c:v>-118.7164733584208</c:v>
                </c:pt>
                <c:pt idx="211">
                  <c:v>-119.7152908246412</c:v>
                </c:pt>
                <c:pt idx="212">
                  <c:v>-120.70736041033089</c:v>
                </c:pt>
                <c:pt idx="213">
                  <c:v>-121.69241858455254</c:v>
                </c:pt>
                <c:pt idx="214">
                  <c:v>-122.67020464013923</c:v>
                </c:pt>
                <c:pt idx="215">
                  <c:v>-123.64046138453304</c:v>
                </c:pt>
                <c:pt idx="216">
                  <c:v>-124.60293582963104</c:v>
                </c:pt>
                <c:pt idx="217">
                  <c:v>-125.55737987469169</c:v>
                </c:pt>
                <c:pt idx="218">
                  <c:v>-126.50355097654474</c:v>
                </c:pt>
                <c:pt idx="219">
                  <c:v>-127.44121280159625</c:v>
                </c:pt>
                <c:pt idx="220">
                  <c:v>-128.37013585443731</c:v>
                </c:pt>
                <c:pt idx="221">
                  <c:v>-129.29009807823564</c:v>
                </c:pt>
                <c:pt idx="222">
                  <c:v>-130.20088542250775</c:v>
                </c:pt>
                <c:pt idx="223">
                  <c:v>-131.10229237432873</c:v>
                </c:pt>
                <c:pt idx="224">
                  <c:v>-131.99412244952839</c:v>
                </c:pt>
                <c:pt idx="225">
                  <c:v>-132.8761886409346</c:v>
                </c:pt>
                <c:pt idx="226">
                  <c:v>-133.74831382125382</c:v>
                </c:pt>
                <c:pt idx="227">
                  <c:v>-134.61033109871175</c:v>
                </c:pt>
                <c:pt idx="228">
                  <c:v>-135.46208412410689</c:v>
                </c:pt>
                <c:pt idx="229">
                  <c:v>-136.30342734845124</c:v>
                </c:pt>
                <c:pt idx="230">
                  <c:v>-137.13422623087428</c:v>
                </c:pt>
                <c:pt idx="231">
                  <c:v>-137.95435739694474</c:v>
                </c:pt>
                <c:pt idx="232">
                  <c:v>-138.76370874801637</c:v>
                </c:pt>
                <c:pt idx="233">
                  <c:v>-139.56217952261699</c:v>
                </c:pt>
                <c:pt idx="234">
                  <c:v>-140.34968031128093</c:v>
                </c:pt>
                <c:pt idx="235">
                  <c:v>-141.12613302656169</c:v>
                </c:pt>
                <c:pt idx="236">
                  <c:v>-141.89147083025802</c:v>
                </c:pt>
                <c:pt idx="237">
                  <c:v>-142.64563802014084</c:v>
                </c:pt>
                <c:pt idx="238">
                  <c:v>-143.38858987867704</c:v>
                </c:pt>
                <c:pt idx="239">
                  <c:v>-144.12029248641466</c:v>
                </c:pt>
                <c:pt idx="240">
                  <c:v>-144.84072250282051</c:v>
                </c:pt>
                <c:pt idx="241">
                  <c:v>-145.54986691744759</c:v>
                </c:pt>
                <c:pt idx="242">
                  <c:v>-146.24772277435926</c:v>
                </c:pt>
                <c:pt idx="243">
                  <c:v>-146.93429687275392</c:v>
                </c:pt>
                <c:pt idx="244">
                  <c:v>-147.60960544671423</c:v>
                </c:pt>
                <c:pt idx="245">
                  <c:v>-148.27367382696508</c:v>
                </c:pt>
                <c:pt idx="246">
                  <c:v>-148.92653608744897</c:v>
                </c:pt>
                <c:pt idx="247">
                  <c:v>-149.56823467944048</c:v>
                </c:pt>
                <c:pt idx="248">
                  <c:v>-150.19882005580817</c:v>
                </c:pt>
                <c:pt idx="249">
                  <c:v>-150.818350287908</c:v>
                </c:pt>
                <c:pt idx="250">
                  <c:v>-151.42689067745405</c:v>
                </c:pt>
                <c:pt idx="251">
                  <c:v>-152.02451336556183</c:v>
                </c:pt>
                <c:pt idx="252">
                  <c:v>-152.61129694101675</c:v>
                </c:pt>
                <c:pt idx="253">
                  <c:v>-153.18732604964171</c:v>
                </c:pt>
                <c:pt idx="254">
                  <c:v>-153.75269100649979</c:v>
                </c:pt>
                <c:pt idx="255">
                  <c:v>-154.30748741249255</c:v>
                </c:pt>
                <c:pt idx="256">
                  <c:v>-154.85181577676303</c:v>
                </c:pt>
                <c:pt idx="257">
                  <c:v>-155.38578114615692</c:v>
                </c:pt>
                <c:pt idx="258">
                  <c:v>-155.90949274284267</c:v>
                </c:pt>
                <c:pt idx="259">
                  <c:v>-156.42306361105139</c:v>
                </c:pt>
                <c:pt idx="260">
                  <c:v>-156.92661027375451</c:v>
                </c:pt>
                <c:pt idx="261">
                  <c:v>-157.42025239997173</c:v>
                </c:pt>
                <c:pt idx="262">
                  <c:v>-157.90411248327547</c:v>
                </c:pt>
                <c:pt idx="263">
                  <c:v>-158.37831553194536</c:v>
                </c:pt>
                <c:pt idx="264">
                  <c:v>-158.84298877111891</c:v>
                </c:pt>
                <c:pt idx="265">
                  <c:v>-159.29826135718849</c:v>
                </c:pt>
                <c:pt idx="266">
                  <c:v>-159.74426410460288</c:v>
                </c:pt>
                <c:pt idx="267">
                  <c:v>-160.18112922515218</c:v>
                </c:pt>
                <c:pt idx="268">
                  <c:v>-160.60899007974032</c:v>
                </c:pt>
                <c:pt idx="269">
                  <c:v>-161.02798094258441</c:v>
                </c:pt>
                <c:pt idx="270">
                  <c:v>-161.43823677772164</c:v>
                </c:pt>
                <c:pt idx="271">
                  <c:v>-161.83989302765266</c:v>
                </c:pt>
                <c:pt idx="272">
                  <c:v>-162.23308541390659</c:v>
                </c:pt>
                <c:pt idx="273">
                  <c:v>-162.61794974927375</c:v>
                </c:pt>
                <c:pt idx="274">
                  <c:v>-162.9946217614185</c:v>
                </c:pt>
                <c:pt idx="275">
                  <c:v>-163.36323692755994</c:v>
                </c:pt>
                <c:pt idx="276">
                  <c:v>-163.72393031988196</c:v>
                </c:pt>
                <c:pt idx="277">
                  <c:v>-164.07683646131966</c:v>
                </c:pt>
                <c:pt idx="278">
                  <c:v>-164.42208919135314</c:v>
                </c:pt>
                <c:pt idx="279">
                  <c:v>-164.75982154142952</c:v>
                </c:pt>
                <c:pt idx="280">
                  <c:v>-165.09016561962926</c:v>
                </c:pt>
                <c:pt idx="281">
                  <c:v>-165.4132525041866</c:v>
                </c:pt>
                <c:pt idx="282">
                  <c:v>-165.72921214547287</c:v>
                </c:pt>
                <c:pt idx="283">
                  <c:v>-166.03817327605597</c:v>
                </c:pt>
                <c:pt idx="284">
                  <c:v>-166.34026332844667</c:v>
                </c:pt>
                <c:pt idx="285">
                  <c:v>-166.63560836015319</c:v>
                </c:pt>
                <c:pt idx="286">
                  <c:v>-166.92433298566777</c:v>
                </c:pt>
                <c:pt idx="287">
                  <c:v>-167.20656031501886</c:v>
                </c:pt>
                <c:pt idx="288">
                  <c:v>-167.48241189853078</c:v>
                </c:pt>
                <c:pt idx="289">
                  <c:v>-167.75200767744181</c:v>
                </c:pt>
                <c:pt idx="290">
                  <c:v>-168.01546594004355</c:v>
                </c:pt>
                <c:pt idx="291">
                  <c:v>-168.27290328301396</c:v>
                </c:pt>
                <c:pt idx="292">
                  <c:v>-168.52443457762854</c:v>
                </c:pt>
                <c:pt idx="293">
                  <c:v>-168.77017294054451</c:v>
                </c:pt>
                <c:pt idx="294">
                  <c:v>-169.01022970887095</c:v>
                </c:pt>
                <c:pt idx="295">
                  <c:v>-169.2447144192349</c:v>
                </c:pt>
                <c:pt idx="296">
                  <c:v>-169.47373479058771</c:v>
                </c:pt>
                <c:pt idx="297">
                  <c:v>-169.69739671048578</c:v>
                </c:pt>
                <c:pt idx="298">
                  <c:v>-169.91580422460552</c:v>
                </c:pt>
                <c:pt idx="299">
                  <c:v>-170.1290595292603</c:v>
                </c:pt>
                <c:pt idx="300">
                  <c:v>-170.33726296669644</c:v>
                </c:pt>
                <c:pt idx="301">
                  <c:v>-170.54051302295903</c:v>
                </c:pt>
                <c:pt idx="302">
                  <c:v>-170.73890632812868</c:v>
                </c:pt>
                <c:pt idx="303">
                  <c:v>-170.93253765873951</c:v>
                </c:pt>
                <c:pt idx="304">
                  <c:v>-171.12149994220115</c:v>
                </c:pt>
                <c:pt idx="305">
                  <c:v>-171.30588426305499</c:v>
                </c:pt>
                <c:pt idx="306">
                  <c:v>-171.48577987090655</c:v>
                </c:pt>
                <c:pt idx="307">
                  <c:v>-171.66127418988322</c:v>
                </c:pt>
                <c:pt idx="308">
                  <c:v>-171.83245282947695</c:v>
                </c:pt>
                <c:pt idx="309">
                  <c:v>-171.99939959663811</c:v>
                </c:pt>
                <c:pt idx="310">
                  <c:v>-172.16219650899666</c:v>
                </c:pt>
                <c:pt idx="311">
                  <c:v>-172.3209238090931</c:v>
                </c:pt>
                <c:pt idx="312">
                  <c:v>-172.47565997950923</c:v>
                </c:pt>
                <c:pt idx="313">
                  <c:v>-172.62648175879579</c:v>
                </c:pt>
                <c:pt idx="314">
                  <c:v>-172.77346415810132</c:v>
                </c:pt>
                <c:pt idx="315">
                  <c:v>-172.91668047841131</c:v>
                </c:pt>
                <c:pt idx="316">
                  <c:v>-173.05620232831407</c:v>
                </c:pt>
                <c:pt idx="317">
                  <c:v>-173.19209964221488</c:v>
                </c:pt>
                <c:pt idx="318">
                  <c:v>-173.32444069892455</c:v>
                </c:pt>
                <c:pt idx="319">
                  <c:v>-173.45329214055559</c:v>
                </c:pt>
                <c:pt idx="320">
                  <c:v>-173.57871899166071</c:v>
                </c:pt>
                <c:pt idx="321">
                  <c:v>-173.70078467855663</c:v>
                </c:pt>
                <c:pt idx="322">
                  <c:v>-173.81955104877687</c:v>
                </c:pt>
                <c:pt idx="323">
                  <c:v>-173.93507839060354</c:v>
                </c:pt>
                <c:pt idx="324">
                  <c:v>-174.04742545263099</c:v>
                </c:pt>
                <c:pt idx="325">
                  <c:v>-174.15664946331748</c:v>
                </c:pt>
                <c:pt idx="326">
                  <c:v>-174.26280615048444</c:v>
                </c:pt>
                <c:pt idx="327">
                  <c:v>-174.36594976072695</c:v>
                </c:pt>
                <c:pt idx="328">
                  <c:v>-174.4661330786997</c:v>
                </c:pt>
                <c:pt idx="329">
                  <c:v>-174.56340744624791</c:v>
                </c:pt>
                <c:pt idx="330">
                  <c:v>-174.65782278135359</c:v>
                </c:pt>
                <c:pt idx="331">
                  <c:v>-174.74942759687019</c:v>
                </c:pt>
                <c:pt idx="332">
                  <c:v>-174.83826901902154</c:v>
                </c:pt>
                <c:pt idx="333">
                  <c:v>-174.92439280564213</c:v>
                </c:pt>
                <c:pt idx="334">
                  <c:v>-175.00784336413798</c:v>
                </c:pt>
                <c:pt idx="335">
                  <c:v>-175.08866376914975</c:v>
                </c:pt>
                <c:pt idx="336">
                  <c:v>-175.16689577990027</c:v>
                </c:pt>
                <c:pt idx="337">
                  <c:v>-175.24257985721172</c:v>
                </c:pt>
                <c:pt idx="338">
                  <c:v>-175.31575518017692</c:v>
                </c:pt>
                <c:pt idx="339">
                  <c:v>-175.38645966247307</c:v>
                </c:pt>
                <c:pt idx="340">
                  <c:v>-175.45472996830546</c:v>
                </c:pt>
                <c:pt idx="341">
                  <c:v>-175.52060152797122</c:v>
                </c:pt>
                <c:pt idx="342">
                  <c:v>-175.58410855303276</c:v>
                </c:pt>
                <c:pt idx="343">
                  <c:v>-175.6452840510934</c:v>
                </c:pt>
                <c:pt idx="344">
                  <c:v>-175.70415984016699</c:v>
                </c:pt>
                <c:pt idx="345">
                  <c:v>-175.76076656263464</c:v>
                </c:pt>
                <c:pt idx="346">
                  <c:v>-175.81513369878277</c:v>
                </c:pt>
                <c:pt idx="347">
                  <c:v>-175.86728957991735</c:v>
                </c:pt>
                <c:pt idx="348">
                  <c:v>-175.91726140104916</c:v>
                </c:pt>
                <c:pt idx="349">
                  <c:v>-175.96507523314634</c:v>
                </c:pt>
                <c:pt idx="350">
                  <c:v>-176.0107560349505</c:v>
                </c:pt>
                <c:pt idx="351">
                  <c:v>-176.05432766435368</c:v>
                </c:pt>
                <c:pt idx="352">
                  <c:v>-176.09581288933296</c:v>
                </c:pt>
                <c:pt idx="353">
                  <c:v>-176.13523339844127</c:v>
                </c:pt>
                <c:pt idx="354">
                  <c:v>-176.17260981085207</c:v>
                </c:pt>
                <c:pt idx="355">
                  <c:v>-176.20796168595655</c:v>
                </c:pt>
                <c:pt idx="356">
                  <c:v>-176.24130753251242</c:v>
                </c:pt>
                <c:pt idx="357">
                  <c:v>-176.2726648173433</c:v>
                </c:pt>
                <c:pt idx="358">
                  <c:v>-176.30204997358808</c:v>
                </c:pt>
                <c:pt idx="359">
                  <c:v>-176.32947840850008</c:v>
                </c:pt>
                <c:pt idx="360">
                  <c:v>-176.35496451079538</c:v>
                </c:pt>
                <c:pt idx="361">
                  <c:v>-176.37852165755135</c:v>
                </c:pt>
                <c:pt idx="362">
                  <c:v>-176.40016222065427</c:v>
                </c:pt>
                <c:pt idx="363">
                  <c:v>-176.41989757279799</c:v>
                </c:pt>
                <c:pt idx="364">
                  <c:v>-176.43773809303255</c:v>
                </c:pt>
                <c:pt idx="365">
                  <c:v>-176.45369317186478</c:v>
                </c:pt>
                <c:pt idx="366">
                  <c:v>-176.46777121591126</c:v>
                </c:pt>
                <c:pt idx="367">
                  <c:v>-176.47997965210394</c:v>
                </c:pt>
                <c:pt idx="368">
                  <c:v>-176.49032493145071</c:v>
                </c:pt>
                <c:pt idx="369">
                  <c:v>-176.49881253235094</c:v>
                </c:pt>
                <c:pt idx="370">
                  <c:v>-176.50544696346779</c:v>
                </c:pt>
                <c:pt idx="371">
                  <c:v>-176.5102317661588</c:v>
                </c:pt>
                <c:pt idx="372">
                  <c:v>-176.51316951646572</c:v>
                </c:pt>
                <c:pt idx="373">
                  <c:v>-176.51426182666592</c:v>
                </c:pt>
                <c:pt idx="374">
                  <c:v>-176.5135093463858</c:v>
                </c:pt>
                <c:pt idx="375">
                  <c:v>-176.51091176327992</c:v>
                </c:pt>
                <c:pt idx="376">
                  <c:v>-176.50646780327568</c:v>
                </c:pt>
                <c:pt idx="377">
                  <c:v>-176.50017523038716</c:v>
                </c:pt>
                <c:pt idx="378">
                  <c:v>-176.49203084609942</c:v>
                </c:pt>
                <c:pt idx="379">
                  <c:v>-176.4820304883265</c:v>
                </c:pt>
                <c:pt idx="380">
                  <c:v>-176.47016902994409</c:v>
                </c:pt>
                <c:pt idx="381">
                  <c:v>-176.45644037690147</c:v>
                </c:pt>
                <c:pt idx="382">
                  <c:v>-176.44083746591414</c:v>
                </c:pt>
                <c:pt idx="383">
                  <c:v>-176.4233522617408</c:v>
                </c:pt>
                <c:pt idx="384">
                  <c:v>-176.40397575404785</c:v>
                </c:pt>
                <c:pt idx="385">
                  <c:v>-176.38269795386549</c:v>
                </c:pt>
                <c:pt idx="386">
                  <c:v>-176.35950788963839</c:v>
                </c:pt>
                <c:pt idx="387">
                  <c:v>-176.33439360287579</c:v>
                </c:pt>
                <c:pt idx="388">
                  <c:v>-176.30734214340561</c:v>
                </c:pt>
                <c:pt idx="389">
                  <c:v>-176.27833956423666</c:v>
                </c:pt>
                <c:pt idx="390">
                  <c:v>-176.24737091603546</c:v>
                </c:pt>
                <c:pt idx="391">
                  <c:v>-176.21442024122226</c:v>
                </c:pt>
                <c:pt idx="392">
                  <c:v>-176.17947056769327</c:v>
                </c:pt>
                <c:pt idx="393">
                  <c:v>-176.14250390217569</c:v>
                </c:pt>
                <c:pt idx="394">
                  <c:v>-176.10350122322248</c:v>
                </c:pt>
                <c:pt idx="395">
                  <c:v>-176.06244247385553</c:v>
                </c:pt>
                <c:pt idx="396">
                  <c:v>-176.01930655386559</c:v>
                </c:pt>
                <c:pt idx="397">
                  <c:v>-175.97407131177809</c:v>
                </c:pt>
                <c:pt idx="398">
                  <c:v>-175.92671353649544</c:v>
                </c:pt>
                <c:pt idx="399">
                  <c:v>-175.87720894862707</c:v>
                </c:pt>
                <c:pt idx="400">
                  <c:v>-175.82553219151876</c:v>
                </c:pt>
                <c:pt idx="401">
                  <c:v>-175.77165682199467</c:v>
                </c:pt>
                <c:pt idx="402">
                  <c:v>-175.71555530082603</c:v>
                </c:pt>
                <c:pt idx="403">
                  <c:v>-175.65719898294242</c:v>
                </c:pt>
                <c:pt idx="404">
                  <c:v>-175.59655810740131</c:v>
                </c:pt>
                <c:pt idx="405">
                  <c:v>-175.53360178713498</c:v>
                </c:pt>
                <c:pt idx="406">
                  <c:v>-175.46829799849354</c:v>
                </c:pt>
                <c:pt idx="407">
                  <c:v>-175.40061357060571</c:v>
                </c:pt>
                <c:pt idx="408">
                  <c:v>-175.33051417457966</c:v>
                </c:pt>
                <c:pt idx="409">
                  <c:v>-175.25796431256947</c:v>
                </c:pt>
                <c:pt idx="410">
                  <c:v>-175.18292730673303</c:v>
                </c:pt>
                <c:pt idx="411">
                  <c:v>-175.10536528811025</c:v>
                </c:pt>
                <c:pt idx="412">
                  <c:v>-175.02523918545361</c:v>
                </c:pt>
                <c:pt idx="413">
                  <c:v>-174.94250871404327</c:v>
                </c:pt>
                <c:pt idx="414">
                  <c:v>-174.85713236452347</c:v>
                </c:pt>
                <c:pt idx="415">
                  <c:v>-174.76906739179918</c:v>
                </c:pt>
                <c:pt idx="416">
                  <c:v>-174.67826980403439</c:v>
                </c:pt>
                <c:pt idx="417">
                  <c:v>-174.58469435179722</c:v>
                </c:pt>
                <c:pt idx="418">
                  <c:v>-174.48829451740036</c:v>
                </c:pt>
                <c:pt idx="419">
                  <c:v>-174.38902250448814</c:v>
                </c:pt>
                <c:pt idx="420">
                  <c:v>-174.28682922792629</c:v>
                </c:pt>
                <c:pt idx="421">
                  <c:v>-174.18166430405418</c:v>
                </c:pt>
                <c:pt idx="422">
                  <c:v>-174.07347604136342</c:v>
                </c:pt>
                <c:pt idx="423">
                  <c:v>-173.96221143167065</c:v>
                </c:pt>
                <c:pt idx="424">
                  <c:v>-173.84781614185923</c:v>
                </c:pt>
                <c:pt idx="425">
                  <c:v>-173.73023450626661</c:v>
                </c:pt>
                <c:pt idx="426">
                  <c:v>-173.60940951980265</c:v>
                </c:pt>
                <c:pt idx="427">
                  <c:v>-173.4852828318873</c:v>
                </c:pt>
                <c:pt idx="428">
                  <c:v>-173.35779474130311</c:v>
                </c:pt>
                <c:pt idx="429">
                  <c:v>-173.22688419206514</c:v>
                </c:pt>
                <c:pt idx="430">
                  <c:v>-173.09248877041588</c:v>
                </c:pt>
                <c:pt idx="431">
                  <c:v>-172.95454470306049</c:v>
                </c:pt>
                <c:pt idx="432">
                  <c:v>-172.81298685676569</c:v>
                </c:pt>
                <c:pt idx="433">
                  <c:v>-172.66774873945175</c:v>
                </c:pt>
                <c:pt idx="434">
                  <c:v>-172.51876250291684</c:v>
                </c:pt>
                <c:pt idx="435">
                  <c:v>-172.36595894733966</c:v>
                </c:pt>
                <c:pt idx="436">
                  <c:v>-172.20926752771626</c:v>
                </c:pt>
                <c:pt idx="437">
                  <c:v>-172.04861636239514</c:v>
                </c:pt>
                <c:pt idx="438">
                  <c:v>-171.88393224388548</c:v>
                </c:pt>
                <c:pt idx="439">
                  <c:v>-171.71514065212071</c:v>
                </c:pt>
                <c:pt idx="440">
                  <c:v>-171.54216577037269</c:v>
                </c:pt>
                <c:pt idx="441">
                  <c:v>-171.36493050401941</c:v>
                </c:pt>
                <c:pt idx="442">
                  <c:v>-171.18335650238188</c:v>
                </c:pt>
                <c:pt idx="443">
                  <c:v>-170.99736418385541</c:v>
                </c:pt>
                <c:pt idx="444">
                  <c:v>-170.80687276457229</c:v>
                </c:pt>
                <c:pt idx="445">
                  <c:v>-170.6118002908436</c:v>
                </c:pt>
                <c:pt idx="446">
                  <c:v>-170.41206367564038</c:v>
                </c:pt>
                <c:pt idx="447">
                  <c:v>-170.20757873938433</c:v>
                </c:pt>
                <c:pt idx="448">
                  <c:v>-169.9982602553311</c:v>
                </c:pt>
                <c:pt idx="449">
                  <c:v>-169.78402199983969</c:v>
                </c:pt>
                <c:pt idx="450">
                  <c:v>-169.56477680783291</c:v>
                </c:pt>
                <c:pt idx="451">
                  <c:v>-169.34043663376488</c:v>
                </c:pt>
                <c:pt idx="452">
                  <c:v>-169.11091261842256</c:v>
                </c:pt>
                <c:pt idx="453">
                  <c:v>-168.87611516189622</c:v>
                </c:pt>
                <c:pt idx="454">
                  <c:v>-168.63595400306662</c:v>
                </c:pt>
                <c:pt idx="455">
                  <c:v>-168.390338305961</c:v>
                </c:pt>
                <c:pt idx="456">
                  <c:v>-168.13917675334068</c:v>
                </c:pt>
                <c:pt idx="457">
                  <c:v>-167.88237764788778</c:v>
                </c:pt>
                <c:pt idx="458">
                  <c:v>-167.61984902136243</c:v>
                </c:pt>
                <c:pt idx="459">
                  <c:v>-167.35149875210755</c:v>
                </c:pt>
                <c:pt idx="460">
                  <c:v>-167.07723469127595</c:v>
                </c:pt>
                <c:pt idx="461">
                  <c:v>-166.79696479815604</c:v>
                </c:pt>
                <c:pt idx="462">
                  <c:v>-166.51059728496699</c:v>
                </c:pt>
                <c:pt idx="463">
                  <c:v>-166.21804077148792</c:v>
                </c:pt>
                <c:pt idx="464">
                  <c:v>-165.91920444987659</c:v>
                </c:pt>
                <c:pt idx="465">
                  <c:v>-165.61399826001789</c:v>
                </c:pt>
                <c:pt idx="466">
                  <c:v>-165.30233307572769</c:v>
                </c:pt>
                <c:pt idx="467">
                  <c:v>-164.98412090210948</c:v>
                </c:pt>
                <c:pt idx="468">
                  <c:v>-164.65927508434552</c:v>
                </c:pt>
                <c:pt idx="469">
                  <c:v>-164.32771052815909</c:v>
                </c:pt>
                <c:pt idx="470">
                  <c:v>-163.98934393215697</c:v>
                </c:pt>
                <c:pt idx="471">
                  <c:v>-163.64409403221254</c:v>
                </c:pt>
                <c:pt idx="472">
                  <c:v>-163.29188185800021</c:v>
                </c:pt>
                <c:pt idx="473">
                  <c:v>-162.93263100173542</c:v>
                </c:pt>
                <c:pt idx="474">
                  <c:v>-162.56626789910982</c:v>
                </c:pt>
                <c:pt idx="475">
                  <c:v>-162.19272212233682</c:v>
                </c:pt>
                <c:pt idx="476">
                  <c:v>-161.81192668514572</c:v>
                </c:pt>
                <c:pt idx="477">
                  <c:v>-161.4238183594702</c:v>
                </c:pt>
                <c:pt idx="478">
                  <c:v>-161.0283380034825</c:v>
                </c:pt>
                <c:pt idx="479">
                  <c:v>-160.62543090051742</c:v>
                </c:pt>
                <c:pt idx="480">
                  <c:v>-160.21504710831593</c:v>
                </c:pt>
                <c:pt idx="481">
                  <c:v>-159.79714181789569</c:v>
                </c:pt>
                <c:pt idx="482">
                  <c:v>-159.37167572122343</c:v>
                </c:pt>
                <c:pt idx="483">
                  <c:v>-158.93861538672667</c:v>
                </c:pt>
                <c:pt idx="484">
                  <c:v>-158.49793364153379</c:v>
                </c:pt>
                <c:pt idx="485">
                  <c:v>-158.04960995917983</c:v>
                </c:pt>
                <c:pt idx="486">
                  <c:v>-157.59363085135544</c:v>
                </c:pt>
                <c:pt idx="487">
                  <c:v>-157.12999026211389</c:v>
                </c:pt>
                <c:pt idx="488">
                  <c:v>-156.65868996278397</c:v>
                </c:pt>
                <c:pt idx="489">
                  <c:v>-156.17973994566884</c:v>
                </c:pt>
                <c:pt idx="490">
                  <c:v>-155.69315881444351</c:v>
                </c:pt>
                <c:pt idx="491">
                  <c:v>-155.19897416899713</c:v>
                </c:pt>
                <c:pt idx="492">
                  <c:v>-154.69722298230781</c:v>
                </c:pt>
                <c:pt idx="493">
                  <c:v>-154.18795196678323</c:v>
                </c:pt>
                <c:pt idx="494">
                  <c:v>-153.67121792735765</c:v>
                </c:pt>
                <c:pt idx="495">
                  <c:v>-153.14708809850671</c:v>
                </c:pt>
                <c:pt idx="496">
                  <c:v>-152.61564046222867</c:v>
                </c:pt>
                <c:pt idx="497">
                  <c:v>-152.07696404394508</c:v>
                </c:pt>
                <c:pt idx="498">
                  <c:v>-151.53115918320495</c:v>
                </c:pt>
                <c:pt idx="499">
                  <c:v>-150.97833777603211</c:v>
                </c:pt>
                <c:pt idx="500">
                  <c:v>-150.4186234857379</c:v>
                </c:pt>
                <c:pt idx="501">
                  <c:v>-149.85215191904285</c:v>
                </c:pt>
                <c:pt idx="502">
                  <c:v>-149.27907076439999</c:v>
                </c:pt>
                <c:pt idx="503">
                  <c:v>-148.69953988950692</c:v>
                </c:pt>
                <c:pt idx="504">
                  <c:v>-148.11373139512335</c:v>
                </c:pt>
                <c:pt idx="505">
                  <c:v>-147.52182962248537</c:v>
                </c:pt>
                <c:pt idx="506">
                  <c:v>-146.92403111182227</c:v>
                </c:pt>
                <c:pt idx="507">
                  <c:v>-146.32054450974485</c:v>
                </c:pt>
                <c:pt idx="508">
                  <c:v>-145.71159042357266</c:v>
                </c:pt>
                <c:pt idx="509">
                  <c:v>-145.09740122101971</c:v>
                </c:pt>
                <c:pt idx="510">
                  <c:v>-144.47822077402819</c:v>
                </c:pt>
                <c:pt idx="511">
                  <c:v>-143.85430414598426</c:v>
                </c:pt>
                <c:pt idx="512">
                  <c:v>-143.22591722198214</c:v>
                </c:pt>
                <c:pt idx="513">
                  <c:v>-142.59333628229928</c:v>
                </c:pt>
                <c:pt idx="514">
                  <c:v>-141.9568475197475</c:v>
                </c:pt>
                <c:pt idx="515">
                  <c:v>-141.31674650208635</c:v>
                </c:pt>
                <c:pt idx="516">
                  <c:v>-140.6733375812197</c:v>
                </c:pt>
                <c:pt idx="517">
                  <c:v>-140.0269332514255</c:v>
                </c:pt>
                <c:pt idx="518">
                  <c:v>-139.37785345940017</c:v>
                </c:pt>
                <c:pt idx="519">
                  <c:v>-138.72642486940771</c:v>
                </c:pt>
                <c:pt idx="520">
                  <c:v>-138.07298008731428</c:v>
                </c:pt>
                <c:pt idx="521">
                  <c:v>-137.41785684774737</c:v>
                </c:pt>
                <c:pt idx="522">
                  <c:v>-136.7613971690335</c:v>
                </c:pt>
                <c:pt idx="523">
                  <c:v>-136.10394648094285</c:v>
                </c:pt>
                <c:pt idx="524">
                  <c:v>-135.44585273058448</c:v>
                </c:pt>
                <c:pt idx="525">
                  <c:v>-134.78746547205418</c:v>
                </c:pt>
                <c:pt idx="526">
                  <c:v>-134.12913494562844</c:v>
                </c:pt>
                <c:pt idx="527">
                  <c:v>-133.47121115242589</c:v>
                </c:pt>
                <c:pt idx="528">
                  <c:v>-132.81404293050872</c:v>
                </c:pt>
                <c:pt idx="529">
                  <c:v>-132.15797703838052</c:v>
                </c:pt>
                <c:pt idx="530">
                  <c:v>-131.50335725174892</c:v>
                </c:pt>
                <c:pt idx="531">
                  <c:v>-130.85052347926162</c:v>
                </c:pt>
                <c:pt idx="532">
                  <c:v>-130.19981090270204</c:v>
                </c:pt>
                <c:pt idx="533">
                  <c:v>-129.55154914683965</c:v>
                </c:pt>
                <c:pt idx="534">
                  <c:v>-128.90606148379115</c:v>
                </c:pt>
                <c:pt idx="535">
                  <c:v>-128.2636640763491</c:v>
                </c:pt>
                <c:pt idx="536">
                  <c:v>-127.62466526429981</c:v>
                </c:pt>
                <c:pt idx="537">
                  <c:v>-126.98936489727754</c:v>
                </c:pt>
                <c:pt idx="538">
                  <c:v>-126.35805371720008</c:v>
                </c:pt>
                <c:pt idx="539">
                  <c:v>-125.73101279281093</c:v>
                </c:pt>
                <c:pt idx="540">
                  <c:v>-125.10851300832296</c:v>
                </c:pt>
                <c:pt idx="541">
                  <c:v>-124.49081460762338</c:v>
                </c:pt>
                <c:pt idx="542">
                  <c:v>-123.87816679497365</c:v>
                </c:pt>
                <c:pt idx="543">
                  <c:v>-123.2708073926202</c:v>
                </c:pt>
                <c:pt idx="544">
                  <c:v>-122.66896255523868</c:v>
                </c:pt>
                <c:pt idx="545">
                  <c:v>-122.07284654066348</c:v>
                </c:pt>
                <c:pt idx="546">
                  <c:v>-121.48266153591382</c:v>
                </c:pt>
                <c:pt idx="547">
                  <c:v>-120.89859753712513</c:v>
                </c:pt>
                <c:pt idx="548">
                  <c:v>-120.32083228162827</c:v>
                </c:pt>
                <c:pt idx="549">
                  <c:v>-119.74953123009374</c:v>
                </c:pt>
                <c:pt idx="550">
                  <c:v>-119.18484759637656</c:v>
                </c:pt>
                <c:pt idx="551">
                  <c:v>-118.62692242245791</c:v>
                </c:pt>
                <c:pt idx="552">
                  <c:v>-118.07588469568779</c:v>
                </c:pt>
                <c:pt idx="553">
                  <c:v>-117.5318515053695</c:v>
                </c:pt>
                <c:pt idx="554">
                  <c:v>-116.9949282356321</c:v>
                </c:pt>
                <c:pt idx="555">
                  <c:v>-116.46520879144762</c:v>
                </c:pt>
                <c:pt idx="556">
                  <c:v>-115.94277585462483</c:v>
                </c:pt>
                <c:pt idx="557">
                  <c:v>-115.42770116660542</c:v>
                </c:pt>
                <c:pt idx="558">
                  <c:v>-114.92004583491992</c:v>
                </c:pt>
                <c:pt idx="559">
                  <c:v>-114.41986066021741</c:v>
                </c:pt>
                <c:pt idx="560">
                  <c:v>-113.92718648086601</c:v>
                </c:pt>
                <c:pt idx="561">
                  <c:v>-113.44205453222395</c:v>
                </c:pt>
                <c:pt idx="562">
                  <c:v>-112.96448681780429</c:v>
                </c:pt>
                <c:pt idx="563">
                  <c:v>-112.49449648968944</c:v>
                </c:pt>
                <c:pt idx="564">
                  <c:v>-112.03208823570412</c:v>
                </c:pt>
                <c:pt idx="565">
                  <c:v>-111.57725867100885</c:v>
                </c:pt>
                <c:pt idx="566">
                  <c:v>-111.12999673194031</c:v>
                </c:pt>
                <c:pt idx="567">
                  <c:v>-110.69028407009193</c:v>
                </c:pt>
                <c:pt idx="568">
                  <c:v>-110.2580954447959</c:v>
                </c:pt>
                <c:pt idx="569">
                  <c:v>-109.83339911233465</c:v>
                </c:pt>
                <c:pt idx="570">
                  <c:v>-109.41615721037662</c:v>
                </c:pt>
                <c:pt idx="571">
                  <c:v>-109.00632613628976</c:v>
                </c:pt>
                <c:pt idx="572">
                  <c:v>-108.60385691814584</c:v>
                </c:pt>
                <c:pt idx="573">
                  <c:v>-108.20869557737578</c:v>
                </c:pt>
                <c:pt idx="574">
                  <c:v>-107.82078348218104</c:v>
                </c:pt>
                <c:pt idx="575">
                  <c:v>-107.44005769093985</c:v>
                </c:pt>
                <c:pt idx="576">
                  <c:v>-107.06645128497696</c:v>
                </c:pt>
                <c:pt idx="577">
                  <c:v>-106.69989369018136</c:v>
                </c:pt>
                <c:pt idx="578">
                  <c:v>-106.34031098706937</c:v>
                </c:pt>
                <c:pt idx="579">
                  <c:v>-105.98762620899029</c:v>
                </c:pt>
                <c:pt idx="580">
                  <c:v>-105.64175962826599</c:v>
                </c:pt>
                <c:pt idx="581">
                  <c:v>-105.30262903013994</c:v>
                </c:pt>
                <c:pt idx="582">
                  <c:v>-104.97014997448846</c:v>
                </c:pt>
                <c:pt idx="583">
                  <c:v>-104.64423604531355</c:v>
                </c:pt>
                <c:pt idx="584">
                  <c:v>-104.32479908810123</c:v>
                </c:pt>
                <c:pt idx="585">
                  <c:v>-104.01174943517913</c:v>
                </c:pt>
                <c:pt idx="586">
                  <c:v>-103.70499611925781</c:v>
                </c:pt>
                <c:pt idx="587">
                  <c:v>-103.4044470753783</c:v>
                </c:pt>
                <c:pt idx="588">
                  <c:v>-103.11000933152478</c:v>
                </c:pt>
                <c:pt idx="589">
                  <c:v>-102.82158918819083</c:v>
                </c:pt>
                <c:pt idx="590">
                  <c:v>-102.53909238721074</c:v>
                </c:pt>
                <c:pt idx="591">
                  <c:v>-102.26242427018826</c:v>
                </c:pt>
                <c:pt idx="592">
                  <c:v>-101.99148992687019</c:v>
                </c:pt>
                <c:pt idx="593">
                  <c:v>-101.72619433382467</c:v>
                </c:pt>
                <c:pt idx="594">
                  <c:v>-101.46644248379015</c:v>
                </c:pt>
                <c:pt idx="595">
                  <c:v>-101.21213950606992</c:v>
                </c:pt>
                <c:pt idx="596">
                  <c:v>-100.96319077834639</c:v>
                </c:pt>
                <c:pt idx="597">
                  <c:v>-100.71950203028867</c:v>
                </c:pt>
                <c:pt idx="598">
                  <c:v>-100.48097943933075</c:v>
                </c:pt>
                <c:pt idx="599">
                  <c:v>-100.24752971898592</c:v>
                </c:pt>
                <c:pt idx="600">
                  <c:v>-100.01906020006354</c:v>
                </c:pt>
                <c:pt idx="601">
                  <c:v>-99.795478905144194</c:v>
                </c:pt>
                <c:pt idx="602">
                  <c:v>-99.576694616663332</c:v>
                </c:pt>
                <c:pt idx="603">
                  <c:v>-99.362616938942793</c:v>
                </c:pt>
                <c:pt idx="604">
                  <c:v>-99.153156354501476</c:v>
                </c:pt>
                <c:pt idx="605">
                  <c:v>-98.948224274965256</c:v>
                </c:pt>
                <c:pt idx="606">
                  <c:v>-98.747733086886043</c:v>
                </c:pt>
                <c:pt idx="607">
                  <c:v>-98.551596192768201</c:v>
                </c:pt>
                <c:pt idx="608">
                  <c:v>-98.35972804758957</c:v>
                </c:pt>
                <c:pt idx="609">
                  <c:v>-98.172044191093107</c:v>
                </c:pt>
                <c:pt idx="610">
                  <c:v>-97.988461276113426</c:v>
                </c:pt>
                <c:pt idx="611">
                  <c:v>-97.808897093190481</c:v>
                </c:pt>
                <c:pt idx="612">
                  <c:v>-97.633270591712645</c:v>
                </c:pt>
                <c:pt idx="613">
                  <c:v>-97.461501897818351</c:v>
                </c:pt>
                <c:pt idx="614">
                  <c:v>-97.29351232927668</c:v>
                </c:pt>
                <c:pt idx="615">
                  <c:v>-97.129224407553565</c:v>
                </c:pt>
                <c:pt idx="616">
                  <c:v>-96.968561867262963</c:v>
                </c:pt>
                <c:pt idx="617">
                  <c:v>-96.811449663189521</c:v>
                </c:pt>
                <c:pt idx="618">
                  <c:v>-96.65781397506025</c:v>
                </c:pt>
                <c:pt idx="619">
                  <c:v>-96.507582210233608</c:v>
                </c:pt>
                <c:pt idx="620">
                  <c:v>-96.360683004464505</c:v>
                </c:pt>
                <c:pt idx="621">
                  <c:v>-96.217046220894318</c:v>
                </c:pt>
                <c:pt idx="622">
                  <c:v>-96.076602947407892</c:v>
                </c:pt>
                <c:pt idx="623">
                  <c:v>-95.939285492489574</c:v>
                </c:pt>
                <c:pt idx="624">
                  <c:v>-95.8050273797041</c:v>
                </c:pt>
                <c:pt idx="625">
                  <c:v>-95.673763340918754</c:v>
                </c:pt>
                <c:pt idx="626">
                  <c:v>-95.545429308378147</c:v>
                </c:pt>
                <c:pt idx="627">
                  <c:v>-95.419962405734225</c:v>
                </c:pt>
                <c:pt idx="628">
                  <c:v>-95.2973009381286</c:v>
                </c:pt>
                <c:pt idx="629">
                  <c:v>-95.177384381418506</c:v>
                </c:pt>
                <c:pt idx="630">
                  <c:v>-95.060153370630076</c:v>
                </c:pt>
                <c:pt idx="631">
                  <c:v>-94.945549687719407</c:v>
                </c:pt>
                <c:pt idx="632">
                  <c:v>-94.833516248714517</c:v>
                </c:pt>
                <c:pt idx="633">
                  <c:v>-94.723997090307847</c:v>
                </c:pt>
                <c:pt idx="634">
                  <c:v>-94.616937355962946</c:v>
                </c:pt>
                <c:pt idx="635">
                  <c:v>-94.512283281595828</c:v>
                </c:pt>
                <c:pt idx="636">
                  <c:v>-94.409982180886459</c:v>
                </c:pt>
                <c:pt idx="637">
                  <c:v>-94.30998243027139</c:v>
                </c:pt>
                <c:pt idx="638">
                  <c:v>-94.212233453666997</c:v>
                </c:pt>
                <c:pt idx="639">
                  <c:v>-94.116685706965754</c:v>
                </c:pt>
                <c:pt idx="640">
                  <c:v>-94.023290662348259</c:v>
                </c:pt>
                <c:pt idx="641">
                  <c:v>-93.932000792449486</c:v>
                </c:pt>
                <c:pt idx="642">
                  <c:v>-93.842769554411618</c:v>
                </c:pt>
                <c:pt idx="643">
                  <c:v>-93.755551373859518</c:v>
                </c:pt>
                <c:pt idx="644">
                  <c:v>-93.670301628825669</c:v>
                </c:pt>
                <c:pt idx="645">
                  <c:v>-93.586976633654402</c:v>
                </c:pt>
                <c:pt idx="646">
                  <c:v>-93.50553362290853</c:v>
                </c:pt>
                <c:pt idx="647">
                  <c:v>-93.425930735303282</c:v>
                </c:pt>
                <c:pt idx="648">
                  <c:v>-93.348126997687288</c:v>
                </c:pt>
                <c:pt idx="649">
                  <c:v>-93.272082309091076</c:v>
                </c:pt>
                <c:pt idx="650">
                  <c:v>-93.197757424859816</c:v>
                </c:pt>
                <c:pt idx="651">
                  <c:v>-93.125113940886834</c:v>
                </c:pt>
                <c:pt idx="652">
                  <c:v>-93.054114277962171</c:v>
                </c:pt>
                <c:pt idx="653">
                  <c:v>-92.984721666249229</c:v>
                </c:pt>
                <c:pt idx="654">
                  <c:v>-92.916900129901848</c:v>
                </c:pt>
                <c:pt idx="655">
                  <c:v>-92.850614471831804</c:v>
                </c:pt>
                <c:pt idx="656">
                  <c:v>-92.785830258636395</c:v>
                </c:pt>
                <c:pt idx="657">
                  <c:v>-92.722513805695144</c:v>
                </c:pt>
                <c:pt idx="658">
                  <c:v>-92.660632162442241</c:v>
                </c:pt>
                <c:pt idx="659">
                  <c:v>-92.600153097821917</c:v>
                </c:pt>
                <c:pt idx="660">
                  <c:v>-92.541045085932609</c:v>
                </c:pt>
                <c:pt idx="661">
                  <c:v>-92.483277291864283</c:v>
                </c:pt>
                <c:pt idx="662">
                  <c:v>-92.426819557733921</c:v>
                </c:pt>
                <c:pt idx="663">
                  <c:v>-92.371642388922368</c:v>
                </c:pt>
                <c:pt idx="664">
                  <c:v>-92.317716940515922</c:v>
                </c:pt>
                <c:pt idx="665">
                  <c:v>-92.265015003954574</c:v>
                </c:pt>
                <c:pt idx="666">
                  <c:v>-92.213508993889661</c:v>
                </c:pt>
                <c:pt idx="667">
                  <c:v>-92.163171935251441</c:v>
                </c:pt>
                <c:pt idx="668">
                  <c:v>-92.113977450528523</c:v>
                </c:pt>
                <c:pt idx="669">
                  <c:v>-92.06589974725928</c:v>
                </c:pt>
                <c:pt idx="670">
                  <c:v>-92.018913605735548</c:v>
                </c:pt>
                <c:pt idx="671">
                  <c:v>-91.972994366918826</c:v>
                </c:pt>
                <c:pt idx="672">
                  <c:v>-91.928117920568155</c:v>
                </c:pt>
                <c:pt idx="673">
                  <c:v>-91.88426069357925</c:v>
                </c:pt>
                <c:pt idx="674">
                  <c:v>-91.841399638534384</c:v>
                </c:pt>
                <c:pt idx="675">
                  <c:v>-91.799512222460834</c:v>
                </c:pt>
                <c:pt idx="676">
                  <c:v>-91.758576415797606</c:v>
                </c:pt>
                <c:pt idx="677">
                  <c:v>-91.718570681568252</c:v>
                </c:pt>
                <c:pt idx="678">
                  <c:v>-91.679473964758145</c:v>
                </c:pt>
                <c:pt idx="679">
                  <c:v>-91.641265681894652</c:v>
                </c:pt>
                <c:pt idx="680">
                  <c:v>-91.603925710827568</c:v>
                </c:pt>
                <c:pt idx="681">
                  <c:v>-91.567434380708278</c:v>
                </c:pt>
                <c:pt idx="682">
                  <c:v>-91.531772462165293</c:v>
                </c:pt>
                <c:pt idx="683">
                  <c:v>-91.496921157673</c:v>
                </c:pt>
                <c:pt idx="684">
                  <c:v>-91.462862092112758</c:v>
                </c:pt>
                <c:pt idx="685">
                  <c:v>-91.429577303522024</c:v>
                </c:pt>
                <c:pt idx="686">
                  <c:v>-91.397049234030334</c:v>
                </c:pt>
                <c:pt idx="687">
                  <c:v>-91.365260720978924</c:v>
                </c:pt>
                <c:pt idx="688">
                  <c:v>-91.334194988221057</c:v>
                </c:pt>
                <c:pt idx="689">
                  <c:v>-91.303835637601125</c:v>
                </c:pt>
                <c:pt idx="690">
                  <c:v>-91.274166640608811</c:v>
                </c:pt>
                <c:pt idx="691">
                  <c:v>-91.245172330206316</c:v>
                </c:pt>
                <c:pt idx="692">
                  <c:v>-91.21683739282544</c:v>
                </c:pt>
                <c:pt idx="693">
                  <c:v>-91.189146860532176</c:v>
                </c:pt>
                <c:pt idx="694">
                  <c:v>-91.162086103354895</c:v>
                </c:pt>
                <c:pt idx="695">
                  <c:v>-91.135640821774956</c:v>
                </c:pt>
                <c:pt idx="696">
                  <c:v>-91.10979703937565</c:v>
                </c:pt>
                <c:pt idx="697">
                  <c:v>-91.084541095646841</c:v>
                </c:pt>
                <c:pt idx="698">
                  <c:v>-91.05985963894345</c:v>
                </c:pt>
                <c:pt idx="699">
                  <c:v>-91.035739619593627</c:v>
                </c:pt>
                <c:pt idx="700">
                  <c:v>-91.012168283154864</c:v>
                </c:pt>
                <c:pt idx="701">
                  <c:v>-90.989133163814984</c:v>
                </c:pt>
                <c:pt idx="702">
                  <c:v>-90.966622077935057</c:v>
                </c:pt>
                <c:pt idx="703">
                  <c:v>-90.944623117732078</c:v>
                </c:pt>
                <c:pt idx="704">
                  <c:v>-90.923124645098184</c:v>
                </c:pt>
                <c:pt idx="705">
                  <c:v>-90.902115285553933</c:v>
                </c:pt>
                <c:pt idx="706">
                  <c:v>-90.881583922333434</c:v>
                </c:pt>
                <c:pt idx="707">
                  <c:v>-90.861519690597987</c:v>
                </c:pt>
                <c:pt idx="708">
                  <c:v>-90.841911971776383</c:v>
                </c:pt>
                <c:pt idx="709">
                  <c:v>-90.822750388029036</c:v>
                </c:pt>
                <c:pt idx="710">
                  <c:v>-90.804024796833204</c:v>
                </c:pt>
                <c:pt idx="711">
                  <c:v>-90.785725285687491</c:v>
                </c:pt>
                <c:pt idx="712">
                  <c:v>-90.767842166932553</c:v>
                </c:pt>
                <c:pt idx="713">
                  <c:v>-90.750365972686083</c:v>
                </c:pt>
                <c:pt idx="714">
                  <c:v>-90.733287449889488</c:v>
                </c:pt>
                <c:pt idx="715">
                  <c:v>-90.716597555464134</c:v>
                </c:pt>
                <c:pt idx="716">
                  <c:v>-90.700287451574354</c:v>
                </c:pt>
                <c:pt idx="717">
                  <c:v>-90.684348500996208</c:v>
                </c:pt>
                <c:pt idx="718">
                  <c:v>-90.668772262588092</c:v>
                </c:pt>
                <c:pt idx="719">
                  <c:v>-90.653550486862585</c:v>
                </c:pt>
                <c:pt idx="720">
                  <c:v>-90.63867511165644</c:v>
                </c:pt>
                <c:pt idx="721">
                  <c:v>-90.624138257897215</c:v>
                </c:pt>
                <c:pt idx="722">
                  <c:v>-90.609932225463808</c:v>
                </c:pt>
                <c:pt idx="723">
                  <c:v>-90.596049489139844</c:v>
                </c:pt>
                <c:pt idx="724">
                  <c:v>-90.582482694656974</c:v>
                </c:pt>
                <c:pt idx="725">
                  <c:v>-90.56922465482684</c:v>
                </c:pt>
                <c:pt idx="726">
                  <c:v>-90.556268345759435</c:v>
                </c:pt>
                <c:pt idx="727">
                  <c:v>-90.543606903166221</c:v>
                </c:pt>
                <c:pt idx="728">
                  <c:v>-90.531233618745745</c:v>
                </c:pt>
                <c:pt idx="729">
                  <c:v>-90.519141936650698</c:v>
                </c:pt>
                <c:pt idx="730">
                  <c:v>-90.507325450033974</c:v>
                </c:pt>
                <c:pt idx="731">
                  <c:v>-90.495777897672227</c:v>
                </c:pt>
                <c:pt idx="732">
                  <c:v>-90.484493160665352</c:v>
                </c:pt>
                <c:pt idx="733">
                  <c:v>-90.473465259210229</c:v>
                </c:pt>
                <c:pt idx="734">
                  <c:v>-90.462688349446864</c:v>
                </c:pt>
                <c:pt idx="735">
                  <c:v>-90.452156720375442</c:v>
                </c:pt>
                <c:pt idx="736">
                  <c:v>-90.441864790842999</c:v>
                </c:pt>
                <c:pt idx="737">
                  <c:v>-90.431807106597873</c:v>
                </c:pt>
                <c:pt idx="738">
                  <c:v>-90.421978337410437</c:v>
                </c:pt>
                <c:pt idx="739">
                  <c:v>-90.412373274258854</c:v>
                </c:pt>
                <c:pt idx="740">
                  <c:v>-90.402986826578172</c:v>
                </c:pt>
                <c:pt idx="741">
                  <c:v>-90.393814019571678</c:v>
                </c:pt>
                <c:pt idx="742">
                  <c:v>-90.384849991582882</c:v>
                </c:pt>
                <c:pt idx="743">
                  <c:v>-90.376089991526683</c:v>
                </c:pt>
                <c:pt idx="744">
                  <c:v>-90.367529376378769</c:v>
                </c:pt>
                <c:pt idx="745">
                  <c:v>-90.359163608721587</c:v>
                </c:pt>
                <c:pt idx="746">
                  <c:v>-90.350988254346078</c:v>
                </c:pt>
                <c:pt idx="747">
                  <c:v>-90.342998979907094</c:v>
                </c:pt>
                <c:pt idx="748">
                  <c:v>-90.335191550632501</c:v>
                </c:pt>
                <c:pt idx="749">
                  <c:v>-90.327561828083617</c:v>
                </c:pt>
                <c:pt idx="750">
                  <c:v>-90.320105767966524</c:v>
                </c:pt>
                <c:pt idx="751">
                  <c:v>-90.312819417992969</c:v>
                </c:pt>
                <c:pt idx="752">
                  <c:v>-90.305698915789577</c:v>
                </c:pt>
                <c:pt idx="753">
                  <c:v>-90.298740486854669</c:v>
                </c:pt>
                <c:pt idx="754">
                  <c:v>-90.291940442560872</c:v>
                </c:pt>
                <c:pt idx="755">
                  <c:v>-90.285295178203555</c:v>
                </c:pt>
                <c:pt idx="756">
                  <c:v>-90.278801171093107</c:v>
                </c:pt>
                <c:pt idx="757">
                  <c:v>-90.272454978690646</c:v>
                </c:pt>
                <c:pt idx="758">
                  <c:v>-90.266253236785872</c:v>
                </c:pt>
                <c:pt idx="759">
                  <c:v>-90.260192657716445</c:v>
                </c:pt>
                <c:pt idx="760">
                  <c:v>-90.254270028627332</c:v>
                </c:pt>
                <c:pt idx="761">
                  <c:v>-90.248482209770216</c:v>
                </c:pt>
                <c:pt idx="762">
                  <c:v>-90.242826132841031</c:v>
                </c:pt>
                <c:pt idx="763">
                  <c:v>-90.237298799355315</c:v>
                </c:pt>
                <c:pt idx="764">
                  <c:v>-90.231897279060632</c:v>
                </c:pt>
                <c:pt idx="765">
                  <c:v>-90.226618708384706</c:v>
                </c:pt>
                <c:pt idx="766">
                  <c:v>-90.221460288919218</c:v>
                </c:pt>
                <c:pt idx="767">
                  <c:v>-90.216419285937377</c:v>
                </c:pt>
                <c:pt idx="768">
                  <c:v>-90.211493026945973</c:v>
                </c:pt>
                <c:pt idx="769">
                  <c:v>-90.206678900269637</c:v>
                </c:pt>
                <c:pt idx="770">
                  <c:v>-90.20197435366741</c:v>
                </c:pt>
                <c:pt idx="771">
                  <c:v>-90.197376892981083</c:v>
                </c:pt>
                <c:pt idx="772">
                  <c:v>-90.192884080813698</c:v>
                </c:pt>
                <c:pt idx="773">
                  <c:v>-90.188493535238536</c:v>
                </c:pt>
                <c:pt idx="774">
                  <c:v>-90.184202928537132</c:v>
                </c:pt>
                <c:pt idx="775">
                  <c:v>-90.180009985966208</c:v>
                </c:pt>
                <c:pt idx="776">
                  <c:v>-90.175912484552299</c:v>
                </c:pt>
                <c:pt idx="777">
                  <c:v>-90.171908251914218</c:v>
                </c:pt>
                <c:pt idx="778">
                  <c:v>-90.167995165111705</c:v>
                </c:pt>
                <c:pt idx="779">
                  <c:v>-90.164171149520882</c:v>
                </c:pt>
                <c:pt idx="780">
                  <c:v>-90.160434177734842</c:v>
                </c:pt>
                <c:pt idx="781">
                  <c:v>-90.156782268489209</c:v>
                </c:pt>
                <c:pt idx="782">
                  <c:v>-90.153213485612497</c:v>
                </c:pt>
                <c:pt idx="783">
                  <c:v>-90.1497259369999</c:v>
                </c:pt>
                <c:pt idx="784">
                  <c:v>-90.146317773610733</c:v>
                </c:pt>
                <c:pt idx="785">
                  <c:v>-90.142987188488419</c:v>
                </c:pt>
                <c:pt idx="786">
                  <c:v>-90.139732415802996</c:v>
                </c:pt>
                <c:pt idx="787">
                  <c:v>-90.136551729915155</c:v>
                </c:pt>
                <c:pt idx="788">
                  <c:v>-90.133443444461903</c:v>
                </c:pt>
                <c:pt idx="789">
                  <c:v>-90.130405911462574</c:v>
                </c:pt>
                <c:pt idx="790">
                  <c:v>-90.127437520445383</c:v>
                </c:pt>
                <c:pt idx="791">
                  <c:v>-90.124536697594181</c:v>
                </c:pt>
                <c:pt idx="792">
                  <c:v>-90.121701904913948</c:v>
                </c:pt>
                <c:pt idx="793">
                  <c:v>-90.118931639415749</c:v>
                </c:pt>
                <c:pt idx="794">
                  <c:v>-90.116224432320251</c:v>
                </c:pt>
                <c:pt idx="795">
                  <c:v>-90.113578848278777</c:v>
                </c:pt>
                <c:pt idx="796">
                  <c:v>-90.110993484613005</c:v>
                </c:pt>
                <c:pt idx="797">
                  <c:v>-90.108466970571158</c:v>
                </c:pt>
                <c:pt idx="798">
                  <c:v>-90.105997966601464</c:v>
                </c:pt>
                <c:pt idx="799">
                  <c:v>-90.103585163642123</c:v>
                </c:pt>
                <c:pt idx="800">
                  <c:v>-90.101227282427445</c:v>
                </c:pt>
                <c:pt idx="801">
                  <c:v>-90.098923072809654</c:v>
                </c:pt>
                <c:pt idx="802">
                  <c:v>-90.096671313096181</c:v>
                </c:pt>
                <c:pt idx="803">
                  <c:v>-90.094470809402168</c:v>
                </c:pt>
                <c:pt idx="804">
                  <c:v>-90.092320395017509</c:v>
                </c:pt>
                <c:pt idx="805">
                  <c:v>-90.090218929788307</c:v>
                </c:pt>
                <c:pt idx="806">
                  <c:v>-90.088165299512553</c:v>
                </c:pt>
                <c:pt idx="807">
                  <c:v>-90.086158415349544</c:v>
                </c:pt>
                <c:pt idx="808">
                  <c:v>-90.084197213242419</c:v>
                </c:pt>
                <c:pt idx="809">
                  <c:v>-90.082280653354374</c:v>
                </c:pt>
                <c:pt idx="810">
                  <c:v>-90.08040771951714</c:v>
                </c:pt>
                <c:pt idx="811">
                  <c:v>-90.078577418692504</c:v>
                </c:pt>
                <c:pt idx="812">
                  <c:v>-90.076788780445725</c:v>
                </c:pt>
                <c:pt idx="813">
                  <c:v>-90.075040856431158</c:v>
                </c:pt>
                <c:pt idx="814">
                  <c:v>-90.073332719889308</c:v>
                </c:pt>
                <c:pt idx="815">
                  <c:v>-90.071663465155879</c:v>
                </c:pt>
                <c:pt idx="816">
                  <c:v>-90.070032207181228</c:v>
                </c:pt>
                <c:pt idx="817">
                  <c:v>-90.068438081061402</c:v>
                </c:pt>
                <c:pt idx="818">
                  <c:v>-90.066880241579526</c:v>
                </c:pt>
              </c:numCache>
            </c:numRef>
          </c:yVal>
          <c:smooth val="1"/>
          <c:extLst>
            <c:ext xmlns:c16="http://schemas.microsoft.com/office/drawing/2014/chart" uri="{C3380CC4-5D6E-409C-BE32-E72D297353CC}">
              <c16:uniqueId val="{00000002-12F5-4705-B9FA-0928E37EC182}"/>
            </c:ext>
          </c:extLst>
        </c:ser>
        <c:ser>
          <c:idx val="2"/>
          <c:order val="2"/>
          <c:tx>
            <c:v>fp</c:v>
          </c:tx>
          <c:marker>
            <c:symbol val="none"/>
          </c:marker>
          <c:dPt>
            <c:idx val="1"/>
            <c:bubble3D val="0"/>
            <c:spPr>
              <a:ln>
                <a:prstDash val="sysDot"/>
              </a:ln>
            </c:spPr>
            <c:extLst>
              <c:ext xmlns:c16="http://schemas.microsoft.com/office/drawing/2014/chart" uri="{C3380CC4-5D6E-409C-BE32-E72D297353CC}">
                <c16:uniqueId val="{00000004-12F5-4705-B9FA-0928E37EC182}"/>
              </c:ext>
            </c:extLst>
          </c:dPt>
          <c:xVal>
            <c:numRef>
              <c:f>Sheet2!$D$18:$E$18</c:f>
              <c:numCache>
                <c:formatCode>General</c:formatCode>
                <c:ptCount val="2"/>
                <c:pt idx="0">
                  <c:v>3536.7765131532296</c:v>
                </c:pt>
                <c:pt idx="1">
                  <c:v>3536.7765131532296</c:v>
                </c:pt>
              </c:numCache>
            </c:numRef>
          </c:xVal>
          <c:yVal>
            <c:numRef>
              <c:f>Sheet2!$F$18:$G$18</c:f>
              <c:numCache>
                <c:formatCode>General</c:formatCode>
                <c:ptCount val="2"/>
                <c:pt idx="0">
                  <c:v>180</c:v>
                </c:pt>
                <c:pt idx="1">
                  <c:v>-180</c:v>
                </c:pt>
              </c:numCache>
            </c:numRef>
          </c:yVal>
          <c:smooth val="1"/>
          <c:extLst>
            <c:ext xmlns:c16="http://schemas.microsoft.com/office/drawing/2014/chart" uri="{C3380CC4-5D6E-409C-BE32-E72D297353CC}">
              <c16:uniqueId val="{00000005-12F5-4705-B9FA-0928E37EC182}"/>
            </c:ext>
          </c:extLst>
        </c:ser>
        <c:ser>
          <c:idx val="3"/>
          <c:order val="3"/>
          <c:tx>
            <c:v>fzRHP</c:v>
          </c:tx>
          <c:spPr>
            <a:ln>
              <a:prstDash val="sysDot"/>
            </a:ln>
          </c:spPr>
          <c:marker>
            <c:symbol val="none"/>
          </c:marker>
          <c:xVal>
            <c:numRef>
              <c:f>Sheet2!$D$19:$E$19</c:f>
              <c:numCache>
                <c:formatCode>General</c:formatCode>
                <c:ptCount val="2"/>
                <c:pt idx="0">
                  <c:v>12833.643569631073</c:v>
                </c:pt>
                <c:pt idx="1">
                  <c:v>12833.643569631073</c:v>
                </c:pt>
              </c:numCache>
            </c:numRef>
          </c:xVal>
          <c:yVal>
            <c:numRef>
              <c:f>Sheet2!$F$18:$G$18</c:f>
              <c:numCache>
                <c:formatCode>General</c:formatCode>
                <c:ptCount val="2"/>
                <c:pt idx="0">
                  <c:v>180</c:v>
                </c:pt>
                <c:pt idx="1">
                  <c:v>-180</c:v>
                </c:pt>
              </c:numCache>
            </c:numRef>
          </c:yVal>
          <c:smooth val="1"/>
          <c:extLst>
            <c:ext xmlns:c16="http://schemas.microsoft.com/office/drawing/2014/chart" uri="{C3380CC4-5D6E-409C-BE32-E72D297353CC}">
              <c16:uniqueId val="{00000006-12F5-4705-B9FA-0928E37EC182}"/>
            </c:ext>
          </c:extLst>
        </c:ser>
        <c:ser>
          <c:idx val="4"/>
          <c:order val="4"/>
          <c:tx>
            <c:v>fzESR</c:v>
          </c:tx>
          <c:spPr>
            <a:ln>
              <a:prstDash val="sysDot"/>
            </a:ln>
          </c:spPr>
          <c:marker>
            <c:symbol val="none"/>
          </c:marker>
          <c:xVal>
            <c:numRef>
              <c:f>Sheet2!$D$20:$E$20</c:f>
              <c:numCache>
                <c:formatCode>General</c:formatCode>
                <c:ptCount val="2"/>
                <c:pt idx="0">
                  <c:v>17683882.565766148</c:v>
                </c:pt>
                <c:pt idx="1">
                  <c:v>17683882.565766148</c:v>
                </c:pt>
              </c:numCache>
            </c:numRef>
          </c:xVal>
          <c:yVal>
            <c:numRef>
              <c:f>Sheet2!$F$18:$G$18</c:f>
              <c:numCache>
                <c:formatCode>General</c:formatCode>
                <c:ptCount val="2"/>
                <c:pt idx="0">
                  <c:v>180</c:v>
                </c:pt>
                <c:pt idx="1">
                  <c:v>-180</c:v>
                </c:pt>
              </c:numCache>
            </c:numRef>
          </c:yVal>
          <c:smooth val="1"/>
          <c:extLst>
            <c:ext xmlns:c16="http://schemas.microsoft.com/office/drawing/2014/chart" uri="{C3380CC4-5D6E-409C-BE32-E72D297353CC}">
              <c16:uniqueId val="{00000007-12F5-4705-B9FA-0928E37EC182}"/>
            </c:ext>
          </c:extLst>
        </c:ser>
        <c:dLbls>
          <c:showLegendKey val="0"/>
          <c:showVal val="0"/>
          <c:showCatName val="0"/>
          <c:showSerName val="0"/>
          <c:showPercent val="0"/>
          <c:showBubbleSize val="0"/>
        </c:dLbls>
        <c:axId val="527757312"/>
        <c:axId val="527758848"/>
      </c:scatterChart>
      <c:valAx>
        <c:axId val="527749120"/>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7751040"/>
        <c:crossesAt val="-30"/>
        <c:crossBetween val="midCat"/>
      </c:valAx>
      <c:valAx>
        <c:axId val="527751040"/>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7749120"/>
        <c:crossesAt val="100"/>
        <c:crossBetween val="midCat"/>
      </c:valAx>
      <c:valAx>
        <c:axId val="527757312"/>
        <c:scaling>
          <c:logBase val="10"/>
          <c:orientation val="minMax"/>
        </c:scaling>
        <c:delete val="1"/>
        <c:axPos val="b"/>
        <c:numFmt formatCode="0" sourceLinked="1"/>
        <c:majorTickMark val="out"/>
        <c:minorTickMark val="none"/>
        <c:tickLblPos val="nextTo"/>
        <c:crossAx val="527758848"/>
        <c:crosses val="autoZero"/>
        <c:crossBetween val="midCat"/>
      </c:valAx>
      <c:valAx>
        <c:axId val="527758848"/>
        <c:scaling>
          <c:orientation val="minMax"/>
          <c:max val="0"/>
          <c:min val="-18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7757312"/>
        <c:crosses val="max"/>
        <c:crossBetween val="midCat"/>
        <c:majorUnit val="30"/>
      </c:valAx>
    </c:plotArea>
    <c:legend>
      <c:legendPos val="r"/>
      <c:layout>
        <c:manualLayout>
          <c:xMode val="edge"/>
          <c:yMode val="edge"/>
          <c:x val="0.64315847096471046"/>
          <c:y val="0.51834348229182414"/>
          <c:w val="0.17265050582822633"/>
          <c:h val="0.31674506458604729"/>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Error AMP 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Sheet2!$AN$4:$AN$822</c:f>
              <c:numCache>
                <c:formatCode>0.0000</c:formatCode>
                <c:ptCount val="819"/>
                <c:pt idx="0">
                  <c:v>16.61473392929144</c:v>
                </c:pt>
                <c:pt idx="1">
                  <c:v>16.453828505270984</c:v>
                </c:pt>
                <c:pt idx="2">
                  <c:v>16.294391824231838</c:v>
                </c:pt>
                <c:pt idx="3">
                  <c:v>16.136464636095017</c:v>
                </c:pt>
                <c:pt idx="4">
                  <c:v>15.980087743303466</c:v>
                </c:pt>
                <c:pt idx="5">
                  <c:v>15.8253019148853</c:v>
                </c:pt>
                <c:pt idx="6">
                  <c:v>15.672147795999038</c:v>
                </c:pt>
                <c:pt idx="7">
                  <c:v>15.520665813187765</c:v>
                </c:pt>
                <c:pt idx="8">
                  <c:v>15.370896075621173</c:v>
                </c:pt>
                <c:pt idx="9">
                  <c:v>15.222878272656692</c:v>
                </c:pt>
                <c:pt idx="10">
                  <c:v>15.076651568103701</c:v>
                </c:pt>
                <c:pt idx="11">
                  <c:v>14.932254491628161</c:v>
                </c:pt>
                <c:pt idx="12">
                  <c:v>14.789724827786424</c:v>
                </c:pt>
                <c:pt idx="13">
                  <c:v>14.649099503228202</c:v>
                </c:pt>
                <c:pt idx="14">
                  <c:v>14.510414472655638</c:v>
                </c:pt>
                <c:pt idx="15">
                  <c:v>14.373704604170273</c:v>
                </c:pt>
                <c:pt idx="16">
                  <c:v>14.239003564679633</c:v>
                </c:pt>
                <c:pt idx="17">
                  <c:v>14.106343706069772</c:v>
                </c:pt>
                <c:pt idx="18">
                  <c:v>13.97575595287895</c:v>
                </c:pt>
                <c:pt idx="19">
                  <c:v>13.847269692228785</c:v>
                </c:pt>
                <c:pt idx="20">
                  <c:v>13.720912666784018</c:v>
                </c:pt>
                <c:pt idx="21">
                  <c:v>13.596710871516738</c:v>
                </c:pt>
                <c:pt idx="22">
                  <c:v>13.474688455048154</c:v>
                </c:pt>
                <c:pt idx="23">
                  <c:v>13.354867626328449</c:v>
                </c:pt>
                <c:pt idx="24">
                  <c:v>13.237268567392615</c:v>
                </c:pt>
                <c:pt idx="25">
                  <c:v>13.121909352899301</c:v>
                </c:pt>
                <c:pt idx="26">
                  <c:v>13.008805877117712</c:v>
                </c:pt>
                <c:pt idx="27">
                  <c:v>12.897971788977582</c:v>
                </c:pt>
                <c:pt idx="28">
                  <c:v>12.789418435738197</c:v>
                </c:pt>
                <c:pt idx="29">
                  <c:v>12.683154815765203</c:v>
                </c:pt>
                <c:pt idx="30">
                  <c:v>12.57918754082946</c:v>
                </c:pt>
                <c:pt idx="31">
                  <c:v>12.477520808261989</c:v>
                </c:pt>
                <c:pt idx="32">
                  <c:v>12.378156383213232</c:v>
                </c:pt>
                <c:pt idx="33">
                  <c:v>12.281093591175692</c:v>
                </c:pt>
                <c:pt idx="34">
                  <c:v>12.186329320836863</c:v>
                </c:pt>
                <c:pt idx="35">
                  <c:v>12.093858037237284</c:v>
                </c:pt>
                <c:pt idx="36">
                  <c:v>12.003671805114859</c:v>
                </c:pt>
                <c:pt idx="37">
                  <c:v>11.915760322227694</c:v>
                </c:pt>
                <c:pt idx="38">
                  <c:v>11.830110962358434</c:v>
                </c:pt>
                <c:pt idx="39">
                  <c:v>11.74670882762155</c:v>
                </c:pt>
                <c:pt idx="40">
                  <c:v>11.665536809617159</c:v>
                </c:pt>
                <c:pt idx="41">
                  <c:v>11.58657565890454</c:v>
                </c:pt>
                <c:pt idx="42">
                  <c:v>11.509804062205861</c:v>
                </c:pt>
                <c:pt idx="43">
                  <c:v>11.435198726696024</c:v>
                </c:pt>
                <c:pt idx="44">
                  <c:v>11.362734470689734</c:v>
                </c:pt>
                <c:pt idx="45">
                  <c:v>11.292384319999858</c:v>
                </c:pt>
                <c:pt idx="46">
                  <c:v>11.224119609216226</c:v>
                </c:pt>
                <c:pt idx="47">
                  <c:v>11.157910087135669</c:v>
                </c:pt>
                <c:pt idx="48">
                  <c:v>11.093724025567619</c:v>
                </c:pt>
                <c:pt idx="49">
                  <c:v>11.031528330741351</c:v>
                </c:pt>
                <c:pt idx="50">
                  <c:v>10.971288656550401</c:v>
                </c:pt>
                <c:pt idx="51">
                  <c:v>10.912969518888916</c:v>
                </c:pt>
                <c:pt idx="52">
                  <c:v>10.856534410359744</c:v>
                </c:pt>
                <c:pt idx="53">
                  <c:v>10.801945914666247</c:v>
                </c:pt>
                <c:pt idx="54">
                  <c:v>10.749165820038005</c:v>
                </c:pt>
                <c:pt idx="55">
                  <c:v>10.698155231082179</c:v>
                </c:pt>
                <c:pt idx="56">
                  <c:v>10.648874678499785</c:v>
                </c:pt>
                <c:pt idx="57">
                  <c:v>10.601284226154684</c:v>
                </c:pt>
                <c:pt idx="58">
                  <c:v>10.555343575034694</c:v>
                </c:pt>
                <c:pt idx="59">
                  <c:v>10.511012163696989</c:v>
                </c:pt>
                <c:pt idx="60">
                  <c:v>10.468249264842877</c:v>
                </c:pt>
                <c:pt idx="61">
                  <c:v>10.42701407772001</c:v>
                </c:pt>
                <c:pt idx="62">
                  <c:v>10.38726581610147</c:v>
                </c:pt>
                <c:pt idx="63">
                  <c:v>10.348963791642001</c:v>
                </c:pt>
                <c:pt idx="64">
                  <c:v>10.31206749245975</c:v>
                </c:pt>
                <c:pt idx="65">
                  <c:v>10.276536656837408</c:v>
                </c:pt>
                <c:pt idx="66">
                  <c:v>10.242331341979941</c:v>
                </c:pt>
                <c:pt idx="67">
                  <c:v>10.209411987806227</c:v>
                </c:pt>
                <c:pt idx="68">
                  <c:v>10.177739475788135</c:v>
                </c:pt>
                <c:pt idx="69">
                  <c:v>10.147275182884307</c:v>
                </c:pt>
                <c:pt idx="70">
                  <c:v>10.117981030645886</c:v>
                </c:pt>
                <c:pt idx="71">
                  <c:v>10.08981952959765</c:v>
                </c:pt>
                <c:pt idx="72">
                  <c:v>10.062753819021205</c:v>
                </c:pt>
                <c:pt idx="73">
                  <c:v>10.036747702287167</c:v>
                </c:pt>
                <c:pt idx="74">
                  <c:v>10.011765677899046</c:v>
                </c:pt>
                <c:pt idx="75">
                  <c:v>9.9877729664263732</c:v>
                </c:pt>
                <c:pt idx="76">
                  <c:v>9.9647355335142116</c:v>
                </c:pt>
                <c:pt idx="77">
                  <c:v>9.942620109165432</c:v>
                </c:pt>
                <c:pt idx="78">
                  <c:v>9.921394203497222</c:v>
                </c:pt>
                <c:pt idx="79">
                  <c:v>9.9010261191772795</c:v>
                </c:pt>
                <c:pt idx="80">
                  <c:v>9.8814849607462971</c:v>
                </c:pt>
                <c:pt idx="81">
                  <c:v>9.8627406410332004</c:v>
                </c:pt>
                <c:pt idx="82">
                  <c:v>9.8447638848682129</c:v>
                </c:pt>
                <c:pt idx="83">
                  <c:v>9.8275262302946782</c:v>
                </c:pt>
                <c:pt idx="84">
                  <c:v>9.8110000274770339</c:v>
                </c:pt>
                <c:pt idx="85">
                  <c:v>9.7951584354964627</c:v>
                </c:pt>
                <c:pt idx="86">
                  <c:v>9.7799754172192745</c:v>
                </c:pt>
                <c:pt idx="87">
                  <c:v>9.7654257324168761</c:v>
                </c:pt>
                <c:pt idx="88">
                  <c:v>9.7514849293077717</c:v>
                </c:pt>
                <c:pt idx="89">
                  <c:v>9.7381293346847144</c:v>
                </c:pt>
                <c:pt idx="90">
                  <c:v>9.7253360427820237</c:v>
                </c:pt>
                <c:pt idx="91">
                  <c:v>9.7130829030292851</c:v>
                </c:pt>
                <c:pt idx="92">
                  <c:v>9.7013485068294898</c:v>
                </c:pt>
                <c:pt idx="93">
                  <c:v>9.6901121734912969</c:v>
                </c:pt>
                <c:pt idx="94">
                  <c:v>9.6793539354366036</c:v>
                </c:pt>
                <c:pt idx="95">
                  <c:v>9.6690545227963085</c:v>
                </c:pt>
                <c:pt idx="96">
                  <c:v>9.6591953474993932</c:v>
                </c:pt>
                <c:pt idx="97">
                  <c:v>9.6497584869520292</c:v>
                </c:pt>
                <c:pt idx="98">
                  <c:v>9.6407266673967609</c:v>
                </c:pt>
                <c:pt idx="99">
                  <c:v>9.6320832470335702</c:v>
                </c:pt>
                <c:pt idx="100">
                  <c:v>9.6238121989781931</c:v>
                </c:pt>
                <c:pt idx="101">
                  <c:v>9.6158980941264325</c:v>
                </c:pt>
                <c:pt idx="102">
                  <c:v>9.6083260839867144</c:v>
                </c:pt>
                <c:pt idx="103">
                  <c:v>9.601081883536926</c:v>
                </c:pt>
                <c:pt idx="104">
                  <c:v>9.5941517541567567</c:v>
                </c:pt>
                <c:pt idx="105">
                  <c:v>9.5875224866803297</c:v>
                </c:pt>
                <c:pt idx="106">
                  <c:v>9.5811813846100105</c:v>
                </c:pt>
                <c:pt idx="107">
                  <c:v>9.5751162475268305</c:v>
                </c:pt>
                <c:pt idx="108">
                  <c:v>9.5693153547292553</c:v>
                </c:pt>
                <c:pt idx="109">
                  <c:v>9.5637674491275373</c:v>
                </c:pt>
                <c:pt idx="110">
                  <c:v>9.5584617214175047</c:v>
                </c:pt>
                <c:pt idx="111">
                  <c:v>9.553387794554089</c:v>
                </c:pt>
                <c:pt idx="112">
                  <c:v>9.5485357085418148</c:v>
                </c:pt>
                <c:pt idx="113">
                  <c:v>9.5438959055564716</c:v>
                </c:pt>
                <c:pt idx="114">
                  <c:v>9.5394592154094848</c:v>
                </c:pt>
                <c:pt idx="115">
                  <c:v>9.5352168413645071</c:v>
                </c:pt>
                <c:pt idx="116">
                  <c:v>9.5311603463129622</c:v>
                </c:pt>
                <c:pt idx="117">
                  <c:v>9.527281639313772</c:v>
                </c:pt>
                <c:pt idx="118">
                  <c:v>9.5235729625004826</c:v>
                </c:pt>
                <c:pt idx="119">
                  <c:v>9.5200268783571307</c:v>
                </c:pt>
                <c:pt idx="120">
                  <c:v>9.5166362573635954</c:v>
                </c:pt>
                <c:pt idx="121">
                  <c:v>9.5133942660087154</c:v>
                </c:pt>
                <c:pt idx="122">
                  <c:v>9.5102943551692594</c:v>
                </c:pt>
                <c:pt idx="123">
                  <c:v>9.5073302488513125</c:v>
                </c:pt>
                <c:pt idx="124">
                  <c:v>9.5044959332899364</c:v>
                </c:pt>
                <c:pt idx="125">
                  <c:v>9.5017856464020021</c:v>
                </c:pt>
                <c:pt idx="126">
                  <c:v>9.4991938675868166</c:v>
                </c:pt>
                <c:pt idx="127">
                  <c:v>9.4967153078678077</c:v>
                </c:pt>
                <c:pt idx="128">
                  <c:v>9.4943449003690255</c:v>
                </c:pt>
                <c:pt idx="129">
                  <c:v>9.4920777911189695</c:v>
                </c:pt>
                <c:pt idx="130">
                  <c:v>9.4899093301741484</c:v>
                </c:pt>
                <c:pt idx="131">
                  <c:v>9.4878350630548898</c:v>
                </c:pt>
                <c:pt idx="132">
                  <c:v>9.485850722484825</c:v>
                </c:pt>
                <c:pt idx="133">
                  <c:v>9.4839522204264028</c:v>
                </c:pt>
                <c:pt idx="134">
                  <c:v>9.4821356404036354</c:v>
                </c:pt>
                <c:pt idx="135">
                  <c:v>9.480397230103577</c:v>
                </c:pt>
                <c:pt idx="136">
                  <c:v>9.4787333942484135</c:v>
                </c:pt>
                <c:pt idx="137">
                  <c:v>9.4771406877293742</c:v>
                </c:pt>
                <c:pt idx="138">
                  <c:v>9.4756158089938012</c:v>
                </c:pt>
                <c:pt idx="139">
                  <c:v>9.4741555936772084</c:v>
                </c:pt>
                <c:pt idx="140">
                  <c:v>9.4727570084716923</c:v>
                </c:pt>
                <c:pt idx="141">
                  <c:v>9.4714171452224143</c:v>
                </c:pt>
                <c:pt idx="142">
                  <c:v>9.4701332152438393</c:v>
                </c:pt>
                <c:pt idx="143">
                  <c:v>9.4689025438477046</c:v>
                </c:pt>
                <c:pt idx="144">
                  <c:v>9.4677225650744781</c:v>
                </c:pt>
                <c:pt idx="145">
                  <c:v>9.4665908166207089</c:v>
                </c:pt>
                <c:pt idx="146">
                  <c:v>9.4655049349541613</c:v>
                </c:pt>
                <c:pt idx="147">
                  <c:v>9.4644626506095086</c:v>
                </c:pt>
                <c:pt idx="148">
                  <c:v>9.4634617836566992</c:v>
                </c:pt>
                <c:pt idx="149">
                  <c:v>9.4625002393350233</c:v>
                </c:pt>
                <c:pt idx="150">
                  <c:v>9.4615760038457104</c:v>
                </c:pt>
                <c:pt idx="151">
                  <c:v>9.4606871402957591</c:v>
                </c:pt>
                <c:pt idx="152">
                  <c:v>9.4598317847864752</c:v>
                </c:pt>
                <c:pt idx="153">
                  <c:v>9.4590081426399575</c:v>
                </c:pt>
                <c:pt idx="154">
                  <c:v>9.4582144847569847</c:v>
                </c:pt>
                <c:pt idx="155">
                  <c:v>9.4574491440998631</c:v>
                </c:pt>
                <c:pt idx="156">
                  <c:v>9.4567105122941548</c:v>
                </c:pt>
                <c:pt idx="157">
                  <c:v>9.4559970363431756</c:v>
                </c:pt>
                <c:pt idx="158">
                  <c:v>9.4553072154492082</c:v>
                </c:pt>
                <c:pt idx="159">
                  <c:v>9.4546395979358717</c:v>
                </c:pt>
                <c:pt idx="160">
                  <c:v>9.4539927782657927</c:v>
                </c:pt>
                <c:pt idx="161">
                  <c:v>9.4533653941481717</c:v>
                </c:pt>
                <c:pt idx="162">
                  <c:v>9.4527561237307776</c:v>
                </c:pt>
                <c:pt idx="163">
                  <c:v>9.4521636828712268</c:v>
                </c:pt>
                <c:pt idx="164">
                  <c:v>9.4515868224821684</c:v>
                </c:pt>
                <c:pt idx="165">
                  <c:v>9.4510243259454629</c:v>
                </c:pt>
                <c:pt idx="166">
                  <c:v>9.4504750065904624</c:v>
                </c:pt>
                <c:pt idx="167">
                  <c:v>9.4499377052313225</c:v>
                </c:pt>
                <c:pt idx="168">
                  <c:v>9.4494112877588883</c:v>
                </c:pt>
                <c:pt idx="169">
                  <c:v>9.4488946427820402</c:v>
                </c:pt>
                <c:pt idx="170">
                  <c:v>9.448386679314341</c:v>
                </c:pt>
                <c:pt idx="171">
                  <c:v>9.4478863245011038</c:v>
                </c:pt>
                <c:pt idx="172">
                  <c:v>9.447392521382751</c:v>
                </c:pt>
                <c:pt idx="173">
                  <c:v>9.4469042266894636</c:v>
                </c:pt>
                <c:pt idx="174">
                  <c:v>9.4464204086635419</c:v>
                </c:pt>
                <c:pt idx="175">
                  <c:v>9.4459400449044981</c:v>
                </c:pt>
                <c:pt idx="176">
                  <c:v>9.4454621202328699</c:v>
                </c:pt>
                <c:pt idx="177">
                  <c:v>9.4449856245684654</c:v>
                </c:pt>
                <c:pt idx="178">
                  <c:v>9.4445095508188768</c:v>
                </c:pt>
                <c:pt idx="179">
                  <c:v>9.4440328927737873</c:v>
                </c:pt>
                <c:pt idx="180">
                  <c:v>9.4435546430012369</c:v>
                </c:pt>
                <c:pt idx="181">
                  <c:v>9.443073790741348</c:v>
                </c:pt>
                <c:pt idx="182">
                  <c:v>9.4425893197934379</c:v>
                </c:pt>
                <c:pt idx="183">
                  <c:v>9.4421002063921708</c:v>
                </c:pt>
                <c:pt idx="184">
                  <c:v>9.4416054170687111</c:v>
                </c:pt>
                <c:pt idx="185">
                  <c:v>9.4411039064923994</c:v>
                </c:pt>
                <c:pt idx="186">
                  <c:v>9.4405946152889069</c:v>
                </c:pt>
                <c:pt idx="187">
                  <c:v>9.440076467830222</c:v>
                </c:pt>
                <c:pt idx="188">
                  <c:v>9.4395483699923783</c:v>
                </c:pt>
                <c:pt idx="189">
                  <c:v>9.4390092068763281</c:v>
                </c:pt>
                <c:pt idx="190">
                  <c:v>9.4384578404875583</c:v>
                </c:pt>
                <c:pt idx="191">
                  <c:v>9.4378931073698347</c:v>
                </c:pt>
                <c:pt idx="192">
                  <c:v>9.4373138161885759</c:v>
                </c:pt>
                <c:pt idx="193">
                  <c:v>9.4367187452589167</c:v>
                </c:pt>
                <c:pt idx="194">
                  <c:v>9.4361066400140476</c:v>
                </c:pt>
                <c:pt idx="195">
                  <c:v>9.435476210408547</c:v>
                </c:pt>
                <c:pt idx="196">
                  <c:v>9.4348261282519932</c:v>
                </c:pt>
                <c:pt idx="197">
                  <c:v>9.4341550244678611</c:v>
                </c:pt>
                <c:pt idx="198">
                  <c:v>9.4334614862721811</c:v>
                </c:pt>
                <c:pt idx="199">
                  <c:v>9.432744054266978</c:v>
                </c:pt>
                <c:pt idx="200">
                  <c:v>9.4320012194430198</c:v>
                </c:pt>
                <c:pt idx="201">
                  <c:v>9.4312314200861014</c:v>
                </c:pt>
                <c:pt idx="202">
                  <c:v>9.4304330385816293</c:v>
                </c:pt>
                <c:pt idx="203">
                  <c:v>9.4296043981111417</c:v>
                </c:pt>
                <c:pt idx="204">
                  <c:v>9.4287437592353811</c:v>
                </c:pt>
                <c:pt idx="205">
                  <c:v>9.4278493163573742</c:v>
                </c:pt>
                <c:pt idx="206">
                  <c:v>9.4269191940595878</c:v>
                </c:pt>
                <c:pt idx="207">
                  <c:v>9.4259514433085485</c:v>
                </c:pt>
                <c:pt idx="208">
                  <c:v>9.4249440375204347</c:v>
                </c:pt>
                <c:pt idx="209">
                  <c:v>9.4238948684811383</c:v>
                </c:pt>
                <c:pt idx="210">
                  <c:v>9.4228017421136752</c:v>
                </c:pt>
                <c:pt idx="211">
                  <c:v>9.4216623740858925</c:v>
                </c:pt>
                <c:pt idx="212">
                  <c:v>9.4204743852516621</c:v>
                </c:pt>
                <c:pt idx="213">
                  <c:v>9.4192352969177993</c:v>
                </c:pt>
                <c:pt idx="214">
                  <c:v>9.4179425259295755</c:v>
                </c:pt>
                <c:pt idx="215">
                  <c:v>9.4165933795667804</c:v>
                </c:pt>
                <c:pt idx="216">
                  <c:v>9.4151850502430641</c:v>
                </c:pt>
                <c:pt idx="217">
                  <c:v>9.4137146100002074</c:v>
                </c:pt>
                <c:pt idx="218">
                  <c:v>9.4121790047895058</c:v>
                </c:pt>
                <c:pt idx="219">
                  <c:v>9.4105750485319177</c:v>
                </c:pt>
                <c:pt idx="220">
                  <c:v>9.4088994169490103</c:v>
                </c:pt>
                <c:pt idx="221">
                  <c:v>9.4071486411560041</c:v>
                </c:pt>
                <c:pt idx="222">
                  <c:v>9.4053191010086188</c:v>
                </c:pt>
                <c:pt idx="223">
                  <c:v>9.40340701819526</c:v>
                </c:pt>
                <c:pt idx="224">
                  <c:v>9.401408449066043</c:v>
                </c:pt>
                <c:pt idx="225">
                  <c:v>9.3993192771898766</c:v>
                </c:pt>
                <c:pt idx="226">
                  <c:v>9.3971352056314661</c:v>
                </c:pt>
                <c:pt idx="227">
                  <c:v>9.3948517489395762</c:v>
                </c:pt>
                <c:pt idx="228">
                  <c:v>9.3924642248380881</c:v>
                </c:pt>
                <c:pt idx="229">
                  <c:v>9.3899677456119512</c:v>
                </c:pt>
                <c:pt idx="230">
                  <c:v>9.3873572091797275</c:v>
                </c:pt>
                <c:pt idx="231">
                  <c:v>9.3846272898450565</c:v>
                </c:pt>
                <c:pt idx="232">
                  <c:v>9.3817724287196338</c:v>
                </c:pt>
                <c:pt idx="233">
                  <c:v>9.3787868238102927</c:v>
                </c:pt>
                <c:pt idx="234">
                  <c:v>9.3756644197639325</c:v>
                </c:pt>
                <c:pt idx="235">
                  <c:v>9.3723988972637571</c:v>
                </c:pt>
                <c:pt idx="236">
                  <c:v>9.368983662071404</c:v>
                </c:pt>
                <c:pt idx="237">
                  <c:v>9.3654118337101</c:v>
                </c:pt>
                <c:pt idx="238">
                  <c:v>9.3616762337848982</c:v>
                </c:pt>
                <c:pt idx="239">
                  <c:v>9.3577693739364918</c:v>
                </c:pt>
                <c:pt idx="240">
                  <c:v>9.3536834434270038</c:v>
                </c:pt>
                <c:pt idx="241">
                  <c:v>9.3494102963563215</c:v>
                </c:pt>
                <c:pt idx="242">
                  <c:v>9.344941438509812</c:v>
                </c:pt>
                <c:pt idx="243">
                  <c:v>9.340268013838994</c:v>
                </c:pt>
                <c:pt idx="244">
                  <c:v>9.3353807905787978</c:v>
                </c:pt>
                <c:pt idx="245">
                  <c:v>9.3302701470067664</c:v>
                </c:pt>
                <c:pt idx="246">
                  <c:v>9.324926056851421</c:v>
                </c:pt>
                <c:pt idx="247">
                  <c:v>9.3193380743597665</c:v>
                </c:pt>
                <c:pt idx="248">
                  <c:v>9.3134953190355141</c:v>
                </c:pt>
                <c:pt idx="249">
                  <c:v>9.3073864600629204</c:v>
                </c:pt>
                <c:pt idx="250">
                  <c:v>9.300999700434172</c:v>
                </c:pt>
                <c:pt idx="251">
                  <c:v>9.2943227608007675</c:v>
                </c:pt>
                <c:pt idx="252">
                  <c:v>9.2873428630734018</c:v>
                </c:pt>
                <c:pt idx="253">
                  <c:v>9.2800467137985372</c:v>
                </c:pt>
                <c:pt idx="254">
                  <c:v>9.272420487343572</c:v>
                </c:pt>
                <c:pt idx="255">
                  <c:v>9.2644498089272691</c:v>
                </c:pt>
                <c:pt idx="256">
                  <c:v>9.2561197375366806</c:v>
                </c:pt>
                <c:pt idx="257">
                  <c:v>9.2474147487764782</c:v>
                </c:pt>
                <c:pt idx="258">
                  <c:v>9.2383187177027217</c:v>
                </c:pt>
                <c:pt idx="259">
                  <c:v>9.2288149016979091</c:v>
                </c:pt>
                <c:pt idx="260">
                  <c:v>9.2188859234508094</c:v>
                </c:pt>
                <c:pt idx="261">
                  <c:v>9.208513754110589</c:v>
                </c:pt>
                <c:pt idx="262">
                  <c:v>9.1976796966918624</c:v>
                </c:pt>
                <c:pt idx="263">
                  <c:v>9.1863643698138642</c:v>
                </c:pt>
                <c:pt idx="264">
                  <c:v>9.1745476918642712</c:v>
                </c:pt>
                <c:pt idx="265">
                  <c:v>9.1622088656865941</c:v>
                </c:pt>
                <c:pt idx="266">
                  <c:v>9.1493263638965985</c:v>
                </c:pt>
                <c:pt idx="267">
                  <c:v>9.135877914942844</c:v>
                </c:pt>
                <c:pt idx="268">
                  <c:v>9.1218404900331418</c:v>
                </c:pt>
                <c:pt idx="269">
                  <c:v>9.1071902910583393</c:v>
                </c:pt>
                <c:pt idx="270">
                  <c:v>9.0919027396528787</c:v>
                </c:pt>
                <c:pt idx="271">
                  <c:v>9.075952467539393</c:v>
                </c:pt>
                <c:pt idx="272">
                  <c:v>9.0593133083143513</c:v>
                </c:pt>
                <c:pt idx="273">
                  <c:v>9.0419582908380196</c:v>
                </c:pt>
                <c:pt idx="274">
                  <c:v>9.0238596344018234</c:v>
                </c:pt>
                <c:pt idx="275">
                  <c:v>9.0049887458520139</c:v>
                </c:pt>
                <c:pt idx="276">
                  <c:v>8.9853162188562266</c:v>
                </c:pt>
                <c:pt idx="277">
                  <c:v>8.9648118355054862</c:v>
                </c:pt>
                <c:pt idx="278">
                  <c:v>8.9434445704494898</c:v>
                </c:pt>
                <c:pt idx="279">
                  <c:v>8.9211825977669967</c:v>
                </c:pt>
                <c:pt idx="280">
                  <c:v>8.8979933007768146</c:v>
                </c:pt>
                <c:pt idx="281">
                  <c:v>8.8738432849956759</c:v>
                </c:pt>
                <c:pt idx="282">
                  <c:v>8.8486983944497766</c:v>
                </c:pt>
                <c:pt idx="283">
                  <c:v>8.8225237315450133</c:v>
                </c:pt>
                <c:pt idx="284">
                  <c:v>8.795283680696464</c:v>
                </c:pt>
                <c:pt idx="285">
                  <c:v>8.7669419359123033</c:v>
                </c:pt>
                <c:pt idx="286">
                  <c:v>8.7374615325180223</c:v>
                </c:pt>
                <c:pt idx="287">
                  <c:v>8.7068048831960532</c:v>
                </c:pt>
                <c:pt idx="288">
                  <c:v>8.6749338185014828</c:v>
                </c:pt>
                <c:pt idx="289">
                  <c:v>8.6418096319975142</c:v>
                </c:pt>
                <c:pt idx="290">
                  <c:v>8.6073931301337101</c:v>
                </c:pt>
                <c:pt idx="291">
                  <c:v>8.5716446869669447</c:v>
                </c:pt>
                <c:pt idx="292">
                  <c:v>8.5345243037971112</c:v>
                </c:pt>
                <c:pt idx="293">
                  <c:v>8.4959916737602015</c:v>
                </c:pt>
                <c:pt idx="294">
                  <c:v>8.456006251385741</c:v>
                </c:pt>
                <c:pt idx="295">
                  <c:v>8.4145273270915126</c:v>
                </c:pt>
                <c:pt idx="296">
                  <c:v>8.3715141065432999</c:v>
                </c:pt>
                <c:pt idx="297">
                  <c:v>8.3269257947689344</c:v>
                </c:pt>
                <c:pt idx="298">
                  <c:v>8.2807216848657443</c:v>
                </c:pt>
                <c:pt idx="299">
                  <c:v>8.2328612510942278</c:v>
                </c:pt>
                <c:pt idx="300">
                  <c:v>8.1833042460993273</c:v>
                </c:pt>
                <c:pt idx="301">
                  <c:v>8.1320108019483666</c:v>
                </c:pt>
                <c:pt idx="302">
                  <c:v>8.0789415346225617</c:v>
                </c:pt>
                <c:pt idx="303">
                  <c:v>8.0240576515459168</c:v>
                </c:pt>
                <c:pt idx="304">
                  <c:v>7.9673210616816528</c:v>
                </c:pt>
                <c:pt idx="305">
                  <c:v>7.9086944876770424</c:v>
                </c:pt>
                <c:pt idx="306">
                  <c:v>7.8481415794871632</c:v>
                </c:pt>
                <c:pt idx="307">
                  <c:v>7.7856270288628444</c:v>
                </c:pt>
                <c:pt idx="308">
                  <c:v>7.72111668404614</c:v>
                </c:pt>
                <c:pt idx="309">
                  <c:v>7.6545776639800378</c:v>
                </c:pt>
                <c:pt idx="310">
                  <c:v>7.585978471307536</c:v>
                </c:pt>
                <c:pt idx="311">
                  <c:v>7.5152891034109368</c:v>
                </c:pt>
                <c:pt idx="312">
                  <c:v>7.442481160725527</c:v>
                </c:pt>
                <c:pt idx="313">
                  <c:v>7.3675279515522565</c:v>
                </c:pt>
                <c:pt idx="314">
                  <c:v>7.2904045925939807</c:v>
                </c:pt>
                <c:pt idx="315">
                  <c:v>7.2110881044494448</c:v>
                </c:pt>
                <c:pt idx="316">
                  <c:v>7.129557501316059</c:v>
                </c:pt>
                <c:pt idx="317">
                  <c:v>7.0457938741820918</c:v>
                </c:pt>
                <c:pt idx="318">
                  <c:v>6.9597804668254195</c:v>
                </c:pt>
                <c:pt idx="319">
                  <c:v>6.8715027439828598</c:v>
                </c:pt>
                <c:pt idx="320">
                  <c:v>6.780948451110536</c:v>
                </c:pt>
                <c:pt idx="321">
                  <c:v>6.6881076652190279</c:v>
                </c:pt>
                <c:pt idx="322">
                  <c:v>6.5929728363392499</c:v>
                </c:pt>
                <c:pt idx="323">
                  <c:v>6.4955388192527685</c:v>
                </c:pt>
                <c:pt idx="324">
                  <c:v>6.3958028952046089</c:v>
                </c:pt>
                <c:pt idx="325">
                  <c:v>6.2937647834039039</c:v>
                </c:pt>
                <c:pt idx="326">
                  <c:v>6.1894266422095487</c:v>
                </c:pt>
                <c:pt idx="327">
                  <c:v>6.0827930599897453</c:v>
                </c:pt>
                <c:pt idx="328">
                  <c:v>5.9738710357377371</c:v>
                </c:pt>
                <c:pt idx="329">
                  <c:v>5.8626699496173966</c:v>
                </c:pt>
                <c:pt idx="330">
                  <c:v>5.7492015237009797</c:v>
                </c:pt>
                <c:pt idx="331">
                  <c:v>5.6334797732462887</c:v>
                </c:pt>
                <c:pt idx="332">
                  <c:v>5.5155209489400079</c:v>
                </c:pt>
                <c:pt idx="333">
                  <c:v>5.3953434706074814</c:v>
                </c:pt>
                <c:pt idx="334">
                  <c:v>5.2729678529549213</c:v>
                </c:pt>
                <c:pt idx="335">
                  <c:v>5.1484166239671794</c:v>
                </c:pt>
                <c:pt idx="336">
                  <c:v>5.021714236635308</c:v>
                </c:pt>
                <c:pt idx="337">
                  <c:v>4.8928869747234565</c:v>
                </c:pt>
                <c:pt idx="338">
                  <c:v>4.7619628533206892</c:v>
                </c:pt>
                <c:pt idx="339">
                  <c:v>4.628971514938895</c:v>
                </c:pt>
                <c:pt idx="340">
                  <c:v>4.4939441219312055</c:v>
                </c:pt>
                <c:pt idx="341">
                  <c:v>4.3569132460070845</c:v>
                </c:pt>
                <c:pt idx="342">
                  <c:v>4.2179127556131473</c:v>
                </c:pt>
                <c:pt idx="343">
                  <c:v>4.0769777019328588</c:v>
                </c:pt>
                <c:pt idx="344">
                  <c:v>3.9341442042366745</c:v>
                </c:pt>
                <c:pt idx="345">
                  <c:v>3.7894493352833418</c:v>
                </c:pt>
                <c:pt idx="346">
                  <c:v>3.6429310074379959</c:v>
                </c:pt>
                <c:pt idx="347">
                  <c:v>3.4946278601318443</c:v>
                </c:pt>
                <c:pt idx="348">
                  <c:v>3.3445791492435379</c:v>
                </c:pt>
                <c:pt idx="349">
                  <c:v>3.1928246389332653</c:v>
                </c:pt>
                <c:pt idx="350">
                  <c:v>3.039404496410822</c:v>
                </c:pt>
                <c:pt idx="351">
                  <c:v>2.8843591900660108</c:v>
                </c:pt>
                <c:pt idx="352">
                  <c:v>2.7277293913369185</c:v>
                </c:pt>
                <c:pt idx="353">
                  <c:v>2.5695558806391148</c:v>
                </c:pt>
                <c:pt idx="354">
                  <c:v>2.4098794576255234</c:v>
                </c:pt>
                <c:pt idx="355">
                  <c:v>2.2487408559970294</c:v>
                </c:pt>
                <c:pt idx="356">
                  <c:v>2.0861806630333328</c:v>
                </c:pt>
                <c:pt idx="357">
                  <c:v>1.9222392439684839</c:v>
                </c:pt>
                <c:pt idx="358">
                  <c:v>1.7569566712892852</c:v>
                </c:pt>
                <c:pt idx="359">
                  <c:v>1.5903726589959257</c:v>
                </c:pt>
                <c:pt idx="360">
                  <c:v>1.4225265018239135</c:v>
                </c:pt>
                <c:pt idx="361">
                  <c:v>1.2534570193932666</c:v>
                </c:pt>
                <c:pt idx="362">
                  <c:v>1.0832025052193899</c:v>
                </c:pt>
                <c:pt idx="363">
                  <c:v>0.91180068049112073</c:v>
                </c:pt>
                <c:pt idx="364">
                  <c:v>0.73928865249884979</c:v>
                </c:pt>
                <c:pt idx="365">
                  <c:v>0.56570287757279303</c:v>
                </c:pt>
                <c:pt idx="366">
                  <c:v>0.39107912837449277</c:v>
                </c:pt>
                <c:pt idx="367">
                  <c:v>0.21545246536986973</c:v>
                </c:pt>
                <c:pt idx="368">
                  <c:v>3.8857212299424404E-2</c:v>
                </c:pt>
                <c:pt idx="369">
                  <c:v>-0.13867306454689832</c:v>
                </c:pt>
                <c:pt idx="370">
                  <c:v>-0.31710557345024704</c:v>
                </c:pt>
                <c:pt idx="371">
                  <c:v>-0.49640831098291827</c:v>
                </c:pt>
                <c:pt idx="372">
                  <c:v>-0.67655007253419974</c:v>
                </c:pt>
                <c:pt idx="373">
                  <c:v>-0.8575004598493372</c:v>
                </c:pt>
                <c:pt idx="374">
                  <c:v>-1.0392298857863373</c:v>
                </c:pt>
                <c:pt idx="375">
                  <c:v>-1.2217095764943373</c:v>
                </c:pt>
                <c:pt idx="376">
                  <c:v>-1.404911571212196</c:v>
                </c:pt>
                <c:pt idx="377">
                  <c:v>-1.5888087198807899</c:v>
                </c:pt>
                <c:pt idx="378">
                  <c:v>-1.7733746787577331</c:v>
                </c:pt>
                <c:pt idx="379">
                  <c:v>-1.9585839042140574</c:v>
                </c:pt>
                <c:pt idx="380">
                  <c:v>-2.1444116448897859</c:v>
                </c:pt>
                <c:pt idx="381">
                  <c:v>-2.3308339323707266</c:v>
                </c:pt>
                <c:pt idx="382">
                  <c:v>-2.5178275705476079</c:v>
                </c:pt>
                <c:pt idx="383">
                  <c:v>-2.7053701238057339</c:v>
                </c:pt>
                <c:pt idx="384">
                  <c:v>-2.8934399041873071</c:v>
                </c:pt>
                <c:pt idx="385">
                  <c:v>-3.0820159576586175</c:v>
                </c:pt>
                <c:pt idx="386">
                  <c:v>-3.2710780496075404</c:v>
                </c:pt>
                <c:pt idx="387">
                  <c:v>-3.4606066496864525</c:v>
                </c:pt>
                <c:pt idx="388">
                  <c:v>-3.6505829161097854</c:v>
                </c:pt>
                <c:pt idx="389">
                  <c:v>-3.8409886795053456</c:v>
                </c:pt>
                <c:pt idx="390">
                  <c:v>-4.0318064264130253</c:v>
                </c:pt>
                <c:pt idx="391">
                  <c:v>-4.2230192825145778</c:v>
                </c:pt>
                <c:pt idx="392">
                  <c:v>-4.4146109956738968</c:v>
                </c:pt>
                <c:pt idx="393">
                  <c:v>-4.6065659188582462</c:v>
                </c:pt>
                <c:pt idx="394">
                  <c:v>-4.7988689930051756</c:v>
                </c:pt>
                <c:pt idx="395">
                  <c:v>-4.991505729894083</c:v>
                </c:pt>
                <c:pt idx="396">
                  <c:v>-5.1844621950754401</c:v>
                </c:pt>
                <c:pt idx="397">
                  <c:v>-5.3777249909045786</c:v>
                </c:pt>
                <c:pt idx="398">
                  <c:v>-5.5712812397231932</c:v>
                </c:pt>
                <c:pt idx="399">
                  <c:v>-5.7651185672253575</c:v>
                </c:pt>
                <c:pt idx="400">
                  <c:v>-5.9592250860421547</c:v>
                </c:pt>
                <c:pt idx="401">
                  <c:v>-6.1535893795731837</c:v>
                </c:pt>
                <c:pt idx="402">
                  <c:v>-6.3482004860904855</c:v>
                </c:pt>
                <c:pt idx="403">
                  <c:v>-6.5430478831368415</c:v>
                </c:pt>
                <c:pt idx="404">
                  <c:v>-6.73812147223666</c:v>
                </c:pt>
                <c:pt idx="405">
                  <c:v>-6.9334115639348042</c:v>
                </c:pt>
                <c:pt idx="406">
                  <c:v>-7.1289088631764663</c:v>
                </c:pt>
                <c:pt idx="407">
                  <c:v>-7.3246044550379317</c:v>
                </c:pt>
                <c:pt idx="408">
                  <c:v>-7.5204897908166082</c:v>
                </c:pt>
                <c:pt idx="409">
                  <c:v>-7.7165566744858793</c:v>
                </c:pt>
                <c:pt idx="410">
                  <c:v>-7.9127972495191159</c:v>
                </c:pt>
                <c:pt idx="411">
                  <c:v>-8.1092039860849887</c:v>
                </c:pt>
                <c:pt idx="412">
                  <c:v>-8.3057696686149747</c:v>
                </c:pt>
                <c:pt idx="413">
                  <c:v>-8.5024873837426469</c:v>
                </c:pt>
                <c:pt idx="414">
                  <c:v>-8.6993505086130405</c:v>
                </c:pt>
                <c:pt idx="415">
                  <c:v>-8.8963526995593725</c:v>
                </c:pt>
                <c:pt idx="416">
                  <c:v>-9.0934878811430409</c:v>
                </c:pt>
                <c:pt idx="417">
                  <c:v>-9.2907502355531939</c:v>
                </c:pt>
                <c:pt idx="418">
                  <c:v>-9.4881341923595599</c:v>
                </c:pt>
                <c:pt idx="419">
                  <c:v>-9.6856344186137022</c:v>
                </c:pt>
                <c:pt idx="420">
                  <c:v>-9.8832458092916156</c:v>
                </c:pt>
                <c:pt idx="421">
                  <c:v>-10.080963478071457</c:v>
                </c:pt>
                <c:pt idx="422">
                  <c:v>-10.278782748437781</c:v>
                </c:pt>
                <c:pt idx="423">
                  <c:v>-10.476699145107776</c:v>
                </c:pt>
                <c:pt idx="424">
                  <c:v>-10.674708385767953</c:v>
                </c:pt>
                <c:pt idx="425">
                  <c:v>-10.872806373116259</c:v>
                </c:pt>
                <c:pt idx="426">
                  <c:v>-11.070989187200247</c:v>
                </c:pt>
                <c:pt idx="427">
                  <c:v>-11.26925307804332</c:v>
                </c:pt>
                <c:pt idx="428">
                  <c:v>-11.467594458551254</c:v>
                </c:pt>
                <c:pt idx="429">
                  <c:v>-11.666009897690039</c:v>
                </c:pt>
                <c:pt idx="430">
                  <c:v>-11.864496113927544</c:v>
                </c:pt>
                <c:pt idx="431">
                  <c:v>-12.063049968930297</c:v>
                </c:pt>
                <c:pt idx="432">
                  <c:v>-12.261668461507366</c:v>
                </c:pt>
                <c:pt idx="433">
                  <c:v>-12.460348721793849</c:v>
                </c:pt>
                <c:pt idx="434">
                  <c:v>-12.659088005665055</c:v>
                </c:pt>
                <c:pt idx="435">
                  <c:v>-12.85788368937434</c:v>
                </c:pt>
                <c:pt idx="436">
                  <c:v>-13.056733264406795</c:v>
                </c:pt>
                <c:pt idx="437">
                  <c:v>-13.255634332540961</c:v>
                </c:pt>
                <c:pt idx="438">
                  <c:v>-13.454584601111357</c:v>
                </c:pt>
                <c:pt idx="439">
                  <c:v>-13.653581878465037</c:v>
                </c:pt>
                <c:pt idx="440">
                  <c:v>-13.852624069604211</c:v>
                </c:pt>
                <c:pt idx="441">
                  <c:v>-14.051709172008842</c:v>
                </c:pt>
                <c:pt idx="442">
                  <c:v>-14.250835271632532</c:v>
                </c:pt>
                <c:pt idx="443">
                  <c:v>-14.450000539064519</c:v>
                </c:pt>
                <c:pt idx="444">
                  <c:v>-14.649203225852158</c:v>
                </c:pt>
                <c:pt idx="445">
                  <c:v>-14.848441660977485</c:v>
                </c:pt>
                <c:pt idx="446">
                  <c:v>-15.047714247481789</c:v>
                </c:pt>
                <c:pt idx="447">
                  <c:v>-15.247019459232831</c:v>
                </c:pt>
                <c:pt idx="448">
                  <c:v>-15.446355837828406</c:v>
                </c:pt>
                <c:pt idx="449">
                  <c:v>-15.645721989631848</c:v>
                </c:pt>
                <c:pt idx="450">
                  <c:v>-15.845116582933233</c:v>
                </c:pt>
                <c:pt idx="451">
                  <c:v>-16.044538345231999</c:v>
                </c:pt>
                <c:pt idx="452">
                  <c:v>-16.243986060635514</c:v>
                </c:pt>
                <c:pt idx="453">
                  <c:v>-16.44345856736955</c:v>
                </c:pt>
                <c:pt idx="454">
                  <c:v>-16.642954755395408</c:v>
                </c:pt>
                <c:pt idx="455">
                  <c:v>-16.842473564129893</c:v>
                </c:pt>
                <c:pt idx="456">
                  <c:v>-17.04201398026359</c:v>
                </c:pt>
                <c:pt idx="457">
                  <c:v>-17.2415750356733</c:v>
                </c:pt>
                <c:pt idx="458">
                  <c:v>-17.441155805425431</c:v>
                </c:pt>
                <c:pt idx="459">
                  <c:v>-17.640755405865502</c:v>
                </c:pt>
                <c:pt idx="460">
                  <c:v>-17.840372992790925</c:v>
                </c:pt>
                <c:pt idx="461">
                  <c:v>-18.040007759703361</c:v>
                </c:pt>
                <c:pt idx="462">
                  <c:v>-18.239658936137356</c:v>
                </c:pt>
                <c:pt idx="463">
                  <c:v>-18.439325786061524</c:v>
                </c:pt>
                <c:pt idx="464">
                  <c:v>-18.639007606350575</c:v>
                </c:pt>
                <c:pt idx="465">
                  <c:v>-18.838703725323295</c:v>
                </c:pt>
                <c:pt idx="466">
                  <c:v>-19.038413501344671</c:v>
                </c:pt>
                <c:pt idx="467">
                  <c:v>-19.238136321490654</c:v>
                </c:pt>
                <c:pt idx="468">
                  <c:v>-19.437871600269897</c:v>
                </c:pt>
                <c:pt idx="469">
                  <c:v>-19.637618778402885</c:v>
                </c:pt>
                <c:pt idx="470">
                  <c:v>-19.83737732165433</c:v>
                </c:pt>
                <c:pt idx="471">
                  <c:v>-20.037146719717192</c:v>
                </c:pt>
                <c:pt idx="472">
                  <c:v>-20.236926485146089</c:v>
                </c:pt>
                <c:pt idx="473">
                  <c:v>-20.436716152337276</c:v>
                </c:pt>
                <c:pt idx="474">
                  <c:v>-20.636515276554551</c:v>
                </c:pt>
                <c:pt idx="475">
                  <c:v>-20.836323432997673</c:v>
                </c:pt>
                <c:pt idx="476">
                  <c:v>-21.036140215911885</c:v>
                </c:pt>
                <c:pt idx="477">
                  <c:v>-21.235965237737556</c:v>
                </c:pt>
                <c:pt idx="478">
                  <c:v>-21.435798128297005</c:v>
                </c:pt>
                <c:pt idx="479">
                  <c:v>-21.635638534017446</c:v>
                </c:pt>
                <c:pt idx="480">
                  <c:v>-21.835486117188726</c:v>
                </c:pt>
                <c:pt idx="481">
                  <c:v>-22.035340555253718</c:v>
                </c:pt>
                <c:pt idx="482">
                  <c:v>-22.235201540130536</c:v>
                </c:pt>
                <c:pt idx="483">
                  <c:v>-22.435068777564435</c:v>
                </c:pt>
                <c:pt idx="484">
                  <c:v>-22.634941986509396</c:v>
                </c:pt>
                <c:pt idx="485">
                  <c:v>-22.834820898536258</c:v>
                </c:pt>
                <c:pt idx="486">
                  <c:v>-23.034705257267987</c:v>
                </c:pt>
                <c:pt idx="487">
                  <c:v>-23.234594817839564</c:v>
                </c:pt>
                <c:pt idx="488">
                  <c:v>-23.434489346382477</c:v>
                </c:pt>
                <c:pt idx="489">
                  <c:v>-23.634388619531769</c:v>
                </c:pt>
                <c:pt idx="490">
                  <c:v>-23.834292423955205</c:v>
                </c:pt>
                <c:pt idx="491">
                  <c:v>-24.034200555903709</c:v>
                </c:pt>
                <c:pt idx="492">
                  <c:v>-24.234112820781561</c:v>
                </c:pt>
                <c:pt idx="493">
                  <c:v>-24.434029032735737</c:v>
                </c:pt>
                <c:pt idx="494">
                  <c:v>-24.633949014264125</c:v>
                </c:pt>
                <c:pt idx="495">
                  <c:v>-24.833872595840667</c:v>
                </c:pt>
                <c:pt idx="496">
                  <c:v>-25.033799615557577</c:v>
                </c:pt>
                <c:pt idx="497">
                  <c:v>-25.23372991878346</c:v>
                </c:pt>
                <c:pt idx="498">
                  <c:v>-25.433663357836764</c:v>
                </c:pt>
                <c:pt idx="499">
                  <c:v>-25.633599791673767</c:v>
                </c:pt>
                <c:pt idx="500">
                  <c:v>-25.833539085590949</c:v>
                </c:pt>
                <c:pt idx="501">
                  <c:v>-26.033481110939732</c:v>
                </c:pt>
                <c:pt idx="502">
                  <c:v>-26.233425744855182</c:v>
                </c:pt>
                <c:pt idx="503">
                  <c:v>-26.433372869996028</c:v>
                </c:pt>
                <c:pt idx="504">
                  <c:v>-26.633322374296611</c:v>
                </c:pt>
                <c:pt idx="505">
                  <c:v>-26.833274150729906</c:v>
                </c:pt>
                <c:pt idx="506">
                  <c:v>-27.033228097081398</c:v>
                </c:pt>
                <c:pt idx="507">
                  <c:v>-27.233184115732591</c:v>
                </c:pt>
                <c:pt idx="508">
                  <c:v>-27.433142113455013</c:v>
                </c:pt>
                <c:pt idx="509">
                  <c:v>-27.633102001211896</c:v>
                </c:pt>
                <c:pt idx="510">
                  <c:v>-27.83306369397129</c:v>
                </c:pt>
                <c:pt idx="511">
                  <c:v>-28.033027110525062</c:v>
                </c:pt>
                <c:pt idx="512">
                  <c:v>-28.232992173317513</c:v>
                </c:pt>
                <c:pt idx="513">
                  <c:v>-28.432958808280944</c:v>
                </c:pt>
                <c:pt idx="514">
                  <c:v>-28.632926944679056</c:v>
                </c:pt>
                <c:pt idx="515">
                  <c:v>-28.832896514957277</c:v>
                </c:pt>
                <c:pt idx="516">
                  <c:v>-29.032867454599582</c:v>
                </c:pt>
                <c:pt idx="517">
                  <c:v>-29.232839701991864</c:v>
                </c:pt>
                <c:pt idx="518">
                  <c:v>-29.432813198291726</c:v>
                </c:pt>
                <c:pt idx="519">
                  <c:v>-29.632787887303557</c:v>
                </c:pt>
                <c:pt idx="520">
                  <c:v>-29.832763715359874</c:v>
                </c:pt>
                <c:pt idx="521">
                  <c:v>-30.03274063120724</c:v>
                </c:pt>
                <c:pt idx="522">
                  <c:v>-30.232718585898063</c:v>
                </c:pt>
                <c:pt idx="523">
                  <c:v>-30.432697532686774</c:v>
                </c:pt>
                <c:pt idx="524">
                  <c:v>-30.632677426930876</c:v>
                </c:pt>
                <c:pt idx="525">
                  <c:v>-30.832658225996106</c:v>
                </c:pt>
                <c:pt idx="526">
                  <c:v>-31.032639889166504</c:v>
                </c:pt>
                <c:pt idx="527">
                  <c:v>-31.232622377557931</c:v>
                </c:pt>
                <c:pt idx="528">
                  <c:v>-31.432605654035676</c:v>
                </c:pt>
                <c:pt idx="529">
                  <c:v>-31.632589683135762</c:v>
                </c:pt>
                <c:pt idx="530">
                  <c:v>-31.832574430989958</c:v>
                </c:pt>
                <c:pt idx="531">
                  <c:v>-32.032559865253759</c:v>
                </c:pt>
                <c:pt idx="532">
                  <c:v>-32.232545955038077</c:v>
                </c:pt>
                <c:pt idx="533">
                  <c:v>-32.432532670843642</c:v>
                </c:pt>
                <c:pt idx="534">
                  <c:v>-32.632519984498508</c:v>
                </c:pt>
                <c:pt idx="535">
                  <c:v>-32.832507869098393</c:v>
                </c:pt>
                <c:pt idx="536">
                  <c:v>-33.032496298949532</c:v>
                </c:pt>
                <c:pt idx="537">
                  <c:v>-33.232485249514404</c:v>
                </c:pt>
                <c:pt idx="538">
                  <c:v>-33.432474697359538</c:v>
                </c:pt>
                <c:pt idx="539">
                  <c:v>-33.6324646201059</c:v>
                </c:pt>
                <c:pt idx="540">
                  <c:v>-33.832454996381571</c:v>
                </c:pt>
                <c:pt idx="541">
                  <c:v>-34.032445805776298</c:v>
                </c:pt>
                <c:pt idx="542">
                  <c:v>-34.232437028798245</c:v>
                </c:pt>
                <c:pt idx="543">
                  <c:v>-34.43242864683269</c:v>
                </c:pt>
                <c:pt idx="544">
                  <c:v>-34.632420642102623</c:v>
                </c:pt>
                <c:pt idx="545">
                  <c:v>-34.832412997631053</c:v>
                </c:pt>
                <c:pt idx="546">
                  <c:v>-35.032405697204766</c:v>
                </c:pt>
                <c:pt idx="547">
                  <c:v>-35.232398725340317</c:v>
                </c:pt>
                <c:pt idx="548">
                  <c:v>-35.432392067251016</c:v>
                </c:pt>
                <c:pt idx="549">
                  <c:v>-35.632385708815598</c:v>
                </c:pt>
                <c:pt idx="550">
                  <c:v>-35.832379636548218</c:v>
                </c:pt>
                <c:pt idx="551">
                  <c:v>-36.032373837570155</c:v>
                </c:pt>
                <c:pt idx="552">
                  <c:v>-36.232368299581644</c:v>
                </c:pt>
                <c:pt idx="553">
                  <c:v>-36.432363010837129</c:v>
                </c:pt>
                <c:pt idx="554">
                  <c:v>-36.632357960119322</c:v>
                </c:pt>
                <c:pt idx="555">
                  <c:v>-36.832353136715739</c:v>
                </c:pt>
                <c:pt idx="556">
                  <c:v>-37.032348530396121</c:v>
                </c:pt>
                <c:pt idx="557">
                  <c:v>-37.232344131390462</c:v>
                </c:pt>
                <c:pt idx="558">
                  <c:v>-37.432339930368492</c:v>
                </c:pt>
                <c:pt idx="559">
                  <c:v>-37.632335918419855</c:v>
                </c:pt>
                <c:pt idx="560">
                  <c:v>-37.832332087035198</c:v>
                </c:pt>
                <c:pt idx="561">
                  <c:v>-38.032328428088107</c:v>
                </c:pt>
                <c:pt idx="562">
                  <c:v>-38.232324933817907</c:v>
                </c:pt>
                <c:pt idx="563">
                  <c:v>-38.432321596813125</c:v>
                </c:pt>
                <c:pt idx="564">
                  <c:v>-38.632318409995889</c:v>
                </c:pt>
                <c:pt idx="565">
                  <c:v>-38.832315366606949</c:v>
                </c:pt>
                <c:pt idx="566">
                  <c:v>-39.032312460191001</c:v>
                </c:pt>
                <c:pt idx="567">
                  <c:v>-39.232309684583541</c:v>
                </c:pt>
                <c:pt idx="568">
                  <c:v>-39.432307033897345</c:v>
                </c:pt>
                <c:pt idx="569">
                  <c:v>-39.632304502510145</c:v>
                </c:pt>
                <c:pt idx="570">
                  <c:v>-39.83230208505276</c:v>
                </c:pt>
                <c:pt idx="571">
                  <c:v>-40.032299776397615</c:v>
                </c:pt>
                <c:pt idx="572">
                  <c:v>-40.232297571647933</c:v>
                </c:pt>
                <c:pt idx="573">
                  <c:v>-40.432295466127336</c:v>
                </c:pt>
                <c:pt idx="574">
                  <c:v>-40.632293455369783</c:v>
                </c:pt>
                <c:pt idx="575">
                  <c:v>-40.832291535110343</c:v>
                </c:pt>
                <c:pt idx="576">
                  <c:v>-41.032289701276063</c:v>
                </c:pt>
                <c:pt idx="577">
                  <c:v>-41.232287949977149</c:v>
                </c:pt>
                <c:pt idx="578">
                  <c:v>-41.432286277499031</c:v>
                </c:pt>
                <c:pt idx="579">
                  <c:v>-41.632284680294234</c:v>
                </c:pt>
                <c:pt idx="580">
                  <c:v>-41.832283154974938</c:v>
                </c:pt>
                <c:pt idx="581">
                  <c:v>-42.032281698305823</c:v>
                </c:pt>
                <c:pt idx="582">
                  <c:v>-42.232280307197193</c:v>
                </c:pt>
                <c:pt idx="583">
                  <c:v>-42.432278978698314</c:v>
                </c:pt>
                <c:pt idx="584">
                  <c:v>-42.632277709991342</c:v>
                </c:pt>
                <c:pt idx="585">
                  <c:v>-42.832276498385255</c:v>
                </c:pt>
                <c:pt idx="586">
                  <c:v>-43.032275341310104</c:v>
                </c:pt>
                <c:pt idx="587">
                  <c:v>-43.232274236311682</c:v>
                </c:pt>
                <c:pt idx="588">
                  <c:v>-43.432273181046043</c:v>
                </c:pt>
                <c:pt idx="589">
                  <c:v>-43.632272173274956</c:v>
                </c:pt>
                <c:pt idx="590">
                  <c:v>-43.832271210860881</c:v>
                </c:pt>
                <c:pt idx="591">
                  <c:v>-44.032270291762316</c:v>
                </c:pt>
                <c:pt idx="592">
                  <c:v>-44.232269414029837</c:v>
                </c:pt>
                <c:pt idx="593">
                  <c:v>-44.432268575801672</c:v>
                </c:pt>
                <c:pt idx="594">
                  <c:v>-44.63226777529983</c:v>
                </c:pt>
                <c:pt idx="595">
                  <c:v>-44.832267010826577</c:v>
                </c:pt>
                <c:pt idx="596">
                  <c:v>-45.032266280759941</c:v>
                </c:pt>
                <c:pt idx="597">
                  <c:v>-45.232265583551644</c:v>
                </c:pt>
                <c:pt idx="598">
                  <c:v>-45.43226491772279</c:v>
                </c:pt>
                <c:pt idx="599">
                  <c:v>-45.632264281861033</c:v>
                </c:pt>
                <c:pt idx="600">
                  <c:v>-45.832263674617657</c:v>
                </c:pt>
                <c:pt idx="601">
                  <c:v>-46.032263094704696</c:v>
                </c:pt>
                <c:pt idx="602">
                  <c:v>-46.232262540892037</c:v>
                </c:pt>
                <c:pt idx="603">
                  <c:v>-46.432262012005012</c:v>
                </c:pt>
                <c:pt idx="604">
                  <c:v>-46.632261506921722</c:v>
                </c:pt>
                <c:pt idx="605">
                  <c:v>-46.832261024570911</c:v>
                </c:pt>
                <c:pt idx="606">
                  <c:v>-47.03226056392942</c:v>
                </c:pt>
                <c:pt idx="607">
                  <c:v>-47.232260124020129</c:v>
                </c:pt>
                <c:pt idx="608">
                  <c:v>-47.432259703909999</c:v>
                </c:pt>
                <c:pt idx="609">
                  <c:v>-47.632259302707908</c:v>
                </c:pt>
                <c:pt idx="610">
                  <c:v>-47.832258919562818</c:v>
                </c:pt>
                <c:pt idx="611">
                  <c:v>-48.032258553662075</c:v>
                </c:pt>
                <c:pt idx="612">
                  <c:v>-48.232258204229552</c:v>
                </c:pt>
                <c:pt idx="613">
                  <c:v>-48.43225787052404</c:v>
                </c:pt>
                <c:pt idx="614">
                  <c:v>-48.632257551837782</c:v>
                </c:pt>
                <c:pt idx="615">
                  <c:v>-48.832257247494702</c:v>
                </c:pt>
                <c:pt idx="616">
                  <c:v>-49.032256956849324</c:v>
                </c:pt>
                <c:pt idx="617">
                  <c:v>-49.232256679285129</c:v>
                </c:pt>
                <c:pt idx="618">
                  <c:v>-49.43225641421332</c:v>
                </c:pt>
                <c:pt idx="619">
                  <c:v>-49.632256161071709</c:v>
                </c:pt>
                <c:pt idx="620">
                  <c:v>-49.832255919323352</c:v>
                </c:pt>
                <c:pt idx="621">
                  <c:v>-50.032255688455429</c:v>
                </c:pt>
                <c:pt idx="622">
                  <c:v>-50.23225546797827</c:v>
                </c:pt>
                <c:pt idx="623">
                  <c:v>-50.432255257424202</c:v>
                </c:pt>
                <c:pt idx="624">
                  <c:v>-50.632255056346608</c:v>
                </c:pt>
                <c:pt idx="625">
                  <c:v>-50.832254864319026</c:v>
                </c:pt>
                <c:pt idx="626">
                  <c:v>-51.032254680934102</c:v>
                </c:pt>
                <c:pt idx="627">
                  <c:v>-51.2322545058028</c:v>
                </c:pt>
                <c:pt idx="628">
                  <c:v>-51.432254338553761</c:v>
                </c:pt>
                <c:pt idx="629">
                  <c:v>-51.63225417883212</c:v>
                </c:pt>
                <c:pt idx="630">
                  <c:v>-51.832254026299154</c:v>
                </c:pt>
                <c:pt idx="631">
                  <c:v>-52.032253880631316</c:v>
                </c:pt>
                <c:pt idx="632">
                  <c:v>-52.232253741519543</c:v>
                </c:pt>
                <c:pt idx="633">
                  <c:v>-52.432253608668837</c:v>
                </c:pt>
                <c:pt idx="634">
                  <c:v>-52.632253481797406</c:v>
                </c:pt>
                <c:pt idx="635">
                  <c:v>-52.832253360636201</c:v>
                </c:pt>
                <c:pt idx="636">
                  <c:v>-53.032253244928071</c:v>
                </c:pt>
                <c:pt idx="637">
                  <c:v>-53.232253134427879</c:v>
                </c:pt>
                <c:pt idx="638">
                  <c:v>-53.432253028900803</c:v>
                </c:pt>
                <c:pt idx="639">
                  <c:v>-53.632252928123066</c:v>
                </c:pt>
                <c:pt idx="640">
                  <c:v>-53.832252831881398</c:v>
                </c:pt>
                <c:pt idx="641">
                  <c:v>-54.03225273997117</c:v>
                </c:pt>
                <c:pt idx="642">
                  <c:v>-54.23225265219758</c:v>
                </c:pt>
                <c:pt idx="643">
                  <c:v>-54.432252568374423</c:v>
                </c:pt>
                <c:pt idx="644">
                  <c:v>-54.632252488323971</c:v>
                </c:pt>
                <c:pt idx="645">
                  <c:v>-54.83225241187634</c:v>
                </c:pt>
                <c:pt idx="646">
                  <c:v>-55.032252338869455</c:v>
                </c:pt>
                <c:pt idx="647">
                  <c:v>-55.232252269148418</c:v>
                </c:pt>
                <c:pt idx="648">
                  <c:v>-55.432252202565323</c:v>
                </c:pt>
                <c:pt idx="649">
                  <c:v>-55.632252138978956</c:v>
                </c:pt>
                <c:pt idx="650">
                  <c:v>-55.832252078254513</c:v>
                </c:pt>
                <c:pt idx="651">
                  <c:v>-56.032252020263059</c:v>
                </c:pt>
                <c:pt idx="652">
                  <c:v>-56.232251964881613</c:v>
                </c:pt>
                <c:pt idx="653">
                  <c:v>-56.432251911992779</c:v>
                </c:pt>
                <c:pt idx="654">
                  <c:v>-56.632251861484349</c:v>
                </c:pt>
                <c:pt idx="655">
                  <c:v>-56.832251813249158</c:v>
                </c:pt>
                <c:pt idx="656">
                  <c:v>-57.032251767184903</c:v>
                </c:pt>
                <c:pt idx="657">
                  <c:v>-57.232251723193869</c:v>
                </c:pt>
                <c:pt idx="658">
                  <c:v>-57.432251681182805</c:v>
                </c:pt>
                <c:pt idx="659">
                  <c:v>-57.632251641062538</c:v>
                </c:pt>
                <c:pt idx="660">
                  <c:v>-57.832251602747959</c:v>
                </c:pt>
                <c:pt idx="661">
                  <c:v>-58.032251566157839</c:v>
                </c:pt>
                <c:pt idx="662">
                  <c:v>-58.232251531214459</c:v>
                </c:pt>
                <c:pt idx="663">
                  <c:v>-58.432251497843907</c:v>
                </c:pt>
                <c:pt idx="664">
                  <c:v>-58.632251465975216</c:v>
                </c:pt>
                <c:pt idx="665">
                  <c:v>-58.832251435540869</c:v>
                </c:pt>
                <c:pt idx="666">
                  <c:v>-59.03225140647632</c:v>
                </c:pt>
                <c:pt idx="667">
                  <c:v>-59.232251378719852</c:v>
                </c:pt>
                <c:pt idx="668">
                  <c:v>-59.432251352212631</c:v>
                </c:pt>
                <c:pt idx="669">
                  <c:v>-59.632251326898484</c:v>
                </c:pt>
                <c:pt idx="670">
                  <c:v>-59.832251302723591</c:v>
                </c:pt>
                <c:pt idx="671">
                  <c:v>-60.032251279636768</c:v>
                </c:pt>
                <c:pt idx="672">
                  <c:v>-60.232251257589056</c:v>
                </c:pt>
                <c:pt idx="673">
                  <c:v>-60.432251236533631</c:v>
                </c:pt>
                <c:pt idx="674">
                  <c:v>-60.632251216425814</c:v>
                </c:pt>
                <c:pt idx="675">
                  <c:v>-60.832251197223044</c:v>
                </c:pt>
                <c:pt idx="676">
                  <c:v>-61.032251178884508</c:v>
                </c:pt>
                <c:pt idx="677">
                  <c:v>-61.232251161371394</c:v>
                </c:pt>
                <c:pt idx="678">
                  <c:v>-61.432251144646457</c:v>
                </c:pt>
                <c:pt idx="679">
                  <c:v>-61.632251128674284</c:v>
                </c:pt>
                <c:pt idx="680">
                  <c:v>-61.832251113421023</c:v>
                </c:pt>
                <c:pt idx="681">
                  <c:v>-62.032251098854402</c:v>
                </c:pt>
                <c:pt idx="682">
                  <c:v>-62.232251084943243</c:v>
                </c:pt>
                <c:pt idx="683">
                  <c:v>-62.432251071658172</c:v>
                </c:pt>
                <c:pt idx="684">
                  <c:v>-62.632251058971008</c:v>
                </c:pt>
                <c:pt idx="685">
                  <c:v>-62.832251046854878</c:v>
                </c:pt>
                <c:pt idx="686">
                  <c:v>-63.032251035284048</c:v>
                </c:pt>
                <c:pt idx="687">
                  <c:v>-63.232251024233975</c:v>
                </c:pt>
                <c:pt idx="688">
                  <c:v>-63.432251013681281</c:v>
                </c:pt>
                <c:pt idx="689">
                  <c:v>-63.632251003603542</c:v>
                </c:pt>
                <c:pt idx="690">
                  <c:v>-63.832250993979358</c:v>
                </c:pt>
                <c:pt idx="691">
                  <c:v>-64.03225098478832</c:v>
                </c:pt>
                <c:pt idx="692">
                  <c:v>-64.232250976010945</c:v>
                </c:pt>
                <c:pt idx="693">
                  <c:v>-64.432250967628647</c:v>
                </c:pt>
                <c:pt idx="694">
                  <c:v>-64.632250959623576</c:v>
                </c:pt>
                <c:pt idx="695">
                  <c:v>-64.832250951978807</c:v>
                </c:pt>
                <c:pt idx="696">
                  <c:v>-65.032250944678125</c:v>
                </c:pt>
                <c:pt idx="697">
                  <c:v>-65.232250937706013</c:v>
                </c:pt>
                <c:pt idx="698">
                  <c:v>-65.43225093104769</c:v>
                </c:pt>
                <c:pt idx="699">
                  <c:v>-65.632250924689103</c:v>
                </c:pt>
                <c:pt idx="700">
                  <c:v>-65.832250918616637</c:v>
                </c:pt>
                <c:pt idx="701">
                  <c:v>-66.032250912817489</c:v>
                </c:pt>
                <c:pt idx="702">
                  <c:v>-66.232250907279337</c:v>
                </c:pt>
                <c:pt idx="703">
                  <c:v>-66.432250901990443</c:v>
                </c:pt>
                <c:pt idx="704">
                  <c:v>-66.632250896939581</c:v>
                </c:pt>
                <c:pt idx="705">
                  <c:v>-66.832250892116093</c:v>
                </c:pt>
                <c:pt idx="706">
                  <c:v>-67.032250887509662</c:v>
                </c:pt>
                <c:pt idx="707">
                  <c:v>-67.232250883110581</c:v>
                </c:pt>
                <c:pt idx="708">
                  <c:v>-67.432250878909457</c:v>
                </c:pt>
                <c:pt idx="709">
                  <c:v>-67.632250874897423</c:v>
                </c:pt>
                <c:pt idx="710">
                  <c:v>-67.83225087106598</c:v>
                </c:pt>
                <c:pt idx="711">
                  <c:v>-68.03225086740693</c:v>
                </c:pt>
                <c:pt idx="712">
                  <c:v>-68.232250863912597</c:v>
                </c:pt>
                <c:pt idx="713">
                  <c:v>-68.432250860575536</c:v>
                </c:pt>
                <c:pt idx="714">
                  <c:v>-68.632250857388698</c:v>
                </c:pt>
                <c:pt idx="715">
                  <c:v>-68.832250854345276</c:v>
                </c:pt>
                <c:pt idx="716">
                  <c:v>-69.032250851438818</c:v>
                </c:pt>
                <c:pt idx="717">
                  <c:v>-69.232250848663142</c:v>
                </c:pt>
                <c:pt idx="718">
                  <c:v>-69.432250846012437</c:v>
                </c:pt>
                <c:pt idx="719">
                  <c:v>-69.632250843481003</c:v>
                </c:pt>
                <c:pt idx="720">
                  <c:v>-69.832250841063484</c:v>
                </c:pt>
                <c:pt idx="721">
                  <c:v>-70.032250838754848</c:v>
                </c:pt>
                <c:pt idx="722">
                  <c:v>-70.232250836550079</c:v>
                </c:pt>
                <c:pt idx="723">
                  <c:v>-70.432250834444531</c:v>
                </c:pt>
                <c:pt idx="724">
                  <c:v>-70.632250832433968</c:v>
                </c:pt>
                <c:pt idx="725">
                  <c:v>-70.832250830513658</c:v>
                </c:pt>
                <c:pt idx="726">
                  <c:v>-71.03225082867985</c:v>
                </c:pt>
                <c:pt idx="727">
                  <c:v>-71.232250826928549</c:v>
                </c:pt>
                <c:pt idx="728">
                  <c:v>-71.43225082525602</c:v>
                </c:pt>
                <c:pt idx="729">
                  <c:v>-71.632250823658808</c:v>
                </c:pt>
                <c:pt idx="730">
                  <c:v>-71.83225082213346</c:v>
                </c:pt>
                <c:pt idx="731">
                  <c:v>-72.032250820676779</c:v>
                </c:pt>
                <c:pt idx="732">
                  <c:v>-72.232250819285653</c:v>
                </c:pt>
                <c:pt idx="733">
                  <c:v>-72.432250817957168</c:v>
                </c:pt>
                <c:pt idx="734">
                  <c:v>-72.632250816688455</c:v>
                </c:pt>
                <c:pt idx="735">
                  <c:v>-72.832250815476854</c:v>
                </c:pt>
                <c:pt idx="736">
                  <c:v>-73.032250814319738</c:v>
                </c:pt>
                <c:pt idx="737">
                  <c:v>-73.23225081321479</c:v>
                </c:pt>
                <c:pt idx="738">
                  <c:v>-73.432250812159481</c:v>
                </c:pt>
                <c:pt idx="739">
                  <c:v>-73.632250811151707</c:v>
                </c:pt>
                <c:pt idx="740">
                  <c:v>-73.832250810189279</c:v>
                </c:pt>
                <c:pt idx="741">
                  <c:v>-74.032250809270181</c:v>
                </c:pt>
                <c:pt idx="742">
                  <c:v>-74.232250808392479</c:v>
                </c:pt>
                <c:pt idx="743">
                  <c:v>-74.432250807554226</c:v>
                </c:pt>
                <c:pt idx="744">
                  <c:v>-74.632250806753717</c:v>
                </c:pt>
                <c:pt idx="745">
                  <c:v>-74.832250805989219</c:v>
                </c:pt>
                <c:pt idx="746">
                  <c:v>-75.032250805259139</c:v>
                </c:pt>
                <c:pt idx="747">
                  <c:v>-75.232250804561914</c:v>
                </c:pt>
                <c:pt idx="748">
                  <c:v>-75.432250803896125</c:v>
                </c:pt>
                <c:pt idx="749">
                  <c:v>-75.632250803260263</c:v>
                </c:pt>
                <c:pt idx="750">
                  <c:v>-75.832250802652993</c:v>
                </c:pt>
                <c:pt idx="751">
                  <c:v>-76.032250802073136</c:v>
                </c:pt>
                <c:pt idx="752">
                  <c:v>-76.232250801519285</c:v>
                </c:pt>
                <c:pt idx="753">
                  <c:v>-76.432250800990403</c:v>
                </c:pt>
                <c:pt idx="754">
                  <c:v>-76.632250800485309</c:v>
                </c:pt>
                <c:pt idx="755">
                  <c:v>-76.832250800002953</c:v>
                </c:pt>
                <c:pt idx="756">
                  <c:v>-77.032250799542311</c:v>
                </c:pt>
                <c:pt idx="757">
                  <c:v>-77.232250799102374</c:v>
                </c:pt>
                <c:pt idx="758">
                  <c:v>-77.432250798682318</c:v>
                </c:pt>
                <c:pt idx="759">
                  <c:v>-77.632250798281106</c:v>
                </c:pt>
                <c:pt idx="760">
                  <c:v>-77.832250797897927</c:v>
                </c:pt>
                <c:pt idx="761">
                  <c:v>-78.032250797532015</c:v>
                </c:pt>
                <c:pt idx="762">
                  <c:v>-78.23225079718263</c:v>
                </c:pt>
                <c:pt idx="763">
                  <c:v>-78.432250796848919</c:v>
                </c:pt>
                <c:pt idx="764">
                  <c:v>-78.632250796530201</c:v>
                </c:pt>
                <c:pt idx="765">
                  <c:v>-78.83225079622585</c:v>
                </c:pt>
                <c:pt idx="766">
                  <c:v>-79.032250795935198</c:v>
                </c:pt>
                <c:pt idx="767">
                  <c:v>-79.232250795657677</c:v>
                </c:pt>
                <c:pt idx="768">
                  <c:v>-79.43225079539279</c:v>
                </c:pt>
                <c:pt idx="769">
                  <c:v>-79.632250795139626</c:v>
                </c:pt>
                <c:pt idx="770">
                  <c:v>-79.832250794897917</c:v>
                </c:pt>
                <c:pt idx="771">
                  <c:v>-80.032250794667036</c:v>
                </c:pt>
                <c:pt idx="772">
                  <c:v>-80.232250794446543</c:v>
                </c:pt>
                <c:pt idx="773">
                  <c:v>-80.432250794235983</c:v>
                </c:pt>
                <c:pt idx="774">
                  <c:v>-80.632250794034917</c:v>
                </c:pt>
                <c:pt idx="775">
                  <c:v>-80.832250793842917</c:v>
                </c:pt>
                <c:pt idx="776">
                  <c:v>-81.032250793659486</c:v>
                </c:pt>
                <c:pt idx="777">
                  <c:v>-81.232250793484369</c:v>
                </c:pt>
                <c:pt idx="778">
                  <c:v>-81.432250793317166</c:v>
                </c:pt>
                <c:pt idx="779">
                  <c:v>-81.632250793157425</c:v>
                </c:pt>
                <c:pt idx="780">
                  <c:v>-81.832250793004889</c:v>
                </c:pt>
                <c:pt idx="781">
                  <c:v>-82.032250792859216</c:v>
                </c:pt>
                <c:pt idx="782">
                  <c:v>-82.232250792720066</c:v>
                </c:pt>
                <c:pt idx="783">
                  <c:v>-82.432250792587212</c:v>
                </c:pt>
                <c:pt idx="784">
                  <c:v>-82.63225079246034</c:v>
                </c:pt>
                <c:pt idx="785">
                  <c:v>-82.832250792339195</c:v>
                </c:pt>
                <c:pt idx="786">
                  <c:v>-83.032250792223508</c:v>
                </c:pt>
                <c:pt idx="787">
                  <c:v>-83.232250792112978</c:v>
                </c:pt>
                <c:pt idx="788">
                  <c:v>-83.432250792007451</c:v>
                </c:pt>
                <c:pt idx="789">
                  <c:v>-83.632250791906728</c:v>
                </c:pt>
                <c:pt idx="790">
                  <c:v>-83.832250791810452</c:v>
                </c:pt>
                <c:pt idx="791">
                  <c:v>-84.032250791718539</c:v>
                </c:pt>
                <c:pt idx="792">
                  <c:v>-84.232250791630747</c:v>
                </c:pt>
                <c:pt idx="793">
                  <c:v>-84.43225079154692</c:v>
                </c:pt>
                <c:pt idx="794">
                  <c:v>-84.632250791466873</c:v>
                </c:pt>
                <c:pt idx="795">
                  <c:v>-84.832250791390479</c:v>
                </c:pt>
                <c:pt idx="796">
                  <c:v>-85.032250791317438</c:v>
                </c:pt>
                <c:pt idx="797">
                  <c:v>-85.232250791247708</c:v>
                </c:pt>
                <c:pt idx="798">
                  <c:v>-85.432250791181104</c:v>
                </c:pt>
                <c:pt idx="799">
                  <c:v>-85.632250791117514</c:v>
                </c:pt>
                <c:pt idx="800">
                  <c:v>-85.83225079105685</c:v>
                </c:pt>
                <c:pt idx="801">
                  <c:v>-86.03225079099883</c:v>
                </c:pt>
                <c:pt idx="802">
                  <c:v>-86.232250790943453</c:v>
                </c:pt>
                <c:pt idx="803">
                  <c:v>-86.432250790890606</c:v>
                </c:pt>
                <c:pt idx="804">
                  <c:v>-86.632250790840075</c:v>
                </c:pt>
                <c:pt idx="805">
                  <c:v>-86.832250790791846</c:v>
                </c:pt>
                <c:pt idx="806">
                  <c:v>-87.032250790745778</c:v>
                </c:pt>
                <c:pt idx="807">
                  <c:v>-87.232250790701755</c:v>
                </c:pt>
                <c:pt idx="808">
                  <c:v>-87.432250790659737</c:v>
                </c:pt>
                <c:pt idx="809">
                  <c:v>-87.63225079061985</c:v>
                </c:pt>
                <c:pt idx="810">
                  <c:v>-87.832250790581284</c:v>
                </c:pt>
                <c:pt idx="811">
                  <c:v>-88.032250790544751</c:v>
                </c:pt>
                <c:pt idx="812">
                  <c:v>-88.232250790509951</c:v>
                </c:pt>
                <c:pt idx="813">
                  <c:v>-88.432250790476616</c:v>
                </c:pt>
                <c:pt idx="814">
                  <c:v>-88.632250790444743</c:v>
                </c:pt>
                <c:pt idx="815">
                  <c:v>-88.832250790414307</c:v>
                </c:pt>
                <c:pt idx="816">
                  <c:v>-89.032250790385277</c:v>
                </c:pt>
                <c:pt idx="817">
                  <c:v>-89.232250790357526</c:v>
                </c:pt>
                <c:pt idx="818">
                  <c:v>-89.432250790331011</c:v>
                </c:pt>
              </c:numCache>
            </c:numRef>
          </c:yVal>
          <c:smooth val="1"/>
          <c:extLst>
            <c:ext xmlns:c16="http://schemas.microsoft.com/office/drawing/2014/chart" uri="{C3380CC4-5D6E-409C-BE32-E72D297353CC}">
              <c16:uniqueId val="{00000000-4CD1-455C-8EE0-9AD3A347CB18}"/>
            </c:ext>
          </c:extLst>
        </c:ser>
        <c:ser>
          <c:idx val="5"/>
          <c:order val="5"/>
          <c:tx>
            <c:v>mid_DC_gain_comp</c:v>
          </c:tx>
          <c:spPr>
            <a:ln>
              <a:prstDash val="sysDot"/>
            </a:ln>
          </c:spPr>
          <c:marker>
            <c:symbol val="none"/>
          </c:marker>
          <c:xVal>
            <c:numRef>
              <c:f>Sheet2!$F$31:$G$31</c:f>
              <c:numCache>
                <c:formatCode>General</c:formatCode>
                <c:ptCount val="2"/>
                <c:pt idx="0">
                  <c:v>100</c:v>
                </c:pt>
                <c:pt idx="1">
                  <c:v>1000000</c:v>
                </c:pt>
              </c:numCache>
            </c:numRef>
          </c:xVal>
          <c:yVal>
            <c:numRef>
              <c:f>Sheet2!$D$32:$E$32</c:f>
              <c:numCache>
                <c:formatCode>General</c:formatCode>
                <c:ptCount val="2"/>
                <c:pt idx="0">
                  <c:v>9.4551289863442474</c:v>
                </c:pt>
                <c:pt idx="1">
                  <c:v>9.4551289863442474</c:v>
                </c:pt>
              </c:numCache>
            </c:numRef>
          </c:yVal>
          <c:smooth val="1"/>
          <c:extLst>
            <c:ext xmlns:c16="http://schemas.microsoft.com/office/drawing/2014/chart" uri="{C3380CC4-5D6E-409C-BE32-E72D297353CC}">
              <c16:uniqueId val="{00000001-4CD1-455C-8EE0-9AD3A347CB18}"/>
            </c:ext>
          </c:extLst>
        </c:ser>
        <c:dLbls>
          <c:showLegendKey val="0"/>
          <c:showVal val="0"/>
          <c:showCatName val="0"/>
          <c:showSerName val="0"/>
          <c:showPercent val="0"/>
          <c:showBubbleSize val="0"/>
        </c:dLbls>
        <c:axId val="529259904"/>
        <c:axId val="529266176"/>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Sheet2!$AO$4:$AO$822</c:f>
              <c:numCache>
                <c:formatCode>0.0000</c:formatCode>
                <c:ptCount val="819"/>
                <c:pt idx="0">
                  <c:v>-64.046443446193805</c:v>
                </c:pt>
                <c:pt idx="1">
                  <c:v>-63.524245472593087</c:v>
                </c:pt>
                <c:pt idx="2">
                  <c:v>-62.994761956630228</c:v>
                </c:pt>
                <c:pt idx="3">
                  <c:v>-62.458075980000999</c:v>
                </c:pt>
                <c:pt idx="4">
                  <c:v>-61.914281852389415</c:v>
                </c:pt>
                <c:pt idx="5">
                  <c:v>-61.363485367041754</c:v>
                </c:pt>
                <c:pt idx="6">
                  <c:v>-60.805804026306902</c:v>
                </c:pt>
                <c:pt idx="7">
                  <c:v>-60.241367233970877</c:v>
                </c:pt>
                <c:pt idx="8">
                  <c:v>-59.670316451251345</c:v>
                </c:pt>
                <c:pt idx="9">
                  <c:v>-59.092805313389938</c:v>
                </c:pt>
                <c:pt idx="10">
                  <c:v>-58.508999703893494</c:v>
                </c:pt>
                <c:pt idx="11">
                  <c:v>-57.919077783628246</c:v>
                </c:pt>
                <c:pt idx="12">
                  <c:v>-57.323229972167958</c:v>
                </c:pt>
                <c:pt idx="13">
                  <c:v>-56.72165887903622</c:v>
                </c:pt>
                <c:pt idx="14">
                  <c:v>-56.114579182766192</c:v>
                </c:pt>
                <c:pt idx="15">
                  <c:v>-55.502217456026628</c:v>
                </c:pt>
                <c:pt idx="16">
                  <c:v>-54.884811935429177</c:v>
                </c:pt>
                <c:pt idx="17">
                  <c:v>-54.262612235037672</c:v>
                </c:pt>
                <c:pt idx="18">
                  <c:v>-53.635879003038482</c:v>
                </c:pt>
                <c:pt idx="19">
                  <c:v>-53.004883521503729</c:v>
                </c:pt>
                <c:pt idx="20">
                  <c:v>-52.369907249672821</c:v>
                </c:pt>
                <c:pt idx="21">
                  <c:v>-51.731241311695705</c:v>
                </c:pt>
                <c:pt idx="22">
                  <c:v>-51.089185930307444</c:v>
                </c:pt>
                <c:pt idx="23">
                  <c:v>-50.444049808438869</c:v>
                </c:pt>
                <c:pt idx="24">
                  <c:v>-49.796149461297752</c:v>
                </c:pt>
                <c:pt idx="25">
                  <c:v>-49.145808501976063</c:v>
                </c:pt>
                <c:pt idx="26">
                  <c:v>-48.493356884139089</c:v>
                </c:pt>
                <c:pt idx="27">
                  <c:v>-47.839130105825546</c:v>
                </c:pt>
                <c:pt idx="28">
                  <c:v>-47.183468378825403</c:v>
                </c:pt>
                <c:pt idx="29">
                  <c:v>-46.526715768495478</c:v>
                </c:pt>
                <c:pt idx="30">
                  <c:v>-45.869219309216639</c:v>
                </c:pt>
                <c:pt idx="31">
                  <c:v>-45.21132810098139</c:v>
                </c:pt>
                <c:pt idx="32">
                  <c:v>-44.553392392825629</c:v>
                </c:pt>
                <c:pt idx="33">
                  <c:v>-43.895762658974192</c:v>
                </c:pt>
                <c:pt idx="34">
                  <c:v>-43.238788673657673</c:v>
                </c:pt>
                <c:pt idx="35">
                  <c:v>-42.582818590574085</c:v>
                </c:pt>
                <c:pt idx="36">
                  <c:v>-41.92819803291335</c:v>
                </c:pt>
                <c:pt idx="37">
                  <c:v>-41.275269199736279</c:v>
                </c:pt>
                <c:pt idx="38">
                  <c:v>-40.624369994305788</c:v>
                </c:pt>
                <c:pt idx="39">
                  <c:v>-39.97583317970895</c:v>
                </c:pt>
                <c:pt idx="40">
                  <c:v>-39.329985566790938</c:v>
                </c:pt>
                <c:pt idx="41">
                  <c:v>-38.687147239049281</c:v>
                </c:pt>
                <c:pt idx="42">
                  <c:v>-38.047630818718396</c:v>
                </c:pt>
                <c:pt idx="43">
                  <c:v>-37.411740777816242</c:v>
                </c:pt>
                <c:pt idx="44">
                  <c:v>-36.779772797435584</c:v>
                </c:pt>
                <c:pt idx="45">
                  <c:v>-36.152013178049351</c:v>
                </c:pt>
                <c:pt idx="46">
                  <c:v>-35.528738303072956</c:v>
                </c:pt>
                <c:pt idx="47">
                  <c:v>-34.910214157392936</c:v>
                </c:pt>
                <c:pt idx="48">
                  <c:v>-34.296695902039396</c:v>
                </c:pt>
                <c:pt idx="49">
                  <c:v>-33.688427505658154</c:v>
                </c:pt>
                <c:pt idx="50">
                  <c:v>-33.085641432932583</c:v>
                </c:pt>
                <c:pt idx="51">
                  <c:v>-32.488558389622121</c:v>
                </c:pt>
                <c:pt idx="52">
                  <c:v>-31.897387123431347</c:v>
                </c:pt>
                <c:pt idx="53">
                  <c:v>-31.312324279500942</c:v>
                </c:pt>
                <c:pt idx="54">
                  <c:v>-30.733554308929136</c:v>
                </c:pt>
                <c:pt idx="55">
                  <c:v>-30.161249428387578</c:v>
                </c:pt>
                <c:pt idx="56">
                  <c:v>-29.595569628593246</c:v>
                </c:pt>
                <c:pt idx="57">
                  <c:v>-29.036662729139632</c:v>
                </c:pt>
                <c:pt idx="58">
                  <c:v>-28.4846644769741</c:v>
                </c:pt>
                <c:pt idx="59">
                  <c:v>-27.93969868563623</c:v>
                </c:pt>
                <c:pt idx="60">
                  <c:v>-27.401877412240843</c:v>
                </c:pt>
                <c:pt idx="61">
                  <c:v>-26.871301169099368</c:v>
                </c:pt>
                <c:pt idx="62">
                  <c:v>-26.3480591668202</c:v>
                </c:pt>
                <c:pt idx="63">
                  <c:v>-25.832229585712401</c:v>
                </c:pt>
                <c:pt idx="64">
                  <c:v>-25.32387987233205</c:v>
                </c:pt>
                <c:pt idx="65">
                  <c:v>-24.823067058056282</c:v>
                </c:pt>
                <c:pt idx="66">
                  <c:v>-24.329838096640255</c:v>
                </c:pt>
                <c:pt idx="67">
                  <c:v>-23.844230217807823</c:v>
                </c:pt>
                <c:pt idx="68">
                  <c:v>-23.366271294038935</c:v>
                </c:pt>
                <c:pt idx="69">
                  <c:v>-22.895980217847459</c:v>
                </c:pt>
                <c:pt idx="70">
                  <c:v>-22.433367286985789</c:v>
                </c:pt>
                <c:pt idx="71">
                  <c:v>-21.978434595166576</c:v>
                </c:pt>
                <c:pt idx="72">
                  <c:v>-21.53117642605077</c:v>
                </c:pt>
                <c:pt idx="73">
                  <c:v>-21.091579648418474</c:v>
                </c:pt>
                <c:pt idx="74">
                  <c:v>-20.659624110605336</c:v>
                </c:pt>
                <c:pt idx="75">
                  <c:v>-20.235283032455765</c:v>
                </c:pt>
                <c:pt idx="76">
                  <c:v>-19.818523393210928</c:v>
                </c:pt>
                <c:pt idx="77">
                  <c:v>-19.409306313912332</c:v>
                </c:pt>
                <c:pt idx="78">
                  <c:v>-19.007587433060863</c:v>
                </c:pt>
                <c:pt idx="79">
                  <c:v>-18.61331727442392</c:v>
                </c:pt>
                <c:pt idx="80">
                  <c:v>-18.226441606030246</c:v>
                </c:pt>
                <c:pt idx="81">
                  <c:v>-17.846901789530516</c:v>
                </c:pt>
                <c:pt idx="82">
                  <c:v>-17.474635119232929</c:v>
                </c:pt>
                <c:pt idx="83">
                  <c:v>-17.109575150246545</c:v>
                </c:pt>
                <c:pt idx="84">
                  <c:v>-16.751652015278768</c:v>
                </c:pt>
                <c:pt idx="85">
                  <c:v>-16.400792729738907</c:v>
                </c:pt>
                <c:pt idx="86">
                  <c:v>-16.056921484898023</c:v>
                </c:pt>
                <c:pt idx="87">
                  <c:v>-15.719959928942199</c:v>
                </c:pt>
                <c:pt idx="88">
                  <c:v>-15.389827435838148</c:v>
                </c:pt>
                <c:pt idx="89">
                  <c:v>-15.066441362001092</c:v>
                </c:pt>
                <c:pt idx="90">
                  <c:v>-14.749717290820987</c:v>
                </c:pt>
                <c:pt idx="91">
                  <c:v>-14.439569265158077</c:v>
                </c:pt>
                <c:pt idx="92">
                  <c:v>-14.135910007971455</c:v>
                </c:pt>
                <c:pt idx="93">
                  <c:v>-13.838651131286252</c:v>
                </c:pt>
                <c:pt idx="94">
                  <c:v>-13.547703333743646</c:v>
                </c:pt>
                <c:pt idx="95">
                  <c:v>-13.262976587008966</c:v>
                </c:pt>
                <c:pt idx="96">
                  <c:v>-12.984380311340946</c:v>
                </c:pt>
                <c:pt idx="97">
                  <c:v>-12.711823540645984</c:v>
                </c:pt>
                <c:pt idx="98">
                  <c:v>-12.445215077359158</c:v>
                </c:pt>
                <c:pt idx="99">
                  <c:v>-12.184463637507422</c:v>
                </c:pt>
                <c:pt idx="100">
                  <c:v>-11.929477986319917</c:v>
                </c:pt>
                <c:pt idx="101">
                  <c:v>-11.680167064756985</c:v>
                </c:pt>
                <c:pt idx="102">
                  <c:v>-11.436440107333775</c:v>
                </c:pt>
                <c:pt idx="103">
                  <c:v>-11.19820675161437</c:v>
                </c:pt>
                <c:pt idx="104">
                  <c:v>-10.965377139752722</c:v>
                </c:pt>
                <c:pt idx="105">
                  <c:v>-10.737862012452355</c:v>
                </c:pt>
                <c:pt idx="106">
                  <c:v>-10.515572795713155</c:v>
                </c:pt>
                <c:pt idx="107">
                  <c:v>-10.298421680726387</c:v>
                </c:pt>
                <c:pt idx="108">
                  <c:v>-10.0863216972726</c:v>
                </c:pt>
                <c:pt idx="109">
                  <c:v>-9.8791867809679808</c:v>
                </c:pt>
                <c:pt idx="110">
                  <c:v>-9.6769318346955924</c:v>
                </c:pt>
                <c:pt idx="111">
                  <c:v>-9.4794727845482196</c:v>
                </c:pt>
                <c:pt idx="112">
                  <c:v>-9.2867266305984071</c:v>
                </c:pt>
                <c:pt idx="113">
                  <c:v>-9.0986114928014938</c:v>
                </c:pt>
                <c:pt idx="114">
                  <c:v>-8.9150466523245449</c:v>
                </c:pt>
                <c:pt idx="115">
                  <c:v>-8.7359525885847784</c:v>
                </c:pt>
                <c:pt idx="116">
                  <c:v>-8.5612510122674923</c:v>
                </c:pt>
                <c:pt idx="117">
                  <c:v>-8.3908648945839506</c:v>
                </c:pt>
                <c:pt idx="118">
                  <c:v>-8.2247184930169652</c:v>
                </c:pt>
                <c:pt idx="119">
                  <c:v>-8.0627373737910499</c:v>
                </c:pt>
                <c:pt idx="120">
                  <c:v>-7.9048484312931766</c:v>
                </c:pt>
                <c:pt idx="121">
                  <c:v>-7.7509799046589887</c:v>
                </c:pt>
                <c:pt idx="122">
                  <c:v>-7.6010613917282548</c:v>
                </c:pt>
                <c:pt idx="123">
                  <c:v>-7.4550238605644381</c:v>
                </c:pt>
                <c:pt idx="124">
                  <c:v>-7.3127996587210111</c:v>
                </c:pt>
                <c:pt idx="125">
                  <c:v>-7.1743225204295129</c:v>
                </c:pt>
                <c:pt idx="126">
                  <c:v>-7.0395275718736876</c:v>
                </c:pt>
                <c:pt idx="127">
                  <c:v>-6.9083513347049799</c:v>
                </c:pt>
                <c:pt idx="128">
                  <c:v>-6.780731727947181</c:v>
                </c:pt>
                <c:pt idx="129">
                  <c:v>-6.6566080684274507</c:v>
                </c:pt>
                <c:pt idx="130">
                  <c:v>-6.5359210698654859</c:v>
                </c:pt>
                <c:pt idx="131">
                  <c:v>-6.418612840743017</c:v>
                </c:pt>
                <c:pt idx="132">
                  <c:v>-6.3046268810691357</c:v>
                </c:pt>
                <c:pt idx="133">
                  <c:v>-6.1939080781505096</c:v>
                </c:pt>
                <c:pt idx="134">
                  <c:v>-6.0864027014678905</c:v>
                </c:pt>
                <c:pt idx="135">
                  <c:v>-5.9820583967550798</c:v>
                </c:pt>
                <c:pt idx="136">
                  <c:v>-5.8808241793695109</c:v>
                </c:pt>
                <c:pt idx="137">
                  <c:v>-5.7826504270390799</c:v>
                </c:pt>
                <c:pt idx="138">
                  <c:v>-5.6874888720630237</c:v>
                </c:pt>
                <c:pt idx="139">
                  <c:v>-5.5952925930412265</c:v>
                </c:pt>
                <c:pt idx="140">
                  <c:v>-5.5060160062001806</c:v>
                </c:pt>
                <c:pt idx="141">
                  <c:v>-5.4196148563799289</c:v>
                </c:pt>
                <c:pt idx="142">
                  <c:v>-5.3360462077419619</c:v>
                </c:pt>
                <c:pt idx="143">
                  <c:v>-5.2552684342539031</c:v>
                </c:pt>
                <c:pt idx="144">
                  <c:v>-5.177241210003193</c:v>
                </c:pt>
                <c:pt idx="145">
                  <c:v>-5.1019254993880985</c:v>
                </c:pt>
                <c:pt idx="146">
                  <c:v>-5.0292835472313193</c:v>
                </c:pt>
                <c:pt idx="147">
                  <c:v>-4.9592788688582665</c:v>
                </c:pt>
                <c:pt idx="148">
                  <c:v>-4.8918762401790019</c:v>
                </c:pt>
                <c:pt idx="149">
                  <c:v>-4.8270416878099578</c:v>
                </c:pt>
                <c:pt idx="150">
                  <c:v>-4.7647424792692581</c:v>
                </c:pt>
                <c:pt idx="151">
                  <c:v>-4.7049471132768694</c:v>
                </c:pt>
                <c:pt idx="152">
                  <c:v>-4.6476253101884009</c:v>
                </c:pt>
                <c:pt idx="153">
                  <c:v>-4.5927480025892562</c:v>
                </c:pt>
                <c:pt idx="154">
                  <c:v>-4.5402873260741732</c:v>
                </c:pt>
                <c:pt idx="155">
                  <c:v>-4.4902166102349792</c:v>
                </c:pt>
                <c:pt idx="156">
                  <c:v>-4.4425103698773585</c:v>
                </c:pt>
                <c:pt idx="157">
                  <c:v>-4.3971442964866965</c:v>
                </c:pt>
                <c:pt idx="158">
                  <c:v>-4.3540952499607046</c:v>
                </c:pt>
                <c:pt idx="159">
                  <c:v>-4.3133412506252284</c:v>
                </c:pt>
                <c:pt idx="160">
                  <c:v>-4.2748614715489506</c:v>
                </c:pt>
                <c:pt idx="161">
                  <c:v>-4.2386362311703678</c:v>
                </c:pt>
                <c:pt idx="162">
                  <c:v>-4.204646986250431</c:v>
                </c:pt>
                <c:pt idx="163">
                  <c:v>-4.1728763251621723</c:v>
                </c:pt>
                <c:pt idx="164">
                  <c:v>-4.1433079615282047</c:v>
                </c:pt>
                <c:pt idx="165">
                  <c:v>-4.1159267282160492</c:v>
                </c:pt>
                <c:pt idx="166">
                  <c:v>-4.0907185716996111</c:v>
                </c:pt>
                <c:pt idx="167">
                  <c:v>-4.0676705467956298</c:v>
                </c:pt>
                <c:pt idx="168">
                  <c:v>-4.046770811781653</c:v>
                </c:pt>
                <c:pt idx="169">
                  <c:v>-4.0280086239026307</c:v>
                </c:pt>
                <c:pt idx="170">
                  <c:v>-4.0113743352715163</c:v>
                </c:pt>
                <c:pt idx="171">
                  <c:v>-3.996859389169459</c:v>
                </c:pt>
                <c:pt idx="172">
                  <c:v>-3.9844563167498812</c:v>
                </c:pt>
                <c:pt idx="173">
                  <c:v>-3.9741587341505396</c:v>
                </c:pt>
                <c:pt idx="174">
                  <c:v>-3.9659613400170146</c:v>
                </c:pt>
                <c:pt idx="175">
                  <c:v>-3.9598599134405372</c:v>
                </c:pt>
                <c:pt idx="176">
                  <c:v>-3.9558513123123569</c:v>
                </c:pt>
                <c:pt idx="177">
                  <c:v>-3.9539334720966615</c:v>
                </c:pt>
                <c:pt idx="178">
                  <c:v>-3.9541054050235709</c:v>
                </c:pt>
                <c:pt idx="179">
                  <c:v>-3.9563671997026919</c:v>
                </c:pt>
                <c:pt idx="180">
                  <c:v>-3.9607200211580902</c:v>
                </c:pt>
                <c:pt idx="181">
                  <c:v>-3.9671661112844676</c:v>
                </c:pt>
                <c:pt idx="182">
                  <c:v>-3.9757087897240151</c:v>
                </c:pt>
                <c:pt idx="183">
                  <c:v>-3.9863524551628533</c:v>
                </c:pt>
                <c:pt idx="184">
                  <c:v>-3.9991025870460684</c:v>
                </c:pt>
                <c:pt idx="185">
                  <c:v>-4.0139657477086619</c:v>
                </c:pt>
                <c:pt idx="186">
                  <c:v>-4.0309495849207257</c:v>
                </c:pt>
                <c:pt idx="187">
                  <c:v>-4.0500628348432119</c:v>
                </c:pt>
                <c:pt idx="188">
                  <c:v>-4.0713153253912893</c:v>
                </c:pt>
                <c:pt idx="189">
                  <c:v>-4.0947179800009064</c:v>
                </c:pt>
                <c:pt idx="190">
                  <c:v>-4.1202828217939969</c:v>
                </c:pt>
                <c:pt idx="191">
                  <c:v>-4.1480229781370186</c:v>
                </c:pt>
                <c:pt idx="192">
                  <c:v>-4.1779526855868596</c:v>
                </c:pt>
                <c:pt idx="193">
                  <c:v>-4.2100872952175061</c:v>
                </c:pt>
                <c:pt idx="194">
                  <c:v>-4.2444432783200785</c:v>
                </c:pt>
                <c:pt idx="195">
                  <c:v>-4.2810382324679122</c:v>
                </c:pt>
                <c:pt idx="196">
                  <c:v>-4.3198908879379045</c:v>
                </c:pt>
                <c:pt idx="197">
                  <c:v>-4.3610211144779516</c:v>
                </c:pt>
                <c:pt idx="198">
                  <c:v>-4.4044499284098961</c:v>
                </c:pt>
                <c:pt idx="199">
                  <c:v>-4.4501995000557457</c:v>
                </c:pt>
                <c:pt idx="200">
                  <c:v>-4.4982931614742974</c:v>
                </c:pt>
                <c:pt idx="201">
                  <c:v>-4.5487554144942424</c:v>
                </c:pt>
                <c:pt idx="202">
                  <c:v>-4.6016119390278476</c:v>
                </c:pt>
                <c:pt idx="203">
                  <c:v>-4.65688960164875</c:v>
                </c:pt>
                <c:pt idx="204">
                  <c:v>-4.7146164644155579</c:v>
                </c:pt>
                <c:pt idx="205">
                  <c:v>-4.7748217939215198</c:v>
                </c:pt>
                <c:pt idx="206">
                  <c:v>-4.8375360705486825</c:v>
                </c:pt>
                <c:pt idx="207">
                  <c:v>-4.9027909979035691</c:v>
                </c:pt>
                <c:pt idx="208">
                  <c:v>-4.9706195124091241</c:v>
                </c:pt>
                <c:pt idx="209">
                  <c:v>-5.0410557930258308</c:v>
                </c:pt>
                <c:pt idx="210">
                  <c:v>-5.1141352710727688</c:v>
                </c:pt>
                <c:pt idx="211">
                  <c:v>-5.1898946401170321</c:v>
                </c:pt>
                <c:pt idx="212">
                  <c:v>-5.2683718658973495</c:v>
                </c:pt>
                <c:pt idx="213">
                  <c:v>-5.3496061962452712</c:v>
                </c:pt>
                <c:pt idx="214">
                  <c:v>-5.4336381709645369</c:v>
                </c:pt>
                <c:pt idx="215">
                  <c:v>-5.5205096316258606</c:v>
                </c:pt>
                <c:pt idx="216">
                  <c:v>-5.610263731231659</c:v>
                </c:pt>
                <c:pt idx="217">
                  <c:v>-5.7029449437015396</c:v>
                </c:pt>
                <c:pt idx="218">
                  <c:v>-5.7985990731260051</c:v>
                </c:pt>
                <c:pt idx="219">
                  <c:v>-5.8972732627315567</c:v>
                </c:pt>
                <c:pt idx="220">
                  <c:v>-5.9990160034969202</c:v>
                </c:pt>
                <c:pt idx="221">
                  <c:v>-6.1038771423553291</c:v>
                </c:pt>
                <c:pt idx="222">
                  <c:v>-6.2119078899132427</c:v>
                </c:pt>
                <c:pt idx="223">
                  <c:v>-6.3231608276114235</c:v>
                </c:pt>
                <c:pt idx="224">
                  <c:v>-6.437689914248713</c:v>
                </c:pt>
                <c:pt idx="225">
                  <c:v>-6.5555504917837757</c:v>
                </c:pt>
                <c:pt idx="226">
                  <c:v>-6.676799290323788</c:v>
                </c:pt>
                <c:pt idx="227">
                  <c:v>-6.8014944322041107</c:v>
                </c:pt>
                <c:pt idx="228">
                  <c:v>-6.9296954350552333</c:v>
                </c:pt>
                <c:pt idx="229">
                  <c:v>-7.0614632137479507</c:v>
                </c:pt>
                <c:pt idx="230">
                  <c:v>-7.196860081099361</c:v>
                </c:pt>
                <c:pt idx="231">
                  <c:v>-7.3359497472163566</c:v>
                </c:pt>
                <c:pt idx="232">
                  <c:v>-7.4787973173442364</c:v>
                </c:pt>
                <c:pt idx="233">
                  <c:v>-7.6254692880809873</c:v>
                </c:pt>
                <c:pt idx="234">
                  <c:v>-7.7760335418086584</c:v>
                </c:pt>
                <c:pt idx="235">
                  <c:v>-7.9305593391850673</c:v>
                </c:pt>
                <c:pt idx="236">
                  <c:v>-8.0891173095293496</c:v>
                </c:pt>
                <c:pt idx="237">
                  <c:v>-8.2517794389262225</c:v>
                </c:pt>
                <c:pt idx="238">
                  <c:v>-8.4186190558628891</c:v>
                </c:pt>
                <c:pt idx="239">
                  <c:v>-8.5897108142037535</c:v>
                </c:pt>
                <c:pt idx="240">
                  <c:v>-8.7651306732962961</c:v>
                </c:pt>
                <c:pt idx="241">
                  <c:v>-8.9449558749921358</c:v>
                </c:pt>
                <c:pt idx="242">
                  <c:v>-9.1292649173551705</c:v>
                </c:pt>
                <c:pt idx="243">
                  <c:v>-9.3181375248184928</c:v>
                </c:pt>
                <c:pt idx="244">
                  <c:v>-9.5116546145396281</c:v>
                </c:pt>
                <c:pt idx="245">
                  <c:v>-9.7098982586933182</c:v>
                </c:pt>
                <c:pt idx="246">
                  <c:v>-9.9129516424280411</c:v>
                </c:pt>
                <c:pt idx="247">
                  <c:v>-10.120899017202861</c:v>
                </c:pt>
                <c:pt idx="248">
                  <c:v>-10.333825649208146</c:v>
                </c:pt>
                <c:pt idx="249">
                  <c:v>-10.551817762563784</c:v>
                </c:pt>
                <c:pt idx="250">
                  <c:v>-10.774962476977056</c:v>
                </c:pt>
                <c:pt idx="251">
                  <c:v>-11.003347739530934</c:v>
                </c:pt>
                <c:pt idx="252">
                  <c:v>-11.23706225026803</c:v>
                </c:pt>
                <c:pt idx="253">
                  <c:v>-11.476195381218382</c:v>
                </c:pt>
                <c:pt idx="254">
                  <c:v>-11.720837088519229</c:v>
                </c:pt>
                <c:pt idx="255">
                  <c:v>-11.971077817262564</c:v>
                </c:pt>
                <c:pt idx="256">
                  <c:v>-12.227008398701654</c:v>
                </c:pt>
                <c:pt idx="257">
                  <c:v>-12.488719939444511</c:v>
                </c:pt>
                <c:pt idx="258">
                  <c:v>-12.756303702256456</c:v>
                </c:pt>
                <c:pt idx="259">
                  <c:v>-13.029850978097684</c:v>
                </c:pt>
                <c:pt idx="260">
                  <c:v>-13.309452949018416</c:v>
                </c:pt>
                <c:pt idx="261">
                  <c:v>-13.595200541542534</c:v>
                </c:pt>
                <c:pt idx="262">
                  <c:v>-13.887184270175077</c:v>
                </c:pt>
                <c:pt idx="263">
                  <c:v>-14.185494070680726</c:v>
                </c:pt>
                <c:pt idx="264">
                  <c:v>-14.490219122793709</c:v>
                </c:pt>
                <c:pt idx="265">
                  <c:v>-14.801447662038607</c:v>
                </c:pt>
                <c:pt idx="266">
                  <c:v>-15.119266780362935</c:v>
                </c:pt>
                <c:pt idx="267">
                  <c:v>-15.44376221531123</c:v>
                </c:pt>
                <c:pt idx="268">
                  <c:v>-15.775018127501868</c:v>
                </c:pt>
                <c:pt idx="269">
                  <c:v>-16.11311686620737</c:v>
                </c:pt>
                <c:pt idx="270">
                  <c:v>-16.45813872288322</c:v>
                </c:pt>
                <c:pt idx="271">
                  <c:v>-16.81016167254155</c:v>
                </c:pt>
                <c:pt idx="272">
                  <c:v>-17.169261102924615</c:v>
                </c:pt>
                <c:pt idx="273">
                  <c:v>-17.535509531498867</c:v>
                </c:pt>
                <c:pt idx="274">
                  <c:v>-17.908976310362871</c:v>
                </c:pt>
                <c:pt idx="275">
                  <c:v>-18.289727319246236</c:v>
                </c:pt>
                <c:pt idx="276">
                  <c:v>-18.677824646863893</c:v>
                </c:pt>
                <c:pt idx="277">
                  <c:v>-19.073326260990694</c:v>
                </c:pt>
                <c:pt idx="278">
                  <c:v>-19.476285667727474</c:v>
                </c:pt>
                <c:pt idx="279">
                  <c:v>-19.886751560544948</c:v>
                </c:pt>
                <c:pt idx="280">
                  <c:v>-20.304767459817878</c:v>
                </c:pt>
                <c:pt idx="281">
                  <c:v>-20.730371343691587</c:v>
                </c:pt>
                <c:pt idx="282">
                  <c:v>-21.163595271266047</c:v>
                </c:pt>
                <c:pt idx="283">
                  <c:v>-21.604464999228103</c:v>
                </c:pt>
                <c:pt idx="284">
                  <c:v>-22.052999593217852</c:v>
                </c:pt>
                <c:pt idx="285">
                  <c:v>-22.509211035373955</c:v>
                </c:pt>
                <c:pt idx="286">
                  <c:v>-22.973103829667043</c:v>
                </c:pt>
                <c:pt idx="287">
                  <c:v>-23.444674606796671</c:v>
                </c:pt>
                <c:pt idx="288">
                  <c:v>-23.923911730596398</c:v>
                </c:pt>
                <c:pt idx="289">
                  <c:v>-24.410794908057394</c:v>
                </c:pt>
                <c:pt idx="290">
                  <c:v>-24.905294805247809</c:v>
                </c:pt>
                <c:pt idx="291">
                  <c:v>-25.407372671561951</c:v>
                </c:pt>
                <c:pt idx="292">
                  <c:v>-25.916979974889241</c:v>
                </c:pt>
                <c:pt idx="293">
                  <c:v>-26.434058050425246</c:v>
                </c:pt>
                <c:pt idx="294">
                  <c:v>-26.958537765994166</c:v>
                </c:pt>
                <c:pt idx="295">
                  <c:v>-27.490339206827048</c:v>
                </c:pt>
                <c:pt idx="296">
                  <c:v>-28.029371382879408</c:v>
                </c:pt>
                <c:pt idx="297">
                  <c:v>-28.575531961791075</c:v>
                </c:pt>
                <c:pt idx="298">
                  <c:v>-29.128707030665016</c:v>
                </c:pt>
                <c:pt idx="299">
                  <c:v>-29.688770889836757</c:v>
                </c:pt>
                <c:pt idx="300">
                  <c:v>-30.255585881788267</c:v>
                </c:pt>
                <c:pt idx="301">
                  <c:v>-30.829002258300605</c:v>
                </c:pt>
                <c:pt idx="302">
                  <c:v>-31.408858088843491</c:v>
                </c:pt>
                <c:pt idx="303">
                  <c:v>-31.99497921306191</c:v>
                </c:pt>
                <c:pt idx="304">
                  <c:v>-32.587179240040825</c:v>
                </c:pt>
                <c:pt idx="305">
                  <c:v>-33.185259596806411</c:v>
                </c:pt>
                <c:pt idx="306">
                  <c:v>-33.789009628255585</c:v>
                </c:pt>
                <c:pt idx="307">
                  <c:v>-34.39820675039833</c:v>
                </c:pt>
                <c:pt idx="308">
                  <c:v>-35.012616658443442</c:v>
                </c:pt>
                <c:pt idx="309">
                  <c:v>-35.631993590872042</c:v>
                </c:pt>
                <c:pt idx="310">
                  <c:v>-36.256080650213249</c:v>
                </c:pt>
                <c:pt idx="311">
                  <c:v>-36.884610180779276</c:v>
                </c:pt>
                <c:pt idx="312">
                  <c:v>-37.517304203129598</c:v>
                </c:pt>
                <c:pt idx="313">
                  <c:v>-38.15387490452472</c:v>
                </c:pt>
                <c:pt idx="314">
                  <c:v>-38.794025184107113</c:v>
                </c:pt>
                <c:pt idx="315">
                  <c:v>-39.437449251014279</c:v>
                </c:pt>
                <c:pt idx="316">
                  <c:v>-40.0838332730942</c:v>
                </c:pt>
                <c:pt idx="317">
                  <c:v>-40.732856073371011</c:v>
                </c:pt>
                <c:pt idx="318">
                  <c:v>-41.384189870896364</c:v>
                </c:pt>
                <c:pt idx="319">
                  <c:v>-42.037501062140137</c:v>
                </c:pt>
                <c:pt idx="320">
                  <c:v>-42.692451038618529</c:v>
                </c:pt>
                <c:pt idx="321">
                  <c:v>-43.348697036048236</c:v>
                </c:pt>
                <c:pt idx="322">
                  <c:v>-44.005893009950817</c:v>
                </c:pt>
                <c:pt idx="323">
                  <c:v>-44.663690532323052</c:v>
                </c:pt>
                <c:pt idx="324">
                  <c:v>-45.321739703738167</c:v>
                </c:pt>
                <c:pt idx="325">
                  <c:v>-45.979690075063459</c:v>
                </c:pt>
                <c:pt idx="326">
                  <c:v>-46.637191572860559</c:v>
                </c:pt>
                <c:pt idx="327">
                  <c:v>-47.293895422493961</c:v>
                </c:pt>
                <c:pt idx="328">
                  <c:v>-47.949455062999156</c:v>
                </c:pt>
                <c:pt idx="329">
                  <c:v>-48.603527047860581</c:v>
                </c:pt>
                <c:pt idx="330">
                  <c:v>-49.255771926019165</c:v>
                </c:pt>
                <c:pt idx="331">
                  <c:v>-49.905855097660691</c:v>
                </c:pt>
                <c:pt idx="332">
                  <c:v>-50.553447639634634</c:v>
                </c:pt>
                <c:pt idx="333">
                  <c:v>-51.198227095702485</c:v>
                </c:pt>
                <c:pt idx="334">
                  <c:v>-51.83987822721685</c:v>
                </c:pt>
                <c:pt idx="335">
                  <c:v>-52.478093720277556</c:v>
                </c:pt>
                <c:pt idx="336">
                  <c:v>-53.112574845883977</c:v>
                </c:pt>
                <c:pt idx="337">
                  <c:v>-53.74303207012057</c:v>
                </c:pt>
                <c:pt idx="338">
                  <c:v>-54.369185611912663</c:v>
                </c:pt>
                <c:pt idx="339">
                  <c:v>-54.990765946445606</c:v>
                </c:pt>
                <c:pt idx="340">
                  <c:v>-55.607514252857115</c:v>
                </c:pt>
                <c:pt idx="341">
                  <c:v>-56.219182805346293</c:v>
                </c:pt>
                <c:pt idx="342">
                  <c:v>-56.825535307354031</c:v>
                </c:pt>
                <c:pt idx="343">
                  <c:v>-57.426347168962195</c:v>
                </c:pt>
                <c:pt idx="344">
                  <c:v>-58.021405728124115</c:v>
                </c:pt>
                <c:pt idx="345">
                  <c:v>-58.610510416774893</c:v>
                </c:pt>
                <c:pt idx="346">
                  <c:v>-59.193472873267361</c:v>
                </c:pt>
                <c:pt idx="347">
                  <c:v>-59.770117002941213</c:v>
                </c:pt>
                <c:pt idx="348">
                  <c:v>-60.340278988949585</c:v>
                </c:pt>
                <c:pt idx="349">
                  <c:v>-60.903807255745036</c:v>
                </c:pt>
                <c:pt idx="350">
                  <c:v>-61.460562387858367</c:v>
                </c:pt>
                <c:pt idx="351">
                  <c:v>-62.010417006794519</c:v>
                </c:pt>
                <c:pt idx="352">
                  <c:v>-62.553255609014393</c:v>
                </c:pt>
                <c:pt idx="353">
                  <c:v>-63.088974368079711</c:v>
                </c:pt>
                <c:pt idx="354">
                  <c:v>-63.617480904103743</c:v>
                </c:pt>
                <c:pt idx="355">
                  <c:v>-64.138694023681595</c:v>
                </c:pt>
                <c:pt idx="356">
                  <c:v>-64.652543433471138</c:v>
                </c:pt>
                <c:pt idx="357">
                  <c:v>-65.158969430560362</c:v>
                </c:pt>
                <c:pt idx="358">
                  <c:v>-65.657922572696819</c:v>
                </c:pt>
                <c:pt idx="359">
                  <c:v>-66.149363331368875</c:v>
                </c:pt>
                <c:pt idx="360">
                  <c:v>-66.633261730622195</c:v>
                </c:pt>
                <c:pt idx="361">
                  <c:v>-67.109596974370476</c:v>
                </c:pt>
                <c:pt idx="362">
                  <c:v>-67.578357064822086</c:v>
                </c:pt>
                <c:pt idx="363">
                  <c:v>-68.039538414493819</c:v>
                </c:pt>
                <c:pt idx="364">
                  <c:v>-68.493145454126051</c:v>
                </c:pt>
                <c:pt idx="365">
                  <c:v>-68.939190238648465</c:v>
                </c:pt>
                <c:pt idx="366">
                  <c:v>-69.377692053179928</c:v>
                </c:pt>
                <c:pt idx="367">
                  <c:v>-69.808677020877127</c:v>
                </c:pt>
                <c:pt idx="368">
                  <c:v>-70.232177714279757</c:v>
                </c:pt>
                <c:pt idx="369">
                  <c:v>-70.648232771634667</c:v>
                </c:pt>
                <c:pt idx="370">
                  <c:v>-71.056886519521868</c:v>
                </c:pt>
                <c:pt idx="371">
                  <c:v>-71.458188602948198</c:v>
                </c:pt>
                <c:pt idx="372">
                  <c:v>-71.852193623928031</c:v>
                </c:pt>
                <c:pt idx="373">
                  <c:v>-72.238960789424894</c:v>
                </c:pt>
                <c:pt idx="374">
                  <c:v>-72.61855356939688</c:v>
                </c:pt>
                <c:pt idx="375">
                  <c:v>-72.991039365560468</c:v>
                </c:pt>
                <c:pt idx="376">
                  <c:v>-73.356489191370812</c:v>
                </c:pt>
                <c:pt idx="377">
                  <c:v>-73.714977363607062</c:v>
                </c:pt>
                <c:pt idx="378">
                  <c:v>-74.066581205851165</c:v>
                </c:pt>
                <c:pt idx="379">
                  <c:v>-74.411380764054528</c:v>
                </c:pt>
                <c:pt idx="380">
                  <c:v>-74.74945853431079</c:v>
                </c:pt>
                <c:pt idx="381">
                  <c:v>-75.080899202864714</c:v>
                </c:pt>
                <c:pt idx="382">
                  <c:v>-75.405789398333255</c:v>
                </c:pt>
                <c:pt idx="383">
                  <c:v>-75.724217456045722</c:v>
                </c:pt>
                <c:pt idx="384">
                  <c:v>-76.036273194361442</c:v>
                </c:pt>
                <c:pt idx="385">
                  <c:v>-76.342047702774963</c:v>
                </c:pt>
                <c:pt idx="386">
                  <c:v>-76.641633141580684</c:v>
                </c:pt>
                <c:pt idx="387">
                  <c:v>-76.935122552832752</c:v>
                </c:pt>
                <c:pt idx="388">
                  <c:v>-77.222609682309809</c:v>
                </c:pt>
                <c:pt idx="389">
                  <c:v>-77.504188812167982</c:v>
                </c:pt>
                <c:pt idx="390">
                  <c:v>-77.779954603948582</c:v>
                </c:pt>
                <c:pt idx="391">
                  <c:v>-78.050001951590318</c:v>
                </c:pt>
                <c:pt idx="392">
                  <c:v>-78.314425844086031</c:v>
                </c:pt>
                <c:pt idx="393">
                  <c:v>-78.573321237414959</c:v>
                </c:pt>
                <c:pt idx="394">
                  <c:v>-78.826782935377608</c:v>
                </c:pt>
                <c:pt idx="395">
                  <c:v>-79.074905478957561</c:v>
                </c:pt>
                <c:pt idx="396">
                  <c:v>-79.317783043835249</c:v>
                </c:pt>
                <c:pt idx="397">
                  <c:v>-79.555509345680804</c:v>
                </c:pt>
                <c:pt idx="398">
                  <c:v>-79.788177552857078</c:v>
                </c:pt>
                <c:pt idx="399">
                  <c:v>-80.015880206170095</c:v>
                </c:pt>
                <c:pt idx="400">
                  <c:v>-80.238709145310665</c:v>
                </c:pt>
                <c:pt idx="401">
                  <c:v>-80.456755441638975</c:v>
                </c:pt>
                <c:pt idx="402">
                  <c:v>-80.670109336973724</c:v>
                </c:pt>
                <c:pt idx="403">
                  <c:v>-80.878860188055867</c:v>
                </c:pt>
                <c:pt idx="404">
                  <c:v>-81.083096416368932</c:v>
                </c:pt>
                <c:pt idx="405">
                  <c:v>-81.282905463006969</c:v>
                </c:pt>
                <c:pt idx="406">
                  <c:v>-81.478373748293961</c:v>
                </c:pt>
                <c:pt idx="407">
                  <c:v>-81.669586635868541</c:v>
                </c:pt>
                <c:pt idx="408">
                  <c:v>-81.856628400960048</c:v>
                </c:pt>
                <c:pt idx="409">
                  <c:v>-82.039582202593607</c:v>
                </c:pt>
                <c:pt idx="410">
                  <c:v>-82.218530059472542</c:v>
                </c:pt>
                <c:pt idx="411">
                  <c:v>-82.393552829298741</c:v>
                </c:pt>
                <c:pt idx="412">
                  <c:v>-82.564730191302061</c:v>
                </c:pt>
                <c:pt idx="413">
                  <c:v>-82.732140631761695</c:v>
                </c:pt>
                <c:pt idx="414">
                  <c:v>-82.895861432312174</c:v>
                </c:pt>
                <c:pt idx="415">
                  <c:v>-83.055968660838161</c:v>
                </c:pt>
                <c:pt idx="416">
                  <c:v>-83.212537164771675</c:v>
                </c:pt>
                <c:pt idx="417">
                  <c:v>-83.365640566615994</c:v>
                </c:pt>
                <c:pt idx="418">
                  <c:v>-83.51535126152919</c:v>
                </c:pt>
                <c:pt idx="419">
                  <c:v>-83.66174041681036</c:v>
                </c:pt>
                <c:pt idx="420">
                  <c:v>-83.804877973140051</c:v>
                </c:pt>
                <c:pt idx="421">
                  <c:v>-83.944832647434808</c:v>
                </c:pt>
                <c:pt idx="422">
                  <c:v>-84.081671937183856</c:v>
                </c:pt>
                <c:pt idx="423">
                  <c:v>-84.215462126145326</c:v>
                </c:pt>
                <c:pt idx="424">
                  <c:v>-84.34626829128392</c:v>
                </c:pt>
                <c:pt idx="425">
                  <c:v>-84.474154310841598</c:v>
                </c:pt>
                <c:pt idx="426">
                  <c:v>-84.599182873439034</c:v>
                </c:pt>
                <c:pt idx="427">
                  <c:v>-84.721415488111219</c:v>
                </c:pt>
                <c:pt idx="428">
                  <c:v>-84.840912495187951</c:v>
                </c:pt>
                <c:pt idx="429">
                  <c:v>-84.957733077934748</c:v>
                </c:pt>
                <c:pt idx="430">
                  <c:v>-85.071935274875798</c:v>
                </c:pt>
                <c:pt idx="431">
                  <c:v>-85.183575992725721</c:v>
                </c:pt>
                <c:pt idx="432">
                  <c:v>-85.292711019862026</c:v>
                </c:pt>
                <c:pt idx="433">
                  <c:v>-85.399395040274001</c:v>
                </c:pt>
                <c:pt idx="434">
                  <c:v>-85.503681647929596</c:v>
                </c:pt>
                <c:pt idx="435">
                  <c:v>-85.605623361504556</c:v>
                </c:pt>
                <c:pt idx="436">
                  <c:v>-85.705271639423074</c:v>
                </c:pt>
                <c:pt idx="437">
                  <c:v>-85.802676895162364</c:v>
                </c:pt>
                <c:pt idx="438">
                  <c:v>-85.897888512777257</c:v>
                </c:pt>
                <c:pt idx="439">
                  <c:v>-85.990954862603942</c:v>
                </c:pt>
                <c:pt idx="440">
                  <c:v>-86.081923317105492</c:v>
                </c:pt>
                <c:pt idx="441">
                  <c:v>-86.170840266824257</c:v>
                </c:pt>
                <c:pt idx="442">
                  <c:v>-86.257751136408999</c:v>
                </c:pt>
                <c:pt idx="443">
                  <c:v>-86.342700400687576</c:v>
                </c:pt>
                <c:pt idx="444">
                  <c:v>-86.425731600757715</c:v>
                </c:pt>
                <c:pt idx="445">
                  <c:v>-86.506887360071005</c:v>
                </c:pt>
                <c:pt idx="446">
                  <c:v>-86.586209400487746</c:v>
                </c:pt>
                <c:pt idx="447">
                  <c:v>-86.663738558280869</c:v>
                </c:pt>
                <c:pt idx="448">
                  <c:v>-86.739514800070793</c:v>
                </c:pt>
                <c:pt idx="449">
                  <c:v>-86.813577238673417</c:v>
                </c:pt>
                <c:pt idx="450">
                  <c:v>-86.885964148845147</c:v>
                </c:pt>
                <c:pt idx="451">
                  <c:v>-86.956712982911441</c:v>
                </c:pt>
                <c:pt idx="452">
                  <c:v>-87.025860386265137</c:v>
                </c:pt>
                <c:pt idx="453">
                  <c:v>-87.093442212723374</c:v>
                </c:pt>
                <c:pt idx="454">
                  <c:v>-87.159493539732566</c:v>
                </c:pt>
                <c:pt idx="455">
                  <c:v>-87.224048683411951</c:v>
                </c:pt>
                <c:pt idx="456">
                  <c:v>-87.287141213427333</c:v>
                </c:pt>
                <c:pt idx="457">
                  <c:v>-87.348803967688085</c:v>
                </c:pt>
                <c:pt idx="458">
                  <c:v>-87.409069066860283</c:v>
                </c:pt>
                <c:pt idx="459">
                  <c:v>-87.467967928690655</c:v>
                </c:pt>
                <c:pt idx="460">
                  <c:v>-87.525531282136754</c:v>
                </c:pt>
                <c:pt idx="461">
                  <c:v>-87.581789181298305</c:v>
                </c:pt>
                <c:pt idx="462">
                  <c:v>-87.636771019146977</c:v>
                </c:pt>
                <c:pt idx="463">
                  <c:v>-87.69050554105138</c:v>
                </c:pt>
                <c:pt idx="464">
                  <c:v>-87.74302085809461</c:v>
                </c:pt>
                <c:pt idx="465">
                  <c:v>-87.794344460182955</c:v>
                </c:pt>
                <c:pt idx="466">
                  <c:v>-87.844503228943708</c:v>
                </c:pt>
                <c:pt idx="467">
                  <c:v>-87.893523450412061</c:v>
                </c:pt>
                <c:pt idx="468">
                  <c:v>-87.941430827505371</c:v>
                </c:pt>
                <c:pt idx="469">
                  <c:v>-87.988250492285459</c:v>
                </c:pt>
                <c:pt idx="470">
                  <c:v>-88.034007018008552</c:v>
                </c:pt>
                <c:pt idx="471">
                  <c:v>-88.078724430963589</c:v>
                </c:pt>
                <c:pt idx="472">
                  <c:v>-88.122426222099506</c:v>
                </c:pt>
                <c:pt idx="473">
                  <c:v>-88.165135358442214</c:v>
                </c:pt>
                <c:pt idx="474">
                  <c:v>-88.206874294302779</c:v>
                </c:pt>
                <c:pt idx="475">
                  <c:v>-88.24766498227828</c:v>
                </c:pt>
                <c:pt idx="476">
                  <c:v>-88.287528884046182</c:v>
                </c:pt>
                <c:pt idx="477">
                  <c:v>-88.326486980955096</c:v>
                </c:pt>
                <c:pt idx="478">
                  <c:v>-88.364559784412862</c:v>
                </c:pt>
                <c:pt idx="479">
                  <c:v>-88.401767346074593</c:v>
                </c:pt>
                <c:pt idx="480">
                  <c:v>-88.438129267832437</c:v>
                </c:pt>
                <c:pt idx="481">
                  <c:v>-88.473664711609644</c:v>
                </c:pt>
                <c:pt idx="482">
                  <c:v>-88.508392408961114</c:v>
                </c:pt>
                <c:pt idx="483">
                  <c:v>-88.542330670483111</c:v>
                </c:pt>
                <c:pt idx="484">
                  <c:v>-88.575497395034148</c:v>
                </c:pt>
                <c:pt idx="485">
                  <c:v>-88.607910078770388</c:v>
                </c:pt>
                <c:pt idx="486">
                  <c:v>-88.639585823997493</c:v>
                </c:pt>
                <c:pt idx="487">
                  <c:v>-88.670541347841919</c:v>
                </c:pt>
                <c:pt idx="488">
                  <c:v>-88.700792990744731</c:v>
                </c:pt>
                <c:pt idx="489">
                  <c:v>-88.730356724779682</c:v>
                </c:pt>
                <c:pt idx="490">
                  <c:v>-88.759248161799533</c:v>
                </c:pt>
                <c:pt idx="491">
                  <c:v>-88.787482561412659</c:v>
                </c:pt>
                <c:pt idx="492">
                  <c:v>-88.815074838792839</c:v>
                </c:pt>
                <c:pt idx="493">
                  <c:v>-88.842039572325135</c:v>
                </c:pt>
                <c:pt idx="494">
                  <c:v>-88.868391011090978</c:v>
                </c:pt>
                <c:pt idx="495">
                  <c:v>-88.894143082194347</c:v>
                </c:pt>
                <c:pt idx="496">
                  <c:v>-88.919309397933105</c:v>
                </c:pt>
                <c:pt idx="497">
                  <c:v>-88.943903262817258</c:v>
                </c:pt>
                <c:pt idx="498">
                  <c:v>-88.967937680437288</c:v>
                </c:pt>
                <c:pt idx="499">
                  <c:v>-88.99142536018536</c:v>
                </c:pt>
                <c:pt idx="500">
                  <c:v>-89.014378723832337</c:v>
                </c:pt>
                <c:pt idx="501">
                  <c:v>-89.03680991196255</c:v>
                </c:pt>
                <c:pt idx="502">
                  <c:v>-89.058730790270133</c:v>
                </c:pt>
                <c:pt idx="503">
                  <c:v>-89.080152955718575</c:v>
                </c:pt>
                <c:pt idx="504">
                  <c:v>-89.101087742566762</c:v>
                </c:pt>
                <c:pt idx="505">
                  <c:v>-89.121546228263853</c:v>
                </c:pt>
                <c:pt idx="506">
                  <c:v>-89.141539239215746</c:v>
                </c:pt>
                <c:pt idx="507">
                  <c:v>-89.161077356425437</c:v>
                </c:pt>
                <c:pt idx="508">
                  <c:v>-89.180170921009875</c:v>
                </c:pt>
                <c:pt idx="509">
                  <c:v>-89.198830039596047</c:v>
                </c:pt>
                <c:pt idx="510">
                  <c:v>-89.217064589598394</c:v>
                </c:pt>
                <c:pt idx="511">
                  <c:v>-89.234884224380195</c:v>
                </c:pt>
                <c:pt idx="512">
                  <c:v>-89.252298378301035</c:v>
                </c:pt>
                <c:pt idx="513">
                  <c:v>-89.269316271653096</c:v>
                </c:pt>
                <c:pt idx="514">
                  <c:v>-89.285946915488211</c:v>
                </c:pt>
                <c:pt idx="515">
                  <c:v>-89.30219911633813</c:v>
                </c:pt>
                <c:pt idx="516">
                  <c:v>-89.318081480830088</c:v>
                </c:pt>
                <c:pt idx="517">
                  <c:v>-89.333602420200293</c:v>
                </c:pt>
                <c:pt idx="518">
                  <c:v>-89.348770154706628</c:v>
                </c:pt>
                <c:pt idx="519">
                  <c:v>-89.363592717943646</c:v>
                </c:pt>
                <c:pt idx="520">
                  <c:v>-89.378077961061308</c:v>
                </c:pt>
                <c:pt idx="521">
                  <c:v>-89.392233556889792</c:v>
                </c:pt>
                <c:pt idx="522">
                  <c:v>-89.406067003972254</c:v>
                </c:pt>
                <c:pt idx="523">
                  <c:v>-89.419585630507456</c:v>
                </c:pt>
                <c:pt idx="524">
                  <c:v>-89.432796598204433</c:v>
                </c:pt>
                <c:pt idx="525">
                  <c:v>-89.445706906050916</c:v>
                </c:pt>
                <c:pt idx="526">
                  <c:v>-89.45832339399729</c:v>
                </c:pt>
                <c:pt idx="527">
                  <c:v>-89.47065274655813</c:v>
                </c:pt>
                <c:pt idx="528">
                  <c:v>-89.48270149633305</c:v>
                </c:pt>
                <c:pt idx="529">
                  <c:v>-89.494476027448329</c:v>
                </c:pt>
                <c:pt idx="530">
                  <c:v>-89.505982578921603</c:v>
                </c:pt>
                <c:pt idx="531">
                  <c:v>-89.517227247950672</c:v>
                </c:pt>
                <c:pt idx="532">
                  <c:v>-89.528215993128697</c:v>
                </c:pt>
                <c:pt idx="533">
                  <c:v>-89.53895463758667</c:v>
                </c:pt>
                <c:pt idx="534">
                  <c:v>-89.549448872065739</c:v>
                </c:pt>
                <c:pt idx="535">
                  <c:v>-89.559704257919719</c:v>
                </c:pt>
                <c:pt idx="536">
                  <c:v>-89.56972623005062</c:v>
                </c:pt>
                <c:pt idx="537">
                  <c:v>-89.579520099777426</c:v>
                </c:pt>
                <c:pt idx="538">
                  <c:v>-89.589091057640701</c:v>
                </c:pt>
                <c:pt idx="539">
                  <c:v>-89.598444176143531</c:v>
                </c:pt>
                <c:pt idx="540">
                  <c:v>-89.607584412430924</c:v>
                </c:pt>
                <c:pt idx="541">
                  <c:v>-89.616516610908519</c:v>
                </c:pt>
                <c:pt idx="542">
                  <c:v>-89.625245505802297</c:v>
                </c:pt>
                <c:pt idx="543">
                  <c:v>-89.633775723660307</c:v>
                </c:pt>
                <c:pt idx="544">
                  <c:v>-89.64211178579815</c:v>
                </c:pt>
                <c:pt idx="545">
                  <c:v>-89.650258110688711</c:v>
                </c:pt>
                <c:pt idx="546">
                  <c:v>-89.658219016298403</c:v>
                </c:pt>
                <c:pt idx="547">
                  <c:v>-89.665998722370148</c:v>
                </c:pt>
                <c:pt idx="548">
                  <c:v>-89.673601352654813</c:v>
                </c:pt>
                <c:pt idx="549">
                  <c:v>-89.681030937092302</c:v>
                </c:pt>
                <c:pt idx="550">
                  <c:v>-89.688291413943091</c:v>
                </c:pt>
                <c:pt idx="551">
                  <c:v>-89.695386631871514</c:v>
                </c:pt>
                <c:pt idx="552">
                  <c:v>-89.702320351981939</c:v>
                </c:pt>
                <c:pt idx="553">
                  <c:v>-89.709096249808866</c:v>
                </c:pt>
                <c:pt idx="554">
                  <c:v>-89.715717917261728</c:v>
                </c:pt>
                <c:pt idx="555">
                  <c:v>-89.722188864525762</c:v>
                </c:pt>
                <c:pt idx="556">
                  <c:v>-89.728512521919768</c:v>
                </c:pt>
                <c:pt idx="557">
                  <c:v>-89.734692241711869</c:v>
                </c:pt>
                <c:pt idx="558">
                  <c:v>-89.740731299893724</c:v>
                </c:pt>
                <c:pt idx="559">
                  <c:v>-89.746632897915021</c:v>
                </c:pt>
                <c:pt idx="560">
                  <c:v>-89.75240016437813</c:v>
                </c:pt>
                <c:pt idx="561">
                  <c:v>-89.758036156694644</c:v>
                </c:pt>
                <c:pt idx="562">
                  <c:v>-89.763543862704225</c:v>
                </c:pt>
                <c:pt idx="563">
                  <c:v>-89.768926202256637</c:v>
                </c:pt>
                <c:pt idx="564">
                  <c:v>-89.774186028758038</c:v>
                </c:pt>
                <c:pt idx="565">
                  <c:v>-89.779326130681909</c:v>
                </c:pt>
                <c:pt idx="566">
                  <c:v>-89.784349233046029</c:v>
                </c:pt>
                <c:pt idx="567">
                  <c:v>-89.789257998855632</c:v>
                </c:pt>
                <c:pt idx="568">
                  <c:v>-89.794055030513903</c:v>
                </c:pt>
                <c:pt idx="569">
                  <c:v>-89.798742871200332</c:v>
                </c:pt>
                <c:pt idx="570">
                  <c:v>-89.803324006218062</c:v>
                </c:pt>
                <c:pt idx="571">
                  <c:v>-89.807800864310195</c:v>
                </c:pt>
                <c:pt idx="572">
                  <c:v>-89.812175818946614</c:v>
                </c:pt>
                <c:pt idx="573">
                  <c:v>-89.816451189581286</c:v>
                </c:pt>
                <c:pt idx="574">
                  <c:v>-89.820629242881054</c:v>
                </c:pt>
                <c:pt idx="575">
                  <c:v>-89.824712193926601</c:v>
                </c:pt>
                <c:pt idx="576">
                  <c:v>-89.828702207386058</c:v>
                </c:pt>
                <c:pt idx="577">
                  <c:v>-89.832601398661936</c:v>
                </c:pt>
                <c:pt idx="578">
                  <c:v>-89.836411835012001</c:v>
                </c:pt>
                <c:pt idx="579">
                  <c:v>-89.840135536644681</c:v>
                </c:pt>
                <c:pt idx="580">
                  <c:v>-89.843774477789466</c:v>
                </c:pt>
                <c:pt idx="581">
                  <c:v>-89.847330587743244</c:v>
                </c:pt>
                <c:pt idx="582">
                  <c:v>-89.850805751892509</c:v>
                </c:pt>
                <c:pt idx="583">
                  <c:v>-89.854201812712603</c:v>
                </c:pt>
                <c:pt idx="584">
                  <c:v>-89.857520570744086</c:v>
                </c:pt>
                <c:pt idx="585">
                  <c:v>-89.860763785546951</c:v>
                </c:pt>
                <c:pt idx="586">
                  <c:v>-89.86393317663314</c:v>
                </c:pt>
                <c:pt idx="587">
                  <c:v>-89.867030424377816</c:v>
                </c:pt>
                <c:pt idx="588">
                  <c:v>-89.870057170910044</c:v>
                </c:pt>
                <c:pt idx="589">
                  <c:v>-89.873015020983075</c:v>
                </c:pt>
                <c:pt idx="590">
                  <c:v>-89.875905542824796</c:v>
                </c:pt>
                <c:pt idx="591">
                  <c:v>-89.878730268969079</c:v>
                </c:pt>
                <c:pt idx="592">
                  <c:v>-89.88149069706796</c:v>
                </c:pt>
                <c:pt idx="593">
                  <c:v>-89.884188290685472</c:v>
                </c:pt>
                <c:pt idx="594">
                  <c:v>-89.886824480073415</c:v>
                </c:pt>
                <c:pt idx="595">
                  <c:v>-89.889400662929503</c:v>
                </c:pt>
                <c:pt idx="596">
                  <c:v>-89.891918205138111</c:v>
                </c:pt>
                <c:pt idx="597">
                  <c:v>-89.89437844149441</c:v>
                </c:pt>
                <c:pt idx="598">
                  <c:v>-89.896782676411817</c:v>
                </c:pt>
                <c:pt idx="599">
                  <c:v>-89.899132184613549</c:v>
                </c:pt>
                <c:pt idx="600">
                  <c:v>-89.901428211808181</c:v>
                </c:pt>
                <c:pt idx="601">
                  <c:v>-89.903671975350079</c:v>
                </c:pt>
                <c:pt idx="602">
                  <c:v>-89.905864664884803</c:v>
                </c:pt>
                <c:pt idx="603">
                  <c:v>-89.90800744297951</c:v>
                </c:pt>
                <c:pt idx="604">
                  <c:v>-89.910101445739457</c:v>
                </c:pt>
                <c:pt idx="605">
                  <c:v>-89.912147783410148</c:v>
                </c:pt>
                <c:pt idx="606">
                  <c:v>-89.914147540965928</c:v>
                </c:pt>
                <c:pt idx="607">
                  <c:v>-89.916101778685189</c:v>
                </c:pt>
                <c:pt idx="608">
                  <c:v>-89.918011532712313</c:v>
                </c:pt>
                <c:pt idx="609">
                  <c:v>-89.919877815607165</c:v>
                </c:pt>
                <c:pt idx="610">
                  <c:v>-89.921701616881748</c:v>
                </c:pt>
                <c:pt idx="611">
                  <c:v>-89.923483903524769</c:v>
                </c:pt>
                <c:pt idx="612">
                  <c:v>-89.925225620514297</c:v>
                </c:pt>
                <c:pt idx="613">
                  <c:v>-89.92692769131888</c:v>
                </c:pt>
                <c:pt idx="614">
                  <c:v>-89.928591018386868</c:v>
                </c:pt>
                <c:pt idx="615">
                  <c:v>-89.930216483625088</c:v>
                </c:pt>
                <c:pt idx="616">
                  <c:v>-89.931804948866144</c:v>
                </c:pt>
                <c:pt idx="617">
                  <c:v>-89.933357256325564</c:v>
                </c:pt>
                <c:pt idx="618">
                  <c:v>-89.934874229048148</c:v>
                </c:pt>
                <c:pt idx="619">
                  <c:v>-89.936356671344384</c:v>
                </c:pt>
                <c:pt idx="620">
                  <c:v>-89.937805369216818</c:v>
                </c:pt>
                <c:pt idx="621">
                  <c:v>-89.939221090776797</c:v>
                </c:pt>
                <c:pt idx="622">
                  <c:v>-89.940604586651673</c:v>
                </c:pt>
                <c:pt idx="623">
                  <c:v>-89.94195659038283</c:v>
                </c:pt>
                <c:pt idx="624">
                  <c:v>-89.943277818814479</c:v>
                </c:pt>
                <c:pt idx="625">
                  <c:v>-89.94456897247376</c:v>
                </c:pt>
                <c:pt idx="626">
                  <c:v>-89.945830735942167</c:v>
                </c:pt>
                <c:pt idx="627">
                  <c:v>-89.947063778218492</c:v>
                </c:pt>
                <c:pt idx="628">
                  <c:v>-89.948268753073478</c:v>
                </c:pt>
                <c:pt idx="629">
                  <c:v>-89.949446299396456</c:v>
                </c:pt>
                <c:pt idx="630">
                  <c:v>-89.950597041534095</c:v>
                </c:pt>
                <c:pt idx="631">
                  <c:v>-89.951721589621386</c:v>
                </c:pt>
                <c:pt idx="632">
                  <c:v>-89.952820539905076</c:v>
                </c:pt>
                <c:pt idx="633">
                  <c:v>-89.95389447505994</c:v>
                </c:pt>
                <c:pt idx="634">
                  <c:v>-89.954943964497616</c:v>
                </c:pt>
                <c:pt idx="635">
                  <c:v>-89.955969564668422</c:v>
                </c:pt>
                <c:pt idx="636">
                  <c:v>-89.956971819356497</c:v>
                </c:pt>
                <c:pt idx="637">
                  <c:v>-89.957951259968112</c:v>
                </c:pt>
                <c:pt idx="638">
                  <c:v>-89.958908405813332</c:v>
                </c:pt>
                <c:pt idx="639">
                  <c:v>-89.959843764381404</c:v>
                </c:pt>
                <c:pt idx="640">
                  <c:v>-89.960757831609797</c:v>
                </c:pt>
                <c:pt idx="641">
                  <c:v>-89.961651092147235</c:v>
                </c:pt>
                <c:pt idx="642">
                  <c:v>-89.962524019610484</c:v>
                </c:pt>
                <c:pt idx="643">
                  <c:v>-89.963377076835684</c:v>
                </c:pt>
                <c:pt idx="644">
                  <c:v>-89.964210716123446</c:v>
                </c:pt>
                <c:pt idx="645">
                  <c:v>-89.96502537947903</c:v>
                </c:pt>
                <c:pt idx="646">
                  <c:v>-89.965821498846353</c:v>
                </c:pt>
                <c:pt idx="647">
                  <c:v>-89.966599496337224</c:v>
                </c:pt>
                <c:pt idx="648">
                  <c:v>-89.967359784455056</c:v>
                </c:pt>
                <c:pt idx="649">
                  <c:v>-89.968102766313606</c:v>
                </c:pt>
                <c:pt idx="650">
                  <c:v>-89.968828835850672</c:v>
                </c:pt>
                <c:pt idx="651">
                  <c:v>-89.969538378037001</c:v>
                </c:pt>
                <c:pt idx="652">
                  <c:v>-89.970231769080399</c:v>
                </c:pt>
                <c:pt idx="653">
                  <c:v>-89.97090937662513</c:v>
                </c:pt>
                <c:pt idx="654">
                  <c:v>-89.971571559946938</c:v>
                </c:pt>
                <c:pt idx="655">
                  <c:v>-89.972218670143448</c:v>
                </c:pt>
                <c:pt idx="656">
                  <c:v>-89.972851050320415</c:v>
                </c:pt>
                <c:pt idx="657">
                  <c:v>-89.97346903577359</c:v>
                </c:pt>
                <c:pt idx="658">
                  <c:v>-89.974072954166388</c:v>
                </c:pt>
                <c:pt idx="659">
                  <c:v>-89.974663125703842</c:v>
                </c:pt>
                <c:pt idx="660">
                  <c:v>-89.975239863302235</c:v>
                </c:pt>
                <c:pt idx="661">
                  <c:v>-89.975803472754947</c:v>
                </c:pt>
                <c:pt idx="662">
                  <c:v>-89.976354252894794</c:v>
                </c:pt>
                <c:pt idx="663">
                  <c:v>-89.976892495752224</c:v>
                </c:pt>
                <c:pt idx="664">
                  <c:v>-89.977418486710349</c:v>
                </c:pt>
                <c:pt idx="665">
                  <c:v>-89.977932504656224</c:v>
                </c:pt>
                <c:pt idx="666">
                  <c:v>-89.978434822128648</c:v>
                </c:pt>
                <c:pt idx="667">
                  <c:v>-89.978925705462629</c:v>
                </c:pt>
                <c:pt idx="668">
                  <c:v>-89.979405414930767</c:v>
                </c:pt>
                <c:pt idx="669">
                  <c:v>-89.979874204881042</c:v>
                </c:pt>
                <c:pt idx="670">
                  <c:v>-89.980332323871892</c:v>
                </c:pt>
                <c:pt idx="671">
                  <c:v>-89.980780014803798</c:v>
                </c:pt>
                <c:pt idx="672">
                  <c:v>-89.981217515048243</c:v>
                </c:pt>
                <c:pt idx="673">
                  <c:v>-89.981645056573399</c:v>
                </c:pt>
                <c:pt idx="674">
                  <c:v>-89.982062866067253</c:v>
                </c:pt>
                <c:pt idx="675">
                  <c:v>-89.982471165057788</c:v>
                </c:pt>
                <c:pt idx="676">
                  <c:v>-89.982870170030353</c:v>
                </c:pt>
                <c:pt idx="677">
                  <c:v>-89.983260092542494</c:v>
                </c:pt>
                <c:pt idx="678">
                  <c:v>-89.983641139336129</c:v>
                </c:pt>
                <c:pt idx="679">
                  <c:v>-89.984013512447234</c:v>
                </c:pt>
                <c:pt idx="680">
                  <c:v>-89.984377409312785</c:v>
                </c:pt>
                <c:pt idx="681">
                  <c:v>-89.984733022875588</c:v>
                </c:pt>
                <c:pt idx="682">
                  <c:v>-89.985080541686614</c:v>
                </c:pt>
                <c:pt idx="683">
                  <c:v>-89.985420150004757</c:v>
                </c:pt>
                <c:pt idx="684">
                  <c:v>-89.985752027894819</c:v>
                </c:pt>
                <c:pt idx="685">
                  <c:v>-89.986076351322708</c:v>
                </c:pt>
                <c:pt idx="686">
                  <c:v>-89.986393292248934</c:v>
                </c:pt>
                <c:pt idx="687">
                  <c:v>-89.986703018719709</c:v>
                </c:pt>
                <c:pt idx="688">
                  <c:v>-89.987005694955997</c:v>
                </c:pt>
                <c:pt idx="689">
                  <c:v>-89.987301481440724</c:v>
                </c:pt>
                <c:pt idx="690">
                  <c:v>-89.98759053500369</c:v>
                </c:pt>
                <c:pt idx="691">
                  <c:v>-89.987873008904899</c:v>
                </c:pt>
                <c:pt idx="692">
                  <c:v>-89.988149052915674</c:v>
                </c:pt>
                <c:pt idx="693">
                  <c:v>-89.988418813398155</c:v>
                </c:pt>
                <c:pt idx="694">
                  <c:v>-89.988682433382877</c:v>
                </c:pt>
                <c:pt idx="695">
                  <c:v>-89.988940052644608</c:v>
                </c:pt>
                <c:pt idx="696">
                  <c:v>-89.989191807776436</c:v>
                </c:pt>
                <c:pt idx="697">
                  <c:v>-89.98943783226224</c:v>
                </c:pt>
                <c:pt idx="698">
                  <c:v>-89.989678256547379</c:v>
                </c:pt>
                <c:pt idx="699">
                  <c:v>-89.989913208108021</c:v>
                </c:pt>
                <c:pt idx="700">
                  <c:v>-89.99014281151851</c:v>
                </c:pt>
                <c:pt idx="701">
                  <c:v>-89.990367188517624</c:v>
                </c:pt>
                <c:pt idx="702">
                  <c:v>-89.990586458072983</c:v>
                </c:pt>
                <c:pt idx="703">
                  <c:v>-89.990800736444157</c:v>
                </c:pt>
                <c:pt idx="704">
                  <c:v>-89.991010137244345</c:v>
                </c:pt>
                <c:pt idx="705">
                  <c:v>-89.991214771500637</c:v>
                </c:pt>
                <c:pt idx="706">
                  <c:v>-89.991414747712781</c:v>
                </c:pt>
                <c:pt idx="707">
                  <c:v>-89.991610171910793</c:v>
                </c:pt>
                <c:pt idx="708">
                  <c:v>-89.991801147711158</c:v>
                </c:pt>
                <c:pt idx="709">
                  <c:v>-89.991987776371758</c:v>
                </c:pt>
                <c:pt idx="710">
                  <c:v>-89.992170156845546</c:v>
                </c:pt>
                <c:pt idx="711">
                  <c:v>-89.992348385833083</c:v>
                </c:pt>
                <c:pt idx="712">
                  <c:v>-89.992522557833695</c:v>
                </c:pt>
                <c:pt idx="713">
                  <c:v>-89.99269276519567</c:v>
                </c:pt>
                <c:pt idx="714">
                  <c:v>-89.992859098165198</c:v>
                </c:pt>
                <c:pt idx="715">
                  <c:v>-89.993021644934203</c:v>
                </c:pt>
                <c:pt idx="716">
                  <c:v>-89.993180491687127</c:v>
                </c:pt>
                <c:pt idx="717">
                  <c:v>-89.99333572264662</c:v>
                </c:pt>
                <c:pt idx="718">
                  <c:v>-89.993487420118157</c:v>
                </c:pt>
                <c:pt idx="719">
                  <c:v>-89.993635664533798</c:v>
                </c:pt>
                <c:pt idx="720">
                  <c:v>-89.993780534494633</c:v>
                </c:pt>
                <c:pt idx="721">
                  <c:v>-89.993922106812619</c:v>
                </c:pt>
                <c:pt idx="722">
                  <c:v>-89.994060456551281</c:v>
                </c:pt>
                <c:pt idx="723">
                  <c:v>-89.994195657065504</c:v>
                </c:pt>
                <c:pt idx="724">
                  <c:v>-89.994327780040337</c:v>
                </c:pt>
                <c:pt idx="725">
                  <c:v>-89.99445689552914</c:v>
                </c:pt>
                <c:pt idx="726">
                  <c:v>-89.994583071990675</c:v>
                </c:pt>
                <c:pt idx="727">
                  <c:v>-89.994706376325325</c:v>
                </c:pt>
                <c:pt idx="728">
                  <c:v>-89.994826873910725</c:v>
                </c:pt>
                <c:pt idx="729">
                  <c:v>-89.994944628636233</c:v>
                </c:pt>
                <c:pt idx="730">
                  <c:v>-89.995059702936999</c:v>
                </c:pt>
                <c:pt idx="731">
                  <c:v>-89.995172157826914</c:v>
                </c:pt>
                <c:pt idx="732">
                  <c:v>-89.995282052931046</c:v>
                </c:pt>
                <c:pt idx="733">
                  <c:v>-89.995389446517265</c:v>
                </c:pt>
                <c:pt idx="734">
                  <c:v>-89.995494395527018</c:v>
                </c:pt>
                <c:pt idx="735">
                  <c:v>-89.995596955605691</c:v>
                </c:pt>
                <c:pt idx="736">
                  <c:v>-89.995697181131987</c:v>
                </c:pt>
                <c:pt idx="737">
                  <c:v>-89.995795125246786</c:v>
                </c:pt>
                <c:pt idx="738">
                  <c:v>-89.995890839881369</c:v>
                </c:pt>
                <c:pt idx="739">
                  <c:v>-89.995984375784886</c:v>
                </c:pt>
                <c:pt idx="740">
                  <c:v>-89.99607578255133</c:v>
                </c:pt>
                <c:pt idx="741">
                  <c:v>-89.996165108645783</c:v>
                </c:pt>
                <c:pt idx="742">
                  <c:v>-89.99625240143007</c:v>
                </c:pt>
                <c:pt idx="743">
                  <c:v>-89.996337707188033</c:v>
                </c:pt>
                <c:pt idx="744">
                  <c:v>-89.996421071149882</c:v>
                </c:pt>
                <c:pt idx="745">
                  <c:v>-89.996502537516307</c:v>
                </c:pt>
                <c:pt idx="746">
                  <c:v>-89.996582149481867</c:v>
                </c:pt>
                <c:pt idx="747">
                  <c:v>-89.996659949257818</c:v>
                </c:pt>
                <c:pt idx="748">
                  <c:v>-89.996735978094705</c:v>
                </c:pt>
                <c:pt idx="749">
                  <c:v>-89.996810276303975</c:v>
                </c:pt>
                <c:pt idx="750">
                  <c:v>-89.996882883279511</c:v>
                </c:pt>
                <c:pt idx="751">
                  <c:v>-89.996953837518546</c:v>
                </c:pt>
                <c:pt idx="752">
                  <c:v>-89.997023176641903</c:v>
                </c:pt>
                <c:pt idx="753">
                  <c:v>-89.997090937414157</c:v>
                </c:pt>
                <c:pt idx="754">
                  <c:v>-89.997157155762906</c:v>
                </c:pt>
                <c:pt idx="755">
                  <c:v>-89.997221866798029</c:v>
                </c:pt>
                <c:pt idx="756">
                  <c:v>-89.997285104830169</c:v>
                </c:pt>
                <c:pt idx="757">
                  <c:v>-89.997346903388973</c:v>
                </c:pt>
                <c:pt idx="758">
                  <c:v>-89.997407295240819</c:v>
                </c:pt>
                <c:pt idx="759">
                  <c:v>-89.997466312406303</c:v>
                </c:pt>
                <c:pt idx="760">
                  <c:v>-89.997523986177086</c:v>
                </c:pt>
                <c:pt idx="761">
                  <c:v>-89.997580347132583</c:v>
                </c:pt>
                <c:pt idx="762">
                  <c:v>-89.997635425156105</c:v>
                </c:pt>
                <c:pt idx="763">
                  <c:v>-89.997689249450758</c:v>
                </c:pt>
                <c:pt idx="764">
                  <c:v>-89.997741848554867</c:v>
                </c:pt>
                <c:pt idx="765">
                  <c:v>-89.997793250357233</c:v>
                </c:pt>
                <c:pt idx="766">
                  <c:v>-89.997843482111691</c:v>
                </c:pt>
                <c:pt idx="767">
                  <c:v>-89.997892570451839</c:v>
                </c:pt>
                <c:pt idx="768">
                  <c:v>-89.997940541404958</c:v>
                </c:pt>
                <c:pt idx="769">
                  <c:v>-89.997987420405863</c:v>
                </c:pt>
                <c:pt idx="770">
                  <c:v>-89.998033232310434</c:v>
                </c:pt>
                <c:pt idx="771">
                  <c:v>-89.998078001408743</c:v>
                </c:pt>
                <c:pt idx="772">
                  <c:v>-89.998121751437964</c:v>
                </c:pt>
                <c:pt idx="773">
                  <c:v>-89.998164505594957</c:v>
                </c:pt>
                <c:pt idx="774">
                  <c:v>-89.998206286548495</c:v>
                </c:pt>
                <c:pt idx="775">
                  <c:v>-89.998247116451466</c:v>
                </c:pt>
                <c:pt idx="776">
                  <c:v>-89.998287016952332</c:v>
                </c:pt>
                <c:pt idx="777">
                  <c:v>-89.998326009206934</c:v>
                </c:pt>
                <c:pt idx="778">
                  <c:v>-89.998364113889451</c:v>
                </c:pt>
                <c:pt idx="779">
                  <c:v>-89.998401351203512</c:v>
                </c:pt>
                <c:pt idx="780">
                  <c:v>-89.998437740892811</c:v>
                </c:pt>
                <c:pt idx="781">
                  <c:v>-89.998473302251639</c:v>
                </c:pt>
                <c:pt idx="782">
                  <c:v>-89.998508054135172</c:v>
                </c:pt>
                <c:pt idx="783">
                  <c:v>-89.998542014969217</c:v>
                </c:pt>
                <c:pt idx="784">
                  <c:v>-89.998575202760321</c:v>
                </c:pt>
                <c:pt idx="785">
                  <c:v>-89.998607635105031</c:v>
                </c:pt>
                <c:pt idx="786">
                  <c:v>-89.998639329199463</c:v>
                </c:pt>
                <c:pt idx="787">
                  <c:v>-89.998670301848264</c:v>
                </c:pt>
                <c:pt idx="788">
                  <c:v>-89.998700569473471</c:v>
                </c:pt>
                <c:pt idx="789">
                  <c:v>-89.998730148123428</c:v>
                </c:pt>
                <c:pt idx="790">
                  <c:v>-89.998759053481095</c:v>
                </c:pt>
                <c:pt idx="791">
                  <c:v>-89.998787300872493</c:v>
                </c:pt>
                <c:pt idx="792">
                  <c:v>-89.998814905274784</c:v>
                </c:pt>
                <c:pt idx="793">
                  <c:v>-89.998841881324154</c:v>
                </c:pt>
                <c:pt idx="794">
                  <c:v>-89.998868243323685</c:v>
                </c:pt>
                <c:pt idx="795">
                  <c:v>-89.998894005250818</c:v>
                </c:pt>
                <c:pt idx="796">
                  <c:v>-89.998919180764901</c:v>
                </c:pt>
                <c:pt idx="797">
                  <c:v>-89.998943783214344</c:v>
                </c:pt>
                <c:pt idx="798">
                  <c:v>-89.998967825643646</c:v>
                </c:pt>
                <c:pt idx="799">
                  <c:v>-89.998991320800457</c:v>
                </c:pt>
                <c:pt idx="800">
                  <c:v>-89.99901428114218</c:v>
                </c:pt>
                <c:pt idx="801">
                  <c:v>-89.999036718842746</c:v>
                </c:pt>
                <c:pt idx="802">
                  <c:v>-89.999058645798868</c:v>
                </c:pt>
                <c:pt idx="803">
                  <c:v>-89.999080073636563</c:v>
                </c:pt>
                <c:pt idx="804">
                  <c:v>-89.999101013717095</c:v>
                </c:pt>
                <c:pt idx="805">
                  <c:v>-89.999121477143234</c:v>
                </c:pt>
                <c:pt idx="806">
                  <c:v>-89.999141474764912</c:v>
                </c:pt>
                <c:pt idx="807">
                  <c:v>-89.999161017185116</c:v>
                </c:pt>
                <c:pt idx="808">
                  <c:v>-89.999180114765551</c:v>
                </c:pt>
                <c:pt idx="809">
                  <c:v>-89.999198777632003</c:v>
                </c:pt>
                <c:pt idx="810">
                  <c:v>-89.999217015679719</c:v>
                </c:pt>
                <c:pt idx="811">
                  <c:v>-89.999234838578801</c:v>
                </c:pt>
                <c:pt idx="812">
                  <c:v>-89.999252255779155</c:v>
                </c:pt>
                <c:pt idx="813">
                  <c:v>-89.999269276515633</c:v>
                </c:pt>
                <c:pt idx="814">
                  <c:v>-89.999285909812841</c:v>
                </c:pt>
                <c:pt idx="815">
                  <c:v>-89.99930216448999</c:v>
                </c:pt>
                <c:pt idx="816">
                  <c:v>-89.999318049165524</c:v>
                </c:pt>
                <c:pt idx="817">
                  <c:v>-89.999333572261691</c:v>
                </c:pt>
                <c:pt idx="818">
                  <c:v>-89.999348742009019</c:v>
                </c:pt>
              </c:numCache>
            </c:numRef>
          </c:yVal>
          <c:smooth val="1"/>
          <c:extLst>
            <c:ext xmlns:c16="http://schemas.microsoft.com/office/drawing/2014/chart" uri="{C3380CC4-5D6E-409C-BE32-E72D297353CC}">
              <c16:uniqueId val="{00000002-4CD1-455C-8EE0-9AD3A347CB18}"/>
            </c:ext>
          </c:extLst>
        </c:ser>
        <c:ser>
          <c:idx val="2"/>
          <c:order val="2"/>
          <c:tx>
            <c:v>fz_comp</c:v>
          </c:tx>
          <c:marker>
            <c:symbol val="none"/>
          </c:marker>
          <c:dPt>
            <c:idx val="1"/>
            <c:bubble3D val="0"/>
            <c:spPr>
              <a:ln>
                <a:prstDash val="sysDot"/>
              </a:ln>
            </c:spPr>
            <c:extLst>
              <c:ext xmlns:c16="http://schemas.microsoft.com/office/drawing/2014/chart" uri="{C3380CC4-5D6E-409C-BE32-E72D297353CC}">
                <c16:uniqueId val="{00000004-4CD1-455C-8EE0-9AD3A347CB18}"/>
              </c:ext>
            </c:extLst>
          </c:dPt>
          <c:xVal>
            <c:numRef>
              <c:f>Sheet2!$D$28:$E$28</c:f>
              <c:numCache>
                <c:formatCode>General</c:formatCode>
                <c:ptCount val="2"/>
                <c:pt idx="0">
                  <c:v>205.2288112081178</c:v>
                </c:pt>
                <c:pt idx="1">
                  <c:v>205.2288112081178</c:v>
                </c:pt>
              </c:numCache>
            </c:numRef>
          </c:xVal>
          <c:yVal>
            <c:numRef>
              <c:f>Sheet2!$F$28:$G$28</c:f>
              <c:numCache>
                <c:formatCode>General</c:formatCode>
                <c:ptCount val="2"/>
                <c:pt idx="0">
                  <c:v>180</c:v>
                </c:pt>
                <c:pt idx="1">
                  <c:v>-180</c:v>
                </c:pt>
              </c:numCache>
            </c:numRef>
          </c:yVal>
          <c:smooth val="1"/>
          <c:extLst>
            <c:ext xmlns:c16="http://schemas.microsoft.com/office/drawing/2014/chart" uri="{C3380CC4-5D6E-409C-BE32-E72D297353CC}">
              <c16:uniqueId val="{00000005-4CD1-455C-8EE0-9AD3A347CB18}"/>
            </c:ext>
          </c:extLst>
        </c:ser>
        <c:ser>
          <c:idx val="3"/>
          <c:order val="3"/>
          <c:tx>
            <c:v>fp_comp1</c:v>
          </c:tx>
          <c:spPr>
            <a:ln>
              <a:prstDash val="sysDot"/>
            </a:ln>
          </c:spPr>
          <c:marker>
            <c:symbol val="none"/>
          </c:marker>
          <c:xVal>
            <c:numRef>
              <c:f>Sheet2!$D$29:$E$29</c:f>
              <c:numCache>
                <c:formatCode>General</c:formatCode>
                <c:ptCount val="2"/>
                <c:pt idx="0">
                  <c:v>1.5099310158175458E-2</c:v>
                </c:pt>
                <c:pt idx="1">
                  <c:v>1.5099310158175458E-2</c:v>
                </c:pt>
              </c:numCache>
            </c:numRef>
          </c:xVal>
          <c:yVal>
            <c:numRef>
              <c:f>Sheet2!$F$28:$G$28</c:f>
              <c:numCache>
                <c:formatCode>General</c:formatCode>
                <c:ptCount val="2"/>
                <c:pt idx="0">
                  <c:v>180</c:v>
                </c:pt>
                <c:pt idx="1">
                  <c:v>-180</c:v>
                </c:pt>
              </c:numCache>
            </c:numRef>
          </c:yVal>
          <c:smooth val="1"/>
          <c:extLst>
            <c:ext xmlns:c16="http://schemas.microsoft.com/office/drawing/2014/chart" uri="{C3380CC4-5D6E-409C-BE32-E72D297353CC}">
              <c16:uniqueId val="{00000006-4CD1-455C-8EE0-9AD3A347CB18}"/>
            </c:ext>
          </c:extLst>
        </c:ser>
        <c:ser>
          <c:idx val="4"/>
          <c:order val="4"/>
          <c:tx>
            <c:v>fp_comp2</c:v>
          </c:tx>
          <c:spPr>
            <a:ln>
              <a:prstDash val="sysDot"/>
            </a:ln>
          </c:spPr>
          <c:marker>
            <c:symbol val="none"/>
          </c:marker>
          <c:xVal>
            <c:numRef>
              <c:f>Sheet2!$D$30:$E$30</c:f>
              <c:numCache>
                <c:formatCode>General</c:formatCode>
                <c:ptCount val="2"/>
                <c:pt idx="0">
                  <c:v>172245.60940681314</c:v>
                </c:pt>
                <c:pt idx="1">
                  <c:v>172245.60940681314</c:v>
                </c:pt>
              </c:numCache>
            </c:numRef>
          </c:xVal>
          <c:yVal>
            <c:numRef>
              <c:f>Sheet2!$F$28:$G$28</c:f>
              <c:numCache>
                <c:formatCode>General</c:formatCode>
                <c:ptCount val="2"/>
                <c:pt idx="0">
                  <c:v>180</c:v>
                </c:pt>
                <c:pt idx="1">
                  <c:v>-180</c:v>
                </c:pt>
              </c:numCache>
            </c:numRef>
          </c:yVal>
          <c:smooth val="1"/>
          <c:extLst>
            <c:ext xmlns:c16="http://schemas.microsoft.com/office/drawing/2014/chart" uri="{C3380CC4-5D6E-409C-BE32-E72D297353CC}">
              <c16:uniqueId val="{00000007-4CD1-455C-8EE0-9AD3A347CB18}"/>
            </c:ext>
          </c:extLst>
        </c:ser>
        <c:dLbls>
          <c:showLegendKey val="0"/>
          <c:showVal val="0"/>
          <c:showCatName val="0"/>
          <c:showSerName val="0"/>
          <c:showPercent val="0"/>
          <c:showBubbleSize val="0"/>
        </c:dLbls>
        <c:axId val="529268096"/>
        <c:axId val="528811136"/>
      </c:scatterChart>
      <c:valAx>
        <c:axId val="529259904"/>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9266176"/>
        <c:crossesAt val="-30"/>
        <c:crossBetween val="midCat"/>
      </c:valAx>
      <c:valAx>
        <c:axId val="529266176"/>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259904"/>
        <c:crossesAt val="100"/>
        <c:crossBetween val="midCat"/>
      </c:valAx>
      <c:valAx>
        <c:axId val="529268096"/>
        <c:scaling>
          <c:logBase val="10"/>
          <c:orientation val="minMax"/>
        </c:scaling>
        <c:delete val="1"/>
        <c:axPos val="b"/>
        <c:numFmt formatCode="0" sourceLinked="1"/>
        <c:majorTickMark val="out"/>
        <c:minorTickMark val="none"/>
        <c:tickLblPos val="nextTo"/>
        <c:crossAx val="528811136"/>
        <c:crosses val="autoZero"/>
        <c:crossBetween val="midCat"/>
      </c:valAx>
      <c:valAx>
        <c:axId val="528811136"/>
        <c:scaling>
          <c:orientation val="minMax"/>
          <c:max val="0"/>
          <c:min val="-18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268096"/>
        <c:crosses val="max"/>
        <c:crossBetween val="midCat"/>
        <c:majorUnit val="30"/>
      </c:valAx>
    </c:plotArea>
    <c:legend>
      <c:legendPos val="r"/>
      <c:layout>
        <c:manualLayout>
          <c:xMode val="edge"/>
          <c:yMode val="edge"/>
          <c:x val="0.60581283524453811"/>
          <c:y val="0.13939707332880902"/>
          <c:w val="0.20263215017328617"/>
          <c:h val="0.31674506458604729"/>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Loop</a:t>
            </a:r>
            <a:r>
              <a:rPr lang="en-US" baseline="0"/>
              <a:t> </a:t>
            </a:r>
            <a:r>
              <a:rPr lang="en-US"/>
              <a:t>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Sheet2!$AR$4:$AR$822</c:f>
              <c:numCache>
                <c:formatCode>0.0000</c:formatCode>
                <c:ptCount val="819"/>
                <c:pt idx="0">
                  <c:v>18.248452409345184</c:v>
                </c:pt>
                <c:pt idx="1">
                  <c:v>18.087395919092216</c:v>
                </c:pt>
                <c:pt idx="2">
                  <c:v>17.927801058846697</c:v>
                </c:pt>
                <c:pt idx="3">
                  <c:v>17.769708243937664</c:v>
                </c:pt>
                <c:pt idx="4">
                  <c:v>17.613157926508194</c:v>
                </c:pt>
                <c:pt idx="5">
                  <c:v>17.458190508844126</c:v>
                </c:pt>
                <c:pt idx="6">
                  <c:v>17.304846252150924</c:v>
                </c:pt>
                <c:pt idx="7">
                  <c:v>17.153165181003672</c:v>
                </c:pt>
                <c:pt idx="8">
                  <c:v>17.00318698374786</c:v>
                </c:pt>
                <c:pt idx="9">
                  <c:v>16.854950909180332</c:v>
                </c:pt>
                <c:pt idx="10">
                  <c:v>16.708495659892613</c:v>
                </c:pt>
                <c:pt idx="11">
                  <c:v>16.563859282712116</c:v>
                </c:pt>
                <c:pt idx="12">
                  <c:v>16.421079056728246</c:v>
                </c:pt>
                <c:pt idx="13">
                  <c:v>16.28019137944105</c:v>
                </c:pt>
                <c:pt idx="14">
                  <c:v>16.141231651617595</c:v>
                </c:pt>
                <c:pt idx="15">
                  <c:v>16.00423416148552</c:v>
                </c:pt>
                <c:pt idx="16">
                  <c:v>15.8692319689332</c:v>
                </c:pt>
                <c:pt idx="17">
                  <c:v>15.73625679042064</c:v>
                </c:pt>
                <c:pt idx="18">
                  <c:v>15.605338885333687</c:v>
                </c:pt>
                <c:pt idx="19">
                  <c:v>15.476506944535402</c:v>
                </c:pt>
                <c:pt idx="20">
                  <c:v>15.349787981883019</c:v>
                </c:pt>
                <c:pt idx="21">
                  <c:v>15.225207229483615</c:v>
                </c:pt>
                <c:pt idx="22">
                  <c:v>15.102788037458708</c:v>
                </c:pt>
                <c:pt idx="23">
                  <c:v>14.982551778975164</c:v>
                </c:pt>
                <c:pt idx="24">
                  <c:v>14.864517761277398</c:v>
                </c:pt>
                <c:pt idx="25">
                  <c:v>14.748703143424535</c:v>
                </c:pt>
                <c:pt idx="26">
                  <c:v>14.635122861394187</c:v>
                </c:pt>
                <c:pt idx="27">
                  <c:v>14.523789561164406</c:v>
                </c:pt>
                <c:pt idx="28">
                  <c:v>14.414713540326218</c:v>
                </c:pt>
                <c:pt idx="29">
                  <c:v>14.307902698711487</c:v>
                </c:pt>
                <c:pt idx="30">
                  <c:v>14.203362498446722</c:v>
                </c:pt>
                <c:pt idx="31">
                  <c:v>14.101095933762657</c:v>
                </c:pt>
                <c:pt idx="32">
                  <c:v>14.001103510803631</c:v>
                </c:pt>
                <c:pt idx="33">
                  <c:v>13.903383237591534</c:v>
                </c:pt>
                <c:pt idx="34">
                  <c:v>13.80793062420674</c:v>
                </c:pt>
                <c:pt idx="35">
                  <c:v>13.714738693156107</c:v>
                </c:pt>
                <c:pt idx="36">
                  <c:v>13.623797999804509</c:v>
                </c:pt>
                <c:pt idx="37">
                  <c:v>13.535096662657075</c:v>
                </c:pt>
                <c:pt idx="38">
                  <c:v>13.448620403190048</c:v>
                </c:pt>
                <c:pt idx="39">
                  <c:v>13.364352594846473</c:v>
                </c:pt>
                <c:pt idx="40">
                  <c:v>13.282274320734722</c:v>
                </c:pt>
                <c:pt idx="41">
                  <c:v>13.2023644394976</c:v>
                </c:pt>
                <c:pt idx="42">
                  <c:v>13.124599658756665</c:v>
                </c:pt>
                <c:pt idx="43">
                  <c:v>13.048954615481826</c:v>
                </c:pt>
                <c:pt idx="44">
                  <c:v>12.975401962591278</c:v>
                </c:pt>
                <c:pt idx="45">
                  <c:v>12.903912461049629</c:v>
                </c:pt>
                <c:pt idx="46">
                  <c:v>12.834455076707023</c:v>
                </c:pt>
                <c:pt idx="47">
                  <c:v>12.766997081103653</c:v>
                </c:pt>
                <c:pt idx="48">
                  <c:v>12.701504155457343</c:v>
                </c:pt>
                <c:pt idx="49">
                  <c:v>12.637940497053634</c:v>
                </c:pt>
                <c:pt idx="50">
                  <c:v>12.576268927267108</c:v>
                </c:pt>
                <c:pt idx="51">
                  <c:v>12.516451000461707</c:v>
                </c:pt>
                <c:pt idx="52">
                  <c:v>12.458447113043221</c:v>
                </c:pt>
                <c:pt idx="53">
                  <c:v>12.402216611968534</c:v>
                </c:pt>
                <c:pt idx="54">
                  <c:v>12.347717902055138</c:v>
                </c:pt>
                <c:pt idx="55">
                  <c:v>12.29490855147538</c:v>
                </c:pt>
                <c:pt idx="56">
                  <c:v>12.243745394867965</c:v>
                </c:pt>
                <c:pt idx="57">
                  <c:v>12.194184633547337</c:v>
                </c:pt>
                <c:pt idx="58">
                  <c:v>12.146181932343723</c:v>
                </c:pt>
                <c:pt idx="59">
                  <c:v>12.099692512659132</c:v>
                </c:pt>
                <c:pt idx="60">
                  <c:v>12.05467124137801</c:v>
                </c:pt>
                <c:pt idx="61">
                  <c:v>12.011072715324254</c:v>
                </c:pt>
                <c:pt idx="62">
                  <c:v>11.968851341008019</c:v>
                </c:pt>
                <c:pt idx="63">
                  <c:v>11.927961409456927</c:v>
                </c:pt>
                <c:pt idx="64">
                  <c:v>11.888357165974817</c:v>
                </c:pt>
                <c:pt idx="65">
                  <c:v>11.849992874717195</c:v>
                </c:pt>
                <c:pt idx="66">
                  <c:v>11.812822878016242</c:v>
                </c:pt>
                <c:pt idx="67">
                  <c:v>11.776801650429334</c:v>
                </c:pt>
                <c:pt idx="68">
                  <c:v>11.741883847521741</c:v>
                </c:pt>
                <c:pt idx="69">
                  <c:v>11.708024349428847</c:v>
                </c:pt>
                <c:pt idx="70">
                  <c:v>11.675178299274137</c:v>
                </c:pt>
                <c:pt idx="71">
                  <c:v>11.643301136546732</c:v>
                </c:pt>
                <c:pt idx="72">
                  <c:v>11.61234862556627</c:v>
                </c:pt>
                <c:pt idx="73">
                  <c:v>11.582276879185088</c:v>
                </c:pt>
                <c:pt idx="74">
                  <c:v>11.553042377894499</c:v>
                </c:pt>
                <c:pt idx="75">
                  <c:v>11.52460198451891</c:v>
                </c:pt>
                <c:pt idx="76">
                  <c:v>11.496912954692711</c:v>
                </c:pt>
                <c:pt idx="77">
                  <c:v>11.46993294332637</c:v>
                </c:pt>
                <c:pt idx="78">
                  <c:v>11.44362000727552</c:v>
                </c:pt>
                <c:pt idx="79">
                  <c:v>11.417932604433247</c:v>
                </c:pt>
                <c:pt idx="80">
                  <c:v>11.392829589469819</c:v>
                </c:pt>
                <c:pt idx="81">
                  <c:v>11.368270206446773</c:v>
                </c:pt>
                <c:pt idx="82">
                  <c:v>11.344214078534449</c:v>
                </c:pt>
                <c:pt idx="83">
                  <c:v>11.320621195061122</c:v>
                </c:pt>
                <c:pt idx="84">
                  <c:v>11.297451896122375</c:v>
                </c:pt>
                <c:pt idx="85">
                  <c:v>11.27466685497761</c:v>
                </c:pt>
                <c:pt idx="86">
                  <c:v>11.252227058458487</c:v>
                </c:pt>
                <c:pt idx="87">
                  <c:v>11.230093785612766</c:v>
                </c:pt>
                <c:pt idx="88">
                  <c:v>11.208228584803479</c:v>
                </c:pt>
                <c:pt idx="89">
                  <c:v>11.186593249481845</c:v>
                </c:pt>
                <c:pt idx="90">
                  <c:v>11.165149792849675</c:v>
                </c:pt>
                <c:pt idx="91">
                  <c:v>11.14386042162441</c:v>
                </c:pt>
                <c:pt idx="92">
                  <c:v>11.122687509118471</c:v>
                </c:pt>
                <c:pt idx="93">
                  <c:v>11.101593567842663</c:v>
                </c:pt>
                <c:pt idx="94">
                  <c:v>11.080541221842317</c:v>
                </c:pt>
                <c:pt idx="95">
                  <c:v>11.059493178973824</c:v>
                </c:pt>
                <c:pt idx="96">
                  <c:v>11.03841220332918</c:v>
                </c:pt>
                <c:pt idx="97">
                  <c:v>11.017261088015871</c:v>
                </c:pt>
                <c:pt idx="98">
                  <c:v>10.996002628500818</c:v>
                </c:pt>
                <c:pt idx="99">
                  <c:v>10.974599596727401</c:v>
                </c:pt>
                <c:pt idx="100">
                  <c:v>10.953014716216572</c:v>
                </c:pt>
                <c:pt idx="101">
                  <c:v>10.931210638365165</c:v>
                </c:pt>
                <c:pt idx="102">
                  <c:v>10.909149920156544</c:v>
                </c:pt>
                <c:pt idx="103">
                  <c:v>10.886795003501049</c:v>
                </c:pt>
                <c:pt idx="104">
                  <c:v>10.864108196427324</c:v>
                </c:pt>
                <c:pt idx="105">
                  <c:v>10.841051656347098</c:v>
                </c:pt>
                <c:pt idx="106">
                  <c:v>10.817587375619929</c:v>
                </c:pt>
                <c:pt idx="107">
                  <c:v>10.793677169645974</c:v>
                </c:pt>
                <c:pt idx="108">
                  <c:v>10.769282667717576</c:v>
                </c:pt>
                <c:pt idx="109">
                  <c:v>10.744365306861724</c:v>
                </c:pt>
                <c:pt idx="110">
                  <c:v>10.718886328906464</c:v>
                </c:pt>
                <c:pt idx="111">
                  <c:v>10.692806781004215</c:v>
                </c:pt>
                <c:pt idx="112">
                  <c:v>10.666087519844041</c:v>
                </c:pt>
                <c:pt idx="113">
                  <c:v>10.638689219782016</c:v>
                </c:pt>
                <c:pt idx="114">
                  <c:v>10.610572385114992</c:v>
                </c:pt>
                <c:pt idx="115">
                  <c:v>10.581697366717414</c:v>
                </c:pt>
                <c:pt idx="116">
                  <c:v>10.552024383252601</c:v>
                </c:pt>
                <c:pt idx="117">
                  <c:v>10.521513547159927</c:v>
                </c:pt>
                <c:pt idx="118">
                  <c:v>10.490124895606897</c:v>
                </c:pt>
                <c:pt idx="119">
                  <c:v>10.457818426579109</c:v>
                </c:pt>
                <c:pt idx="120">
                  <c:v>10.424554140264249</c:v>
                </c:pt>
                <c:pt idx="121">
                  <c:v>10.390292085863223</c:v>
                </c:pt>
                <c:pt idx="122">
                  <c:v>10.354992413938604</c:v>
                </c:pt>
                <c:pt idx="123">
                  <c:v>10.318615434381798</c:v>
                </c:pt>
                <c:pt idx="124">
                  <c:v>10.281121680049537</c:v>
                </c:pt>
                <c:pt idx="125">
                  <c:v>10.242471976085525</c:v>
                </c:pt>
                <c:pt idx="126">
                  <c:v>10.202627514905274</c:v>
                </c:pt>
                <c:pt idx="127">
                  <c:v>10.161549936780389</c:v>
                </c:pt>
                <c:pt idx="128">
                  <c:v>10.119201415914844</c:v>
                </c:pt>
                <c:pt idx="129">
                  <c:v>10.075544751857954</c:v>
                </c:pt>
                <c:pt idx="130">
                  <c:v>10.03054346604884</c:v>
                </c:pt>
                <c:pt idx="131">
                  <c:v>9.9841619032359148</c:v>
                </c:pt>
                <c:pt idx="132">
                  <c:v>9.9363653374598968</c:v>
                </c:pt>
                <c:pt idx="133">
                  <c:v>9.8871200822355263</c:v>
                </c:pt>
                <c:pt idx="134">
                  <c:v>9.836393604510441</c:v>
                </c:pt>
                <c:pt idx="135">
                  <c:v>9.7841546419249426</c:v>
                </c:pt>
                <c:pt idx="136">
                  <c:v>9.7303733228428086</c:v>
                </c:pt>
                <c:pt idx="137">
                  <c:v>9.6750212885699298</c:v>
                </c:pt>
                <c:pt idx="138">
                  <c:v>9.6180718171280688</c:v>
                </c:pt>
                <c:pt idx="139">
                  <c:v>9.559499947905195</c:v>
                </c:pt>
                <c:pt idx="140">
                  <c:v>9.4992826064615343</c:v>
                </c:pt>
                <c:pt idx="141">
                  <c:v>9.4373987287340952</c:v>
                </c:pt>
                <c:pt idx="142">
                  <c:v>9.3738293838522253</c:v>
                </c:pt>
                <c:pt idx="143">
                  <c:v>9.3085578947530223</c:v>
                </c:pt>
                <c:pt idx="144">
                  <c:v>9.2415699557698083</c:v>
                </c:pt>
                <c:pt idx="145">
                  <c:v>9.1728537463592836</c:v>
                </c:pt>
                <c:pt idx="146">
                  <c:v>9.1024000401339293</c:v>
                </c:pt>
                <c:pt idx="147">
                  <c:v>9.0302023083769143</c:v>
                </c:pt>
                <c:pt idx="148">
                  <c:v>8.9562568172353778</c:v>
                </c:pt>
                <c:pt idx="149">
                  <c:v>8.8805627178176607</c:v>
                </c:pt>
                <c:pt idx="150">
                  <c:v>8.8031221284572005</c:v>
                </c:pt>
                <c:pt idx="151">
                  <c:v>8.7239402084521984</c:v>
                </c:pt>
                <c:pt idx="152">
                  <c:v>8.6430252226454769</c:v>
                </c:pt>
                <c:pt idx="153">
                  <c:v>8.56038859627078</c:v>
                </c:pt>
                <c:pt idx="154">
                  <c:v>8.4760449595604044</c:v>
                </c:pt>
                <c:pt idx="155">
                  <c:v>8.3900121816839146</c:v>
                </c:pt>
                <c:pt idx="156">
                  <c:v>8.3023113936662014</c:v>
                </c:pt>
                <c:pt idx="157">
                  <c:v>8.2129670000155635</c:v>
                </c:pt>
                <c:pt idx="158">
                  <c:v>8.1220066788761223</c:v>
                </c:pt>
                <c:pt idx="159">
                  <c:v>8.0294613706040963</c:v>
                </c:pt>
                <c:pt idx="160">
                  <c:v>7.9353652547506428</c:v>
                </c:pt>
                <c:pt idx="161">
                  <c:v>7.8397557155165458</c:v>
                </c:pt>
                <c:pt idx="162">
                  <c:v>7.7426732958217812</c:v>
                </c:pt>
                <c:pt idx="163">
                  <c:v>7.6441616402080435</c:v>
                </c:pt>
                <c:pt idx="164">
                  <c:v>7.5442674268600314</c:v>
                </c:pt>
                <c:pt idx="165">
                  <c:v>7.4430402890944549</c:v>
                </c:pt>
                <c:pt idx="166">
                  <c:v>7.3405327267208946</c:v>
                </c:pt>
                <c:pt idx="167">
                  <c:v>7.2368000077263979</c:v>
                </c:pt>
                <c:pt idx="168">
                  <c:v>7.1319000607761538</c:v>
                </c:pt>
                <c:pt idx="169">
                  <c:v>7.0258933590545922</c:v>
                </c:pt>
                <c:pt idx="170">
                  <c:v>6.918842795995765</c:v>
                </c:pt>
                <c:pt idx="171">
                  <c:v>6.8108135534688969</c:v>
                </c:pt>
                <c:pt idx="172">
                  <c:v>6.7018729629944147</c:v>
                </c:pt>
                <c:pt idx="173">
                  <c:v>6.5920903605690242</c:v>
                </c:pt>
                <c:pt idx="174">
                  <c:v>6.4815369356765196</c:v>
                </c:pt>
                <c:pt idx="175">
                  <c:v>6.3702855750524279</c:v>
                </c:pt>
                <c:pt idx="176">
                  <c:v>6.2584107017599067</c:v>
                </c:pt>
                <c:pt idx="177">
                  <c:v>6.1459881101194256</c:v>
                </c:pt>
                <c:pt idx="178">
                  <c:v>6.0330947970182542</c:v>
                </c:pt>
                <c:pt idx="179">
                  <c:v>5.9198087901076235</c:v>
                </c:pt>
                <c:pt idx="180">
                  <c:v>5.8062089733785314</c:v>
                </c:pt>
                <c:pt idx="181">
                  <c:v>5.6923749105890522</c:v>
                </c:pt>
                <c:pt idx="182">
                  <c:v>5.5783866670015172</c:v>
                </c:pt>
                <c:pt idx="183">
                  <c:v>5.4643246298740209</c:v>
                </c:pt>
                <c:pt idx="184">
                  <c:v>5.3502693281413478</c:v>
                </c:pt>
                <c:pt idx="185">
                  <c:v>5.2363012517126997</c:v>
                </c:pt>
                <c:pt idx="186">
                  <c:v>5.1225006708111351</c:v>
                </c:pt>
                <c:pt idx="187">
                  <c:v>5.0089474557793778</c:v>
                </c:pt>
                <c:pt idx="188">
                  <c:v>4.895720897781807</c:v>
                </c:pt>
                <c:pt idx="189">
                  <c:v>4.7828995308394511</c:v>
                </c:pt>
                <c:pt idx="190">
                  <c:v>4.6705609556466356</c:v>
                </c:pt>
                <c:pt idx="191">
                  <c:v>4.5587816656310878</c:v>
                </c:pt>
                <c:pt idx="192">
                  <c:v>4.4476368757357747</c:v>
                </c:pt>
                <c:pt idx="193">
                  <c:v>4.3372003544175044</c:v>
                </c:pt>
                <c:pt idx="194">
                  <c:v>4.2275442593757369</c:v>
                </c:pt>
                <c:pt idx="195">
                  <c:v>4.1187389775417032</c:v>
                </c:pt>
                <c:pt idx="196">
                  <c:v>4.0108529698747475</c:v>
                </c:pt>
                <c:pt idx="197">
                  <c:v>3.9039526215260523</c:v>
                </c:pt>
                <c:pt idx="198">
                  <c:v>3.7981020979401698</c:v>
                </c:pt>
                <c:pt idx="199">
                  <c:v>3.6933632074710623</c:v>
                </c:pt>
                <c:pt idx="200">
                  <c:v>3.5897952710901677</c:v>
                </c:pt>
                <c:pt idx="201">
                  <c:v>3.4874549997583308</c:v>
                </c:pt>
                <c:pt idx="202">
                  <c:v>3.3863963800223651</c:v>
                </c:pt>
                <c:pt idx="203">
                  <c:v>3.286670568376671</c:v>
                </c:pt>
                <c:pt idx="204">
                  <c:v>3.1883257949048129</c:v>
                </c:pt>
                <c:pt idx="205">
                  <c:v>3.091407276680016</c:v>
                </c:pt>
                <c:pt idx="206">
                  <c:v>2.995957141361913</c:v>
                </c:pt>
                <c:pt idx="207">
                  <c:v>2.902014361375862</c:v>
                </c:pt>
                <c:pt idx="208">
                  <c:v>2.8096146990038591</c:v>
                </c:pt>
                <c:pt idx="209">
                  <c:v>2.718790662651827</c:v>
                </c:pt>
                <c:pt idx="210">
                  <c:v>2.6295714744868874</c:v>
                </c:pt>
                <c:pt idx="211">
                  <c:v>2.5419830495631217</c:v>
                </c:pt>
                <c:pt idx="212">
                  <c:v>2.456047986474772</c:v>
                </c:pt>
                <c:pt idx="213">
                  <c:v>2.3717855694925944</c:v>
                </c:pt>
                <c:pt idx="214">
                  <c:v>2.2892117820554532</c:v>
                </c:pt>
                <c:pt idx="215">
                  <c:v>2.2083393314040265</c:v>
                </c:pt>
                <c:pt idx="216">
                  <c:v>2.1291776840606573</c:v>
                </c:pt>
                <c:pt idx="217">
                  <c:v>2.0517331117773594</c:v>
                </c:pt>
                <c:pt idx="218">
                  <c:v>1.9760087474968628</c:v>
                </c:pt>
                <c:pt idx="219">
                  <c:v>1.9020046507985384</c:v>
                </c:pt>
                <c:pt idx="220">
                  <c:v>1.8297178822344051</c:v>
                </c:pt>
                <c:pt idx="221">
                  <c:v>1.7591425859003351</c:v>
                </c:pt>
                <c:pt idx="222">
                  <c:v>1.6902700795350896</c:v>
                </c:pt>
                <c:pt idx="223">
                  <c:v>1.6230889513968663</c:v>
                </c:pt>
                <c:pt idx="224">
                  <c:v>1.5575851631310584</c:v>
                </c:pt>
                <c:pt idx="225">
                  <c:v>1.4937421578179091</c:v>
                </c:pt>
                <c:pt idx="226">
                  <c:v>1.4315409723720833</c:v>
                </c:pt>
                <c:pt idx="227">
                  <c:v>1.370960353458905</c:v>
                </c:pt>
                <c:pt idx="228">
                  <c:v>1.3119768760937092</c:v>
                </c:pt>
                <c:pt idx="229">
                  <c:v>1.2545650641014561</c:v>
                </c:pt>
                <c:pt idx="230">
                  <c:v>1.1986975116320338</c:v>
                </c:pt>
                <c:pt idx="231">
                  <c:v>1.1443450049525445</c:v>
                </c:pt>
                <c:pt idx="232">
                  <c:v>1.0914766437711165</c:v>
                </c:pt>
                <c:pt idx="233">
                  <c:v>1.0400599613846033</c:v>
                </c:pt>
                <c:pt idx="234">
                  <c:v>0.99006104298731046</c:v>
                </c:pt>
                <c:pt idx="235">
                  <c:v>0.94144464152487473</c:v>
                </c:pt>
                <c:pt idx="236">
                  <c:v>0.89417429052938502</c:v>
                </c:pt>
                <c:pt idx="237">
                  <c:v>0.84821241342521603</c:v>
                </c:pt>
                <c:pt idx="238">
                  <c:v>0.80352042885071029</c:v>
                </c:pt>
                <c:pt idx="239">
                  <c:v>0.76005885159635511</c:v>
                </c:pt>
                <c:pt idx="240">
                  <c:v>0.71778738881718596</c:v>
                </c:pt>
                <c:pt idx="241">
                  <c:v>0.67666503123175659</c:v>
                </c:pt>
                <c:pt idx="242">
                  <c:v>0.63665013907526458</c:v>
                </c:pt>
                <c:pt idx="243">
                  <c:v>0.59770052262629036</c:v>
                </c:pt>
                <c:pt idx="244">
                  <c:v>0.55977351717735502</c:v>
                </c:pt>
                <c:pt idx="245">
                  <c:v>0.52282605236735691</c:v>
                </c:pt>
                <c:pt idx="246">
                  <c:v>0.48681471583860159</c:v>
                </c:pt>
                <c:pt idx="247">
                  <c:v>0.45169581122369351</c:v>
                </c:pt>
                <c:pt idx="248">
                  <c:v>0.41742541050543736</c:v>
                </c:pt>
                <c:pt idx="249">
                  <c:v>0.38395940082891755</c:v>
                </c:pt>
                <c:pt idx="250">
                  <c:v>0.35125352587721892</c:v>
                </c:pt>
                <c:pt idx="251">
                  <c:v>0.31926342195065871</c:v>
                </c:pt>
                <c:pt idx="252">
                  <c:v>0.28794464891522153</c:v>
                </c:pt>
                <c:pt idx="253">
                  <c:v>0.25725271620949286</c:v>
                </c:pt>
                <c:pt idx="254">
                  <c:v>0.22714310411791416</c:v>
                </c:pt>
                <c:pt idx="255">
                  <c:v>0.19757128053643314</c:v>
                </c:pt>
                <c:pt idx="256">
                  <c:v>0.16849271347080474</c:v>
                </c:pt>
                <c:pt idx="257">
                  <c:v>0.1398628795200807</c:v>
                </c:pt>
                <c:pt idx="258">
                  <c:v>0.11163726860877432</c:v>
                </c:pt>
                <c:pt idx="259">
                  <c:v>8.3771385238879503E-2</c:v>
                </c:pt>
                <c:pt idx="260">
                  <c:v>5.6220746540375899E-2</c:v>
                </c:pt>
                <c:pt idx="261">
                  <c:v>2.8940877403982768E-2</c:v>
                </c:pt>
                <c:pt idx="262">
                  <c:v>1.8873029846453448E-3</c:v>
                </c:pt>
                <c:pt idx="263">
                  <c:v>-2.4984461133136904E-2</c:v>
                </c:pt>
                <c:pt idx="264">
                  <c:v>-5.1718920814330716E-2</c:v>
                </c:pt>
                <c:pt idx="265">
                  <c:v>-7.8360617000761579E-2</c:v>
                </c:pt>
                <c:pt idx="266">
                  <c:v>-0.10495414079063892</c:v>
                </c:pt>
                <c:pt idx="267">
                  <c:v>-0.13154414967208794</c:v>
                </c:pt>
                <c:pt idx="268">
                  <c:v>-0.15817538461324432</c:v>
                </c:pt>
                <c:pt idx="269">
                  <c:v>-0.18489268771027767</c:v>
                </c:pt>
                <c:pt idx="270">
                  <c:v>-0.21174102009503315</c:v>
                </c:pt>
                <c:pt idx="271">
                  <c:v>-0.23876547980466967</c:v>
                </c:pt>
                <c:pt idx="272">
                  <c:v>-0.26601131931463229</c:v>
                </c:pt>
                <c:pt idx="273">
                  <c:v>-0.29352396243851331</c:v>
                </c:pt>
                <c:pt idx="274">
                  <c:v>-0.32134902029724088</c:v>
                </c:pt>
                <c:pt idx="275">
                  <c:v>-0.349532306062315</c:v>
                </c:pt>
                <c:pt idx="276">
                  <c:v>-0.37811984817849265</c:v>
                </c:pt>
                <c:pt idx="277">
                  <c:v>-0.40715790177317857</c:v>
                </c:pt>
                <c:pt idx="278">
                  <c:v>-0.43669295796217256</c:v>
                </c:pt>
                <c:pt idx="279">
                  <c:v>-0.46677175076466071</c:v>
                </c:pt>
                <c:pt idx="280">
                  <c:v>-0.49744126134394406</c:v>
                </c:pt>
                <c:pt idx="281">
                  <c:v>-0.52874871929601852</c:v>
                </c:pt>
                <c:pt idx="282">
                  <c:v>-0.56074160071423051</c:v>
                </c:pt>
                <c:pt idx="283">
                  <c:v>-0.59346762276583576</c:v>
                </c:pt>
                <c:pt idx="284">
                  <c:v>-0.62697473452641717</c:v>
                </c:pt>
                <c:pt idx="285">
                  <c:v>-0.66131110382914571</c:v>
                </c:pt>
                <c:pt idx="286">
                  <c:v>-0.69652509989959555</c:v>
                </c:pt>
                <c:pt idx="287">
                  <c:v>-0.73266527156281924</c:v>
                </c:pt>
                <c:pt idx="288">
                  <c:v>-0.76978032082785575</c:v>
                </c:pt>
                <c:pt idx="289">
                  <c:v>-0.80791907167596477</c:v>
                </c:pt>
                <c:pt idx="290">
                  <c:v>-0.84713043390321729</c:v>
                </c:pt>
                <c:pt idx="291">
                  <c:v>-0.88746336189478114</c:v>
                </c:pt>
                <c:pt idx="292">
                  <c:v>-0.92896680823904987</c:v>
                </c:pt>
                <c:pt idx="293">
                  <c:v>-0.97168967212233781</c:v>
                </c:pt>
                <c:pt idx="294">
                  <c:v>-1.0156807424831342</c:v>
                </c:pt>
                <c:pt idx="295">
                  <c:v>-1.0609886359412037</c:v>
                </c:pt>
                <c:pt idx="296">
                  <c:v>-1.1076617295646329</c:v>
                </c:pt>
                <c:pt idx="297">
                  <c:v>-1.1557480885779903</c:v>
                </c:pt>
                <c:pt idx="298">
                  <c:v>-1.2052953891670839</c:v>
                </c:pt>
                <c:pt idx="299">
                  <c:v>-1.2563508365835645</c:v>
                </c:pt>
                <c:pt idx="300">
                  <c:v>-1.3089610788056518</c:v>
                </c:pt>
                <c:pt idx="301">
                  <c:v>-1.363172116064792</c:v>
                </c:pt>
                <c:pt idx="302">
                  <c:v>-1.4190292066016212</c:v>
                </c:pt>
                <c:pt idx="303">
                  <c:v>-1.4765767690684513</c:v>
                </c:pt>
                <c:pt idx="304">
                  <c:v>-1.5358582820503806</c:v>
                </c:pt>
                <c:pt idx="305">
                  <c:v>-1.5969161812270585</c:v>
                </c:pt>
                <c:pt idx="306">
                  <c:v>-1.6597917547483156</c:v>
                </c:pt>
                <c:pt idx="307">
                  <c:v>-1.7245250374426142</c:v>
                </c:pt>
                <c:pt idx="308">
                  <c:v>-1.7911547045199399</c:v>
                </c:pt>
                <c:pt idx="309">
                  <c:v>-1.8597179654675635</c:v>
                </c:pt>
                <c:pt idx="310">
                  <c:v>-1.9302504588694518</c:v>
                </c:pt>
                <c:pt idx="311">
                  <c:v>-2.0027861489042529</c:v>
                </c:pt>
                <c:pt idx="312">
                  <c:v>-2.0773572242941505</c:v>
                </c:pt>
                <c:pt idx="313">
                  <c:v>-2.1539940004864064</c:v>
                </c:pt>
                <c:pt idx="314">
                  <c:v>-2.2327248258495409</c:v>
                </c:pt>
                <c:pt idx="315">
                  <c:v>-2.3135759926570181</c:v>
                </c:pt>
                <c:pt idx="316">
                  <c:v>-2.3965716536139539</c:v>
                </c:pt>
                <c:pt idx="317">
                  <c:v>-2.4817337446532193</c:v>
                </c:pt>
                <c:pt idx="318">
                  <c:v>-2.5690819146907842</c:v>
                </c:pt>
                <c:pt idx="319">
                  <c:v>-2.6586334629830617</c:v>
                </c:pt>
                <c:pt idx="320">
                  <c:v>-2.7504032846725899</c:v>
                </c:pt>
                <c:pt idx="321">
                  <c:v>-2.844403825045287</c:v>
                </c:pt>
                <c:pt idx="322">
                  <c:v>-2.9406450429498676</c:v>
                </c:pt>
                <c:pt idx="323">
                  <c:v>-3.0391343837523834</c:v>
                </c:pt>
                <c:pt idx="324">
                  <c:v>-3.1398767621144117</c:v>
                </c:pt>
                <c:pt idx="325">
                  <c:v>-3.2428745547957583</c:v>
                </c:pt>
                <c:pt idx="326">
                  <c:v>-3.3481276035909389</c:v>
                </c:pt>
                <c:pt idx="327">
                  <c:v>-3.4556332284165769</c:v>
                </c:pt>
                <c:pt idx="328">
                  <c:v>-3.5653862504733311</c:v>
                </c:pt>
                <c:pt idx="329">
                  <c:v>-3.6773790253146501</c:v>
                </c:pt>
                <c:pt idx="330">
                  <c:v>-3.7916014855655256</c:v>
                </c:pt>
                <c:pt idx="331">
                  <c:v>-3.9080411929495753</c:v>
                </c:pt>
                <c:pt idx="332">
                  <c:v>-4.02668339920303</c:v>
                </c:pt>
                <c:pt idx="333">
                  <c:v>-4.1475111153804427</c:v>
                </c:pt>
                <c:pt idx="334">
                  <c:v>-4.2705051889911552</c:v>
                </c:pt>
                <c:pt idx="335">
                  <c:v>-4.395644388348245</c:v>
                </c:pt>
                <c:pt idx="336">
                  <c:v>-4.5229054934602644</c:v>
                </c:pt>
                <c:pt idx="337">
                  <c:v>-4.6522633927608616</c:v>
                </c:pt>
                <c:pt idx="338">
                  <c:v>-4.7836911849348169</c:v>
                </c:pt>
                <c:pt idx="339">
                  <c:v>-4.9171602850837033</c:v>
                </c:pt>
                <c:pt idx="340">
                  <c:v>-5.052640534460437</c:v>
                </c:pt>
                <c:pt idx="341">
                  <c:v>-5.190100313000741</c:v>
                </c:pt>
                <c:pt idx="342">
                  <c:v>-5.3295066538857228</c:v>
                </c:pt>
                <c:pt idx="343">
                  <c:v>-5.4708253593862963</c:v>
                </c:pt>
                <c:pt idx="344">
                  <c:v>-5.6140211172608971</c:v>
                </c:pt>
                <c:pt idx="345">
                  <c:v>-5.7590576170091552</c:v>
                </c:pt>
                <c:pt idx="346">
                  <c:v>-5.9058976653189426</c:v>
                </c:pt>
                <c:pt idx="347">
                  <c:v>-6.0545033000847184</c:v>
                </c:pt>
                <c:pt idx="348">
                  <c:v>-6.2048359024199797</c:v>
                </c:pt>
                <c:pt idx="349">
                  <c:v>-6.3568563061353558</c:v>
                </c:pt>
                <c:pt idx="350">
                  <c:v>-6.5105249042034323</c:v>
                </c:pt>
                <c:pt idx="351">
                  <c:v>-6.6658017517843966</c:v>
                </c:pt>
                <c:pt idx="352">
                  <c:v>-6.8226466654391551</c:v>
                </c:pt>
                <c:pt idx="353">
                  <c:v>-6.981019318208757</c:v>
                </c:pt>
                <c:pt idx="354">
                  <c:v>-7.1408793302924902</c:v>
                </c:pt>
                <c:pt idx="355">
                  <c:v>-7.3021863551062491</c:v>
                </c:pt>
                <c:pt idx="356">
                  <c:v>-7.4649001605534089</c:v>
                </c:pt>
                <c:pt idx="357">
                  <c:v>-7.6289807053851533</c:v>
                </c:pt>
                <c:pt idx="358">
                  <c:v>-7.7943882105737963</c:v>
                </c:pt>
                <c:pt idx="359">
                  <c:v>-7.9610832256606052</c:v>
                </c:pt>
                <c:pt idx="360">
                  <c:v>-8.1290266900806198</c:v>
                </c:pt>
                <c:pt idx="361">
                  <c:v>-8.2981799894993067</c:v>
                </c:pt>
                <c:pt idx="362">
                  <c:v>-8.4685050072277175</c:v>
                </c:pt>
                <c:pt idx="363">
                  <c:v>-8.6399641708113393</c:v>
                </c:pt>
                <c:pt idx="364">
                  <c:v>-8.8125204939106272</c:v>
                </c:pt>
                <c:pt idx="365">
                  <c:v>-8.9861376136136073</c:v>
                </c:pt>
                <c:pt idx="366">
                  <c:v>-9.1607798233379434</c:v>
                </c:pt>
                <c:pt idx="367">
                  <c:v>-9.3364121014946289</c:v>
                </c:pt>
                <c:pt idx="368">
                  <c:v>-9.5130001360978458</c:v>
                </c:pt>
                <c:pt idx="369">
                  <c:v>-9.6905103455137649</c:v>
                </c:pt>
                <c:pt idx="370">
                  <c:v>-9.8689098955482351</c:v>
                </c:pt>
                <c:pt idx="371">
                  <c:v>-10.048166713077494</c:v>
                </c:pt>
                <c:pt idx="372">
                  <c:v>-10.22824949642802</c:v>
                </c:pt>
                <c:pt idx="373">
                  <c:v>-10.409127722712446</c:v>
                </c:pt>
                <c:pt idx="374">
                  <c:v>-10.590771652326033</c:v>
                </c:pt>
                <c:pt idx="375">
                  <c:v>-10.773152330806601</c:v>
                </c:pt>
                <c:pt idx="376">
                  <c:v>-10.956241588256391</c:v>
                </c:pt>
                <c:pt idx="377">
                  <c:v>-11.140012036518131</c:v>
                </c:pt>
                <c:pt idx="378">
                  <c:v>-11.324437064293477</c:v>
                </c:pt>
                <c:pt idx="379">
                  <c:v>-11.509490830382216</c:v>
                </c:pt>
                <c:pt idx="380">
                  <c:v>-11.69514825521823</c:v>
                </c:pt>
                <c:pt idx="381">
                  <c:v>-11.881385010863131</c:v>
                </c:pt>
                <c:pt idx="382">
                  <c:v>-12.068177509617504</c:v>
                </c:pt>
                <c:pt idx="383">
                  <c:v>-12.255502891396352</c:v>
                </c:pt>
                <c:pt idx="384">
                  <c:v>-12.44333901000952</c:v>
                </c:pt>
                <c:pt idx="385">
                  <c:v>-12.631664418477261</c:v>
                </c:pt>
                <c:pt idx="386">
                  <c:v>-12.82045835350478</c:v>
                </c:pt>
                <c:pt idx="387">
                  <c:v>-13.009700719228825</c:v>
                </c:pt>
                <c:pt idx="388">
                  <c:v>-13.199372070343433</c:v>
                </c:pt>
                <c:pt idx="389">
                  <c:v>-13.389453594701594</c:v>
                </c:pt>
                <c:pt idx="390">
                  <c:v>-13.579927095484265</c:v>
                </c:pt>
                <c:pt idx="391">
                  <c:v>-13.77077497301776</c:v>
                </c:pt>
                <c:pt idx="392">
                  <c:v>-13.961980206316142</c:v>
                </c:pt>
                <c:pt idx="393">
                  <c:v>-14.153526334416545</c:v>
                </c:pt>
                <c:pt idx="394">
                  <c:v>-14.345397437568867</c:v>
                </c:pt>
                <c:pt idx="395">
                  <c:v>-14.537578118335787</c:v>
                </c:pt>
                <c:pt idx="396">
                  <c:v>-14.730053482652801</c:v>
                </c:pt>
                <c:pt idx="397">
                  <c:v>-14.922809120891742</c:v>
                </c:pt>
                <c:pt idx="398">
                  <c:v>-15.115831088967148</c:v>
                </c:pt>
                <c:pt idx="399">
                  <c:v>-15.309105889518783</c:v>
                </c:pt>
                <c:pt idx="400">
                  <c:v>-15.502620453199967</c:v>
                </c:pt>
                <c:pt idx="401">
                  <c:v>-15.696362120096342</c:v>
                </c:pt>
                <c:pt idx="402">
                  <c:v>-15.890318621295823</c:v>
                </c:pt>
                <c:pt idx="403">
                  <c:v>-16.084478060627518</c:v>
                </c:pt>
                <c:pt idx="404">
                  <c:v>-16.278828896582887</c:v>
                </c:pt>
                <c:pt idx="405">
                  <c:v>-16.473359924429737</c:v>
                </c:pt>
                <c:pt idx="406">
                  <c:v>-16.668060258527063</c:v>
                </c:pt>
                <c:pt idx="407">
                  <c:v>-16.862919314845186</c:v>
                </c:pt>
                <c:pt idx="408">
                  <c:v>-17.057926793694371</c:v>
                </c:pt>
                <c:pt idx="409">
                  <c:v>-17.253072662661406</c:v>
                </c:pt>
                <c:pt idx="410">
                  <c:v>-17.448347139753135</c:v>
                </c:pt>
                <c:pt idx="411">
                  <c:v>-17.643740676742546</c:v>
                </c:pt>
                <c:pt idx="412">
                  <c:v>-17.839243942712443</c:v>
                </c:pt>
                <c:pt idx="413">
                  <c:v>-18.034847807789649</c:v>
                </c:pt>
                <c:pt idx="414">
                  <c:v>-18.230543327061469</c:v>
                </c:pt>
                <c:pt idx="415">
                  <c:v>-18.426321724664916</c:v>
                </c:pt>
                <c:pt idx="416">
                  <c:v>-18.622174378037666</c:v>
                </c:pt>
                <c:pt idx="417">
                  <c:v>-18.818092802319718</c:v>
                </c:pt>
                <c:pt idx="418">
                  <c:v>-19.014068634892311</c:v>
                </c:pt>
                <c:pt idx="419">
                  <c:v>-19.210093620041782</c:v>
                </c:pt>
                <c:pt idx="420">
                  <c:v>-19.406159593733364</c:v>
                </c:pt>
                <c:pt idx="421">
                  <c:v>-19.602258468481452</c:v>
                </c:pt>
                <c:pt idx="422">
                  <c:v>-19.798382218299352</c:v>
                </c:pt>
                <c:pt idx="423">
                  <c:v>-19.994522863716412</c:v>
                </c:pt>
                <c:pt idx="424">
                  <c:v>-20.190672456842634</c:v>
                </c:pt>
                <c:pt idx="425">
                  <c:v>-20.386823066467819</c:v>
                </c:pt>
                <c:pt idx="426">
                  <c:v>-20.582966763177826</c:v>
                </c:pt>
                <c:pt idx="427">
                  <c:v>-20.779095604471465</c:v>
                </c:pt>
                <c:pt idx="428">
                  <c:v>-20.975201619862599</c:v>
                </c:pt>
                <c:pt idx="429">
                  <c:v>-21.17127679595016</c:v>
                </c:pt>
                <c:pt idx="430">
                  <c:v>-21.367313061440669</c:v>
                </c:pt>
                <c:pt idx="431">
                  <c:v>-21.563302272107187</c:v>
                </c:pt>
                <c:pt idx="432">
                  <c:v>-21.759236195668546</c:v>
                </c:pt>
                <c:pt idx="433">
                  <c:v>-21.955106496574803</c:v>
                </c:pt>
                <c:pt idx="434">
                  <c:v>-22.150904720682497</c:v>
                </c:pt>
                <c:pt idx="435">
                  <c:v>-22.346622279806731</c:v>
                </c:pt>
                <c:pt idx="436">
                  <c:v>-22.542250436135667</c:v>
                </c:pt>
                <c:pt idx="437">
                  <c:v>-22.737780286494896</c:v>
                </c:pt>
                <c:pt idx="438">
                  <c:v>-22.933202746449144</c:v>
                </c:pt>
                <c:pt idx="439">
                  <c:v>-23.128508534230811</c:v>
                </c:pt>
                <c:pt idx="440">
                  <c:v>-23.323688154484444</c:v>
                </c:pt>
                <c:pt idx="441">
                  <c:v>-23.518731881818653</c:v>
                </c:pt>
                <c:pt idx="442">
                  <c:v>-23.713629744158204</c:v>
                </c:pt>
                <c:pt idx="443">
                  <c:v>-23.908371505889292</c:v>
                </c:pt>
                <c:pt idx="444">
                  <c:v>-24.102946650794266</c:v>
                </c:pt>
                <c:pt idx="445">
                  <c:v>-24.297344364772862</c:v>
                </c:pt>
                <c:pt idx="446">
                  <c:v>-24.491553518349029</c:v>
                </c:pt>
                <c:pt idx="447">
                  <c:v>-24.685562648965295</c:v>
                </c:pt>
                <c:pt idx="448">
                  <c:v>-24.879359943067676</c:v>
                </c:pt>
                <c:pt idx="449">
                  <c:v>-25.072933217988716</c:v>
                </c:pt>
                <c:pt idx="450">
                  <c:v>-25.266269903636648</c:v>
                </c:pt>
                <c:pt idx="451">
                  <c:v>-25.459357024003957</c:v>
                </c:pt>
                <c:pt idx="452">
                  <c:v>-25.652181178510212</c:v>
                </c:pt>
                <c:pt idx="453">
                  <c:v>-25.84472852319923</c:v>
                </c:pt>
                <c:pt idx="454">
                  <c:v>-26.036984751812817</c:v>
                </c:pt>
                <c:pt idx="455">
                  <c:v>-26.228935076768941</c:v>
                </c:pt>
                <c:pt idx="456">
                  <c:v>-26.420564210075774</c:v>
                </c:pt>
                <c:pt idx="457">
                  <c:v>-26.611856344218118</c:v>
                </c:pt>
                <c:pt idx="458">
                  <c:v>-26.802795133058552</c:v>
                </c:pt>
                <c:pt idx="459">
                  <c:v>-26.993363672799017</c:v>
                </c:pt>
                <c:pt idx="460">
                  <c:v>-27.183544483057268</c:v>
                </c:pt>
                <c:pt idx="461">
                  <c:v>-27.373319488116007</c:v>
                </c:pt>
                <c:pt idx="462">
                  <c:v>-27.56266999841101</c:v>
                </c:pt>
                <c:pt idx="463">
                  <c:v>-27.751576692329536</c:v>
                </c:pt>
                <c:pt idx="464">
                  <c:v>-27.9400195983999</c:v>
                </c:pt>
                <c:pt idx="465">
                  <c:v>-28.127978077957003</c:v>
                </c:pt>
                <c:pt idx="466">
                  <c:v>-28.315430808379453</c:v>
                </c:pt>
                <c:pt idx="467">
                  <c:v>-28.502355767001504</c:v>
                </c:pt>
                <c:pt idx="468">
                  <c:v>-28.688730215807908</c:v>
                </c:pt>
                <c:pt idx="469">
                  <c:v>-28.874530687032983</c:v>
                </c:pt>
                <c:pt idx="470">
                  <c:v>-29.059732969789966</c:v>
                </c:pt>
                <c:pt idx="471">
                  <c:v>-29.244312097866899</c:v>
                </c:pt>
                <c:pt idx="472">
                  <c:v>-29.428242338833819</c:v>
                </c:pt>
                <c:pt idx="473">
                  <c:v>-29.611497184613079</c:v>
                </c:pt>
                <c:pt idx="474">
                  <c:v>-29.794049343675738</c:v>
                </c:pt>
                <c:pt idx="475">
                  <c:v>-29.975870735031336</c:v>
                </c:pt>
                <c:pt idx="476">
                  <c:v>-30.156932484188289</c:v>
                </c:pt>
                <c:pt idx="477">
                  <c:v>-30.33720492126961</c:v>
                </c:pt>
                <c:pt idx="478">
                  <c:v>-30.516657581472323</c:v>
                </c:pt>
                <c:pt idx="479">
                  <c:v>-30.695259208067228</c:v>
                </c:pt>
                <c:pt idx="480">
                  <c:v>-30.8729777581386</c:v>
                </c:pt>
                <c:pt idx="481">
                  <c:v>-31.049780411267072</c:v>
                </c:pt>
                <c:pt idx="482">
                  <c:v>-31.225633581360881</c:v>
                </c:pt>
                <c:pt idx="483">
                  <c:v>-31.400502931840634</c:v>
                </c:pt>
                <c:pt idx="484">
                  <c:v>-31.57435339438247</c:v>
                </c:pt>
                <c:pt idx="485">
                  <c:v>-31.747149191418224</c:v>
                </c:pt>
                <c:pt idx="486">
                  <c:v>-31.918853862589216</c:v>
                </c:pt>
                <c:pt idx="487">
                  <c:v>-32.08943029533841</c:v>
                </c:pt>
                <c:pt idx="488">
                  <c:v>-32.258840759817978</c:v>
                </c:pt>
                <c:pt idx="489">
                  <c:v>-32.427046948272881</c:v>
                </c:pt>
                <c:pt idx="490">
                  <c:v>-32.594010019046692</c:v>
                </c:pt>
                <c:pt idx="491">
                  <c:v>-32.759690645334729</c:v>
                </c:pt>
                <c:pt idx="492">
                  <c:v>-32.924049068786466</c:v>
                </c:pt>
                <c:pt idx="493">
                  <c:v>-33.087045158033114</c:v>
                </c:pt>
                <c:pt idx="494">
                  <c:v>-33.248638472186769</c:v>
                </c:pt>
                <c:pt idx="495">
                  <c:v>-33.408788329322086</c:v>
                </c:pt>
                <c:pt idx="496">
                  <c:v>-33.567453879917565</c:v>
                </c:pt>
                <c:pt idx="497">
                  <c:v>-33.724594185191123</c:v>
                </c:pt>
                <c:pt idx="498">
                  <c:v>-33.880168300223026</c:v>
                </c:pt>
                <c:pt idx="499">
                  <c:v>-34.034135361712714</c:v>
                </c:pt>
                <c:pt idx="500">
                  <c:v>-34.186454680168474</c:v>
                </c:pt>
                <c:pt idx="501">
                  <c:v>-34.337085836276927</c:v>
                </c:pt>
                <c:pt idx="502">
                  <c:v>-34.485988781150652</c:v>
                </c:pt>
                <c:pt idx="503">
                  <c:v>-34.633123940095651</c:v>
                </c:pt>
                <c:pt idx="504">
                  <c:v>-34.778452319490277</c:v>
                </c:pt>
                <c:pt idx="505">
                  <c:v>-34.92193561631337</c:v>
                </c:pt>
                <c:pt idx="506">
                  <c:v>-35.063536329808386</c:v>
                </c:pt>
                <c:pt idx="507">
                  <c:v>-35.203217874720202</c:v>
                </c:pt>
                <c:pt idx="508">
                  <c:v>-35.340944695496965</c:v>
                </c:pt>
                <c:pt idx="509">
                  <c:v>-35.476682380803531</c:v>
                </c:pt>
                <c:pt idx="510">
                  <c:v>-35.610397777660843</c:v>
                </c:pt>
                <c:pt idx="511">
                  <c:v>-35.742059104486216</c:v>
                </c:pt>
                <c:pt idx="512">
                  <c:v>-35.871636062291671</c:v>
                </c:pt>
                <c:pt idx="513">
                  <c:v>-35.999099943273258</c:v>
                </c:pt>
                <c:pt idx="514">
                  <c:v>-36.124423736018308</c:v>
                </c:pt>
                <c:pt idx="515">
                  <c:v>-36.247582226553824</c:v>
                </c:pt>
                <c:pt idx="516">
                  <c:v>-36.36855209446702</c:v>
                </c:pt>
                <c:pt idx="517">
                  <c:v>-36.487312003347057</c:v>
                </c:pt>
                <c:pt idx="518">
                  <c:v>-36.603842684823114</c:v>
                </c:pt>
                <c:pt idx="519">
                  <c:v>-36.718127015509069</c:v>
                </c:pt>
                <c:pt idx="520">
                  <c:v>-36.830150086212726</c:v>
                </c:pt>
                <c:pt idx="521">
                  <c:v>-36.939899262819601</c:v>
                </c:pt>
                <c:pt idx="522">
                  <c:v>-37.047364238326836</c:v>
                </c:pt>
                <c:pt idx="523">
                  <c:v>-37.152537075570905</c:v>
                </c:pt>
                <c:pt idx="524">
                  <c:v>-37.255412240272001</c:v>
                </c:pt>
                <c:pt idx="525">
                  <c:v>-37.355986624099891</c:v>
                </c:pt>
                <c:pt idx="526">
                  <c:v>-37.45425955755465</c:v>
                </c:pt>
                <c:pt idx="527">
                  <c:v>-37.550232812544877</c:v>
                </c:pt>
                <c:pt idx="528">
                  <c:v>-37.643910594639699</c:v>
                </c:pt>
                <c:pt idx="529">
                  <c:v>-37.73529952506329</c:v>
                </c:pt>
                <c:pt idx="530">
                  <c:v>-37.824408612592379</c:v>
                </c:pt>
                <c:pt idx="531">
                  <c:v>-37.911249215606013</c:v>
                </c:pt>
                <c:pt idx="532">
                  <c:v>-37.995834994623884</c:v>
                </c:pt>
                <c:pt idx="533">
                  <c:v>-38.078181855747651</c:v>
                </c:pt>
                <c:pt idx="534">
                  <c:v>-38.158307885496228</c:v>
                </c:pt>
                <c:pt idx="535">
                  <c:v>-38.236233277591339</c:v>
                </c:pt>
                <c:pt idx="536">
                  <c:v>-38.311980252309276</c:v>
                </c:pt>
                <c:pt idx="537">
                  <c:v>-38.385572969065429</c:v>
                </c:pt>
                <c:pt idx="538">
                  <c:v>-38.457037432937739</c:v>
                </c:pt>
                <c:pt idx="539">
                  <c:v>-38.526401395868923</c:v>
                </c:pt>
                <c:pt idx="540">
                  <c:v>-38.593694253307149</c:v>
                </c:pt>
                <c:pt idx="541">
                  <c:v>-38.658946937058474</c:v>
                </c:pt>
                <c:pt idx="542">
                  <c:v>-38.72219180512726</c:v>
                </c:pt>
                <c:pt idx="543">
                  <c:v>-38.783462529314903</c:v>
                </c:pt>
                <c:pt idx="544">
                  <c:v>-38.842793981333081</c:v>
                </c:pt>
                <c:pt idx="545">
                  <c:v>-38.900222118165942</c:v>
                </c:pt>
                <c:pt idx="546">
                  <c:v>-38.955783867387034</c:v>
                </c:pt>
                <c:pt idx="547">
                  <c:v>-39.009517013102219</c:v>
                </c:pt>
                <c:pt idx="548">
                  <c:v>-39.06146008314883</c:v>
                </c:pt>
                <c:pt idx="549">
                  <c:v>-39.111652238137744</c:v>
                </c:pt>
                <c:pt idx="550">
                  <c:v>-39.160133162876939</c:v>
                </c:pt>
                <c:pt idx="551">
                  <c:v>-39.206942960664698</c:v>
                </c:pt>
                <c:pt idx="552">
                  <c:v>-39.252122050888048</c:v>
                </c:pt>
                <c:pt idx="553">
                  <c:v>-39.295711070310887</c:v>
                </c:pt>
                <c:pt idx="554">
                  <c:v>-39.337750778379785</c:v>
                </c:pt>
                <c:pt idx="555">
                  <c:v>-39.378281966827295</c:v>
                </c:pt>
                <c:pt idx="556">
                  <c:v>-39.417345373798007</c:v>
                </c:pt>
                <c:pt idx="557">
                  <c:v>-39.454981602675062</c:v>
                </c:pt>
                <c:pt idx="558">
                  <c:v>-39.491231045736569</c:v>
                </c:pt>
                <c:pt idx="559">
                  <c:v>-39.526133812728148</c:v>
                </c:pt>
                <c:pt idx="560">
                  <c:v>-39.559729664394517</c:v>
                </c:pt>
                <c:pt idx="561">
                  <c:v>-39.592057950975907</c:v>
                </c:pt>
                <c:pt idx="562">
                  <c:v>-39.623157555639658</c:v>
                </c:pt>
                <c:pt idx="563">
                  <c:v>-39.653066842784618</c:v>
                </c:pt>
                <c:pt idx="564">
                  <c:v>-39.681823611129566</c:v>
                </c:pt>
                <c:pt idx="565">
                  <c:v>-39.709465051469813</c:v>
                </c:pt>
                <c:pt idx="566">
                  <c:v>-39.736027708965658</c:v>
                </c:pt>
                <c:pt idx="567">
                  <c:v>-39.761547449808916</c:v>
                </c:pt>
                <c:pt idx="568">
                  <c:v>-39.786059432096039</c:v>
                </c:pt>
                <c:pt idx="569">
                  <c:v>-39.809598080726524</c:v>
                </c:pt>
                <c:pt idx="570">
                  <c:v>-39.832197066134405</c:v>
                </c:pt>
                <c:pt idx="571">
                  <c:v>-39.853889286653519</c:v>
                </c:pt>
                <c:pt idx="572">
                  <c:v>-39.87470685431348</c:v>
                </c:pt>
                <c:pt idx="573">
                  <c:v>-39.894681083859638</c:v>
                </c:pt>
                <c:pt idx="574">
                  <c:v>-39.913842484790102</c:v>
                </c:pt>
                <c:pt idx="575">
                  <c:v>-39.9322207562046</c:v>
                </c:pt>
                <c:pt idx="576">
                  <c:v>-39.949844784260691</c:v>
                </c:pt>
                <c:pt idx="577">
                  <c:v>-39.966742642038753</c:v>
                </c:pt>
                <c:pt idx="578">
                  <c:v>-39.98294159162068</c:v>
                </c:pt>
                <c:pt idx="579">
                  <c:v>-39.998468088193228</c:v>
                </c:pt>
                <c:pt idx="580">
                  <c:v>-40.013347785994469</c:v>
                </c:pt>
                <c:pt idx="581">
                  <c:v>-40.027605545927649</c:v>
                </c:pt>
                <c:pt idx="582">
                  <c:v>-40.041265444675759</c:v>
                </c:pt>
                <c:pt idx="583">
                  <c:v>-40.054350785156899</c:v>
                </c:pt>
                <c:pt idx="584">
                  <c:v>-40.066884108170463</c:v>
                </c:pt>
                <c:pt idx="585">
                  <c:v>-40.078887205090275</c:v>
                </c:pt>
                <c:pt idx="586">
                  <c:v>-40.090381131471638</c:v>
                </c:pt>
                <c:pt idx="587">
                  <c:v>-40.101386221446027</c:v>
                </c:pt>
                <c:pt idx="588">
                  <c:v>-40.111922102785805</c:v>
                </c:pt>
                <c:pt idx="589">
                  <c:v>-40.122007712530831</c:v>
                </c:pt>
                <c:pt idx="590">
                  <c:v>-40.131661313073984</c:v>
                </c:pt>
                <c:pt idx="591">
                  <c:v>-40.140900508613264</c:v>
                </c:pt>
                <c:pt idx="592">
                  <c:v>-40.149742261884214</c:v>
                </c:pt>
                <c:pt idx="593">
                  <c:v>-40.158202911093035</c:v>
                </c:pt>
                <c:pt idx="594">
                  <c:v>-40.166298186978437</c:v>
                </c:pt>
                <c:pt idx="595">
                  <c:v>-40.174043229937347</c:v>
                </c:pt>
                <c:pt idx="596">
                  <c:v>-40.181452607153375</c:v>
                </c:pt>
                <c:pt idx="597">
                  <c:v>-40.188540329675902</c:v>
                </c:pt>
                <c:pt idx="598">
                  <c:v>-40.195319869400571</c:v>
                </c:pt>
                <c:pt idx="599">
                  <c:v>-40.201804175908208</c:v>
                </c:pt>
                <c:pt idx="600">
                  <c:v>-40.20800569312437</c:v>
                </c:pt>
                <c:pt idx="601">
                  <c:v>-40.213936375765137</c:v>
                </c:pt>
                <c:pt idx="602">
                  <c:v>-40.219607705539879</c:v>
                </c:pt>
                <c:pt idx="603">
                  <c:v>-40.225030707084919</c:v>
                </c:pt>
                <c:pt idx="604">
                  <c:v>-40.230215963606106</c:v>
                </c:pt>
                <c:pt idx="605">
                  <c:v>-40.235173632211648</c:v>
                </c:pt>
                <c:pt idx="606">
                  <c:v>-40.239913458918288</c:v>
                </c:pt>
                <c:pt idx="607">
                  <c:v>-40.24444479331909</c:v>
                </c:pt>
                <c:pt idx="608">
                  <c:v>-40.248776602901152</c:v>
                </c:pt>
                <c:pt idx="609">
                  <c:v>-40.252917487005512</c:v>
                </c:pt>
                <c:pt idx="610">
                  <c:v>-40.256875690422746</c:v>
                </c:pt>
                <c:pt idx="611">
                  <c:v>-40.260659116620324</c:v>
                </c:pt>
                <c:pt idx="612">
                  <c:v>-40.264275340598651</c:v>
                </c:pt>
                <c:pt idx="613">
                  <c:v>-40.267731621375184</c:v>
                </c:pt>
                <c:pt idx="614">
                  <c:v>-40.271034914096674</c:v>
                </c:pt>
                <c:pt idx="615">
                  <c:v>-40.274191881780894</c:v>
                </c:pt>
                <c:pt idx="616">
                  <c:v>-40.277208906691307</c:v>
                </c:pt>
                <c:pt idx="617">
                  <c:v>-40.280092101346767</c:v>
                </c:pt>
                <c:pt idx="618">
                  <c:v>-40.282847319172284</c:v>
                </c:pt>
                <c:pt idx="619">
                  <c:v>-40.285480164794897</c:v>
                </c:pt>
                <c:pt idx="620">
                  <c:v>-40.287996003990621</c:v>
                </c:pt>
                <c:pt idx="621">
                  <c:v>-40.290399973289276</c:v>
                </c:pt>
                <c:pt idx="622">
                  <c:v>-40.292696989243119</c:v>
                </c:pt>
                <c:pt idx="623">
                  <c:v>-40.294891757367502</c:v>
                </c:pt>
                <c:pt idx="624">
                  <c:v>-40.296988780759754</c:v>
                </c:pt>
                <c:pt idx="625">
                  <c:v>-40.298992368405251</c:v>
                </c:pt>
                <c:pt idx="626">
                  <c:v>-40.300906643177306</c:v>
                </c:pt>
                <c:pt idx="627">
                  <c:v>-40.302735549540401</c:v>
                </c:pt>
                <c:pt idx="628">
                  <c:v>-40.304482860963589</c:v>
                </c:pt>
                <c:pt idx="629">
                  <c:v>-40.306152187052611</c:v>
                </c:pt>
                <c:pt idx="630">
                  <c:v>-40.307746980409974</c:v>
                </c:pt>
                <c:pt idx="631">
                  <c:v>-40.309270543229566</c:v>
                </c:pt>
                <c:pt idx="632">
                  <c:v>-40.310726033635056</c:v>
                </c:pt>
                <c:pt idx="633">
                  <c:v>-40.312116471770437</c:v>
                </c:pt>
                <c:pt idx="634">
                  <c:v>-40.313444745649555</c:v>
                </c:pt>
                <c:pt idx="635">
                  <c:v>-40.314713616773972</c:v>
                </c:pt>
                <c:pt idx="636">
                  <c:v>-40.315925725525773</c:v>
                </c:pt>
                <c:pt idx="637">
                  <c:v>-40.317083596344084</c:v>
                </c:pt>
                <c:pt idx="638">
                  <c:v>-40.318189642691905</c:v>
                </c:pt>
                <c:pt idx="639">
                  <c:v>-40.319246171821391</c:v>
                </c:pt>
                <c:pt idx="640">
                  <c:v>-40.320255389344219</c:v>
                </c:pt>
                <c:pt idx="641">
                  <c:v>-40.32121940361467</c:v>
                </c:pt>
                <c:pt idx="642">
                  <c:v>-40.322140229931726</c:v>
                </c:pt>
                <c:pt idx="643">
                  <c:v>-40.323019794567422</c:v>
                </c:pt>
                <c:pt idx="644">
                  <c:v>-40.32385993862777</c:v>
                </c:pt>
                <c:pt idx="645">
                  <c:v>-40.324662421752244</c:v>
                </c:pt>
                <c:pt idx="646">
                  <c:v>-40.325428925658777</c:v>
                </c:pt>
                <c:pt idx="647">
                  <c:v>-40.326161057539572</c:v>
                </c:pt>
                <c:pt idx="648">
                  <c:v>-40.326860353313428</c:v>
                </c:pt>
                <c:pt idx="649">
                  <c:v>-40.32752828074134</c:v>
                </c:pt>
                <c:pt idx="650">
                  <c:v>-40.328166242409047</c:v>
                </c:pt>
                <c:pt idx="651">
                  <c:v>-40.328775578583141</c:v>
                </c:pt>
                <c:pt idx="652">
                  <c:v>-40.329357569945444</c:v>
                </c:pt>
                <c:pt idx="653">
                  <c:v>-40.329913440210305</c:v>
                </c:pt>
                <c:pt idx="654">
                  <c:v>-40.330444358629585</c:v>
                </c:pt>
                <c:pt idx="655">
                  <c:v>-40.330951442390408</c:v>
                </c:pt>
                <c:pt idx="656">
                  <c:v>-40.331435758909329</c:v>
                </c:pt>
                <c:pt idx="657">
                  <c:v>-40.331898328027613</c:v>
                </c:pt>
                <c:pt idx="658">
                  <c:v>-40.332340124111738</c:v>
                </c:pt>
                <c:pt idx="659">
                  <c:v>-40.332762078062835</c:v>
                </c:pt>
                <c:pt idx="660">
                  <c:v>-40.333165079238789</c:v>
                </c:pt>
                <c:pt idx="661">
                  <c:v>-40.333549977293252</c:v>
                </c:pt>
                <c:pt idx="662">
                  <c:v>-40.333917583933967</c:v>
                </c:pt>
                <c:pt idx="663">
                  <c:v>-40.334268674605077</c:v>
                </c:pt>
                <c:pt idx="664">
                  <c:v>-40.33460399009541</c:v>
                </c:pt>
                <c:pt idx="665">
                  <c:v>-40.334924238076916</c:v>
                </c:pt>
                <c:pt idx="666">
                  <c:v>-40.335230094575373</c:v>
                </c:pt>
                <c:pt idx="667">
                  <c:v>-40.335522205376812</c:v>
                </c:pt>
                <c:pt idx="668">
                  <c:v>-40.335801187372262</c:v>
                </c:pt>
                <c:pt idx="669">
                  <c:v>-40.336067629843321</c:v>
                </c:pt>
                <c:pt idx="670">
                  <c:v>-40.336322095690925</c:v>
                </c:pt>
                <c:pt idx="671">
                  <c:v>-40.336565122610644</c:v>
                </c:pt>
                <c:pt idx="672">
                  <c:v>-40.336797224215488</c:v>
                </c:pt>
                <c:pt idx="673">
                  <c:v>-40.337018891109508</c:v>
                </c:pt>
                <c:pt idx="674">
                  <c:v>-40.337230591914008</c:v>
                </c:pt>
                <c:pt idx="675">
                  <c:v>-40.337432774248427</c:v>
                </c:pt>
                <c:pt idx="676">
                  <c:v>-40.337625865667327</c:v>
                </c:pt>
                <c:pt idx="677">
                  <c:v>-40.33781027455688</c:v>
                </c:pt>
                <c:pt idx="678">
                  <c:v>-40.337986390990437</c:v>
                </c:pt>
                <c:pt idx="679">
                  <c:v>-40.338154587547322</c:v>
                </c:pt>
                <c:pt idx="680">
                  <c:v>-40.338315220094394</c:v>
                </c:pt>
                <c:pt idx="681">
                  <c:v>-40.338468628533363</c:v>
                </c:pt>
                <c:pt idx="682">
                  <c:v>-40.338615137514971</c:v>
                </c:pt>
                <c:pt idx="683">
                  <c:v>-40.33875505712097</c:v>
                </c:pt>
                <c:pt idx="684">
                  <c:v>-40.338888683516394</c:v>
                </c:pt>
                <c:pt idx="685">
                  <c:v>-40.339016299572272</c:v>
                </c:pt>
                <c:pt idx="686">
                  <c:v>-40.339138175460825</c:v>
                </c:pt>
                <c:pt idx="687">
                  <c:v>-40.339254569224245</c:v>
                </c:pt>
                <c:pt idx="688">
                  <c:v>-40.339365727318032</c:v>
                </c:pt>
                <c:pt idx="689">
                  <c:v>-40.339471885129946</c:v>
                </c:pt>
                <c:pt idx="690">
                  <c:v>-40.339573267476119</c:v>
                </c:pt>
                <c:pt idx="691">
                  <c:v>-40.339670089074815</c:v>
                </c:pt>
                <c:pt idx="692">
                  <c:v>-40.33976255499914</c:v>
                </c:pt>
                <c:pt idx="693">
                  <c:v>-40.339850861109582</c:v>
                </c:pt>
                <c:pt idx="694">
                  <c:v>-40.339935194466776</c:v>
                </c:pt>
                <c:pt idx="695">
                  <c:v>-40.340015733726723</c:v>
                </c:pt>
                <c:pt idx="696">
                  <c:v>-40.340092649517416</c:v>
                </c:pt>
                <c:pt idx="697">
                  <c:v>-40.340166104799152</c:v>
                </c:pt>
                <c:pt idx="698">
                  <c:v>-40.340236255208644</c:v>
                </c:pt>
                <c:pt idx="699">
                  <c:v>-40.340303249387667</c:v>
                </c:pt>
                <c:pt idx="700">
                  <c:v>-40.340367229296781</c:v>
                </c:pt>
                <c:pt idx="701">
                  <c:v>-40.340428330515699</c:v>
                </c:pt>
                <c:pt idx="702">
                  <c:v>-40.340486682529409</c:v>
                </c:pt>
                <c:pt idx="703">
                  <c:v>-40.340542409001941</c:v>
                </c:pt>
                <c:pt idx="704">
                  <c:v>-40.340595628037633</c:v>
                </c:pt>
                <c:pt idx="705">
                  <c:v>-40.340646452431081</c:v>
                </c:pt>
                <c:pt idx="706">
                  <c:v>-40.34069498990538</c:v>
                </c:pt>
                <c:pt idx="707">
                  <c:v>-40.340741343339971</c:v>
                </c:pt>
                <c:pt idx="708">
                  <c:v>-40.340785610988277</c:v>
                </c:pt>
                <c:pt idx="709">
                  <c:v>-40.340827886685481</c:v>
                </c:pt>
                <c:pt idx="710">
                  <c:v>-40.340868260047195</c:v>
                </c:pt>
                <c:pt idx="711">
                  <c:v>-40.340906816658617</c:v>
                </c:pt>
                <c:pt idx="712">
                  <c:v>-40.340943638256356</c:v>
                </c:pt>
                <c:pt idx="713">
                  <c:v>-40.340978802900679</c:v>
                </c:pt>
                <c:pt idx="714">
                  <c:v>-40.341012385141127</c:v>
                </c:pt>
                <c:pt idx="715">
                  <c:v>-40.341044456174245</c:v>
                </c:pt>
                <c:pt idx="716">
                  <c:v>-40.341075083994234</c:v>
                </c:pt>
                <c:pt idx="717">
                  <c:v>-40.341104333536869</c:v>
                </c:pt>
                <c:pt idx="718">
                  <c:v>-40.341132266817219</c:v>
                </c:pt>
                <c:pt idx="719">
                  <c:v>-40.341158943060591</c:v>
                </c:pt>
                <c:pt idx="720">
                  <c:v>-40.341184418828199</c:v>
                </c:pt>
                <c:pt idx="721">
                  <c:v>-40.341208748136978</c:v>
                </c:pt>
                <c:pt idx="722">
                  <c:v>-40.341231982573696</c:v>
                </c:pt>
                <c:pt idx="723">
                  <c:v>-40.341254171404564</c:v>
                </c:pt>
                <c:pt idx="724">
                  <c:v>-40.341275361679422</c:v>
                </c:pt>
                <c:pt idx="725">
                  <c:v>-40.341295598331236</c:v>
                </c:pt>
                <c:pt idx="726">
                  <c:v>-40.341314924271835</c:v>
                </c:pt>
                <c:pt idx="727">
                  <c:v>-40.341333380482126</c:v>
                </c:pt>
                <c:pt idx="728">
                  <c:v>-40.341351006099266</c:v>
                </c:pt>
                <c:pt idx="729">
                  <c:v>-40.341367838499799</c:v>
                </c:pt>
                <c:pt idx="730">
                  <c:v>-40.341383913378451</c:v>
                </c:pt>
                <c:pt idx="731">
                  <c:v>-40.341399264823885</c:v>
                </c:pt>
                <c:pt idx="732">
                  <c:v>-40.34141392539113</c:v>
                </c:pt>
                <c:pt idx="733">
                  <c:v>-40.34142792617039</c:v>
                </c:pt>
                <c:pt idx="734">
                  <c:v>-40.341441296852913</c:v>
                </c:pt>
                <c:pt idx="735">
                  <c:v>-40.341454065794032</c:v>
                </c:pt>
                <c:pt idx="736">
                  <c:v>-40.341466260073169</c:v>
                </c:pt>
                <c:pt idx="737">
                  <c:v>-40.341477905551372</c:v>
                </c:pt>
                <c:pt idx="738">
                  <c:v>-40.341489026925785</c:v>
                </c:pt>
                <c:pt idx="739">
                  <c:v>-40.341499647782527</c:v>
                </c:pt>
                <c:pt idx="740">
                  <c:v>-40.341509790646235</c:v>
                </c:pt>
                <c:pt idx="741">
                  <c:v>-40.341519477027973</c:v>
                </c:pt>
                <c:pt idx="742">
                  <c:v>-40.341528727470916</c:v>
                </c:pt>
                <c:pt idx="743">
                  <c:v>-40.341537561593675</c:v>
                </c:pt>
                <c:pt idx="744">
                  <c:v>-40.341545998132233</c:v>
                </c:pt>
                <c:pt idx="745">
                  <c:v>-40.341554054979305</c:v>
                </c:pt>
                <c:pt idx="746">
                  <c:v>-40.341561749222471</c:v>
                </c:pt>
                <c:pt idx="747">
                  <c:v>-40.341569097180376</c:v>
                </c:pt>
                <c:pt idx="748">
                  <c:v>-40.341576114437373</c:v>
                </c:pt>
                <c:pt idx="749">
                  <c:v>-40.341582815876315</c:v>
                </c:pt>
                <c:pt idx="750">
                  <c:v>-40.341589215710428</c:v>
                </c:pt>
                <c:pt idx="751">
                  <c:v>-40.341595327513467</c:v>
                </c:pt>
                <c:pt idx="752">
                  <c:v>-40.341601164248019</c:v>
                </c:pt>
                <c:pt idx="753">
                  <c:v>-40.341606738293585</c:v>
                </c:pt>
                <c:pt idx="754">
                  <c:v>-40.341612061472432</c:v>
                </c:pt>
                <c:pt idx="755">
                  <c:v>-40.341617145074878</c:v>
                </c:pt>
                <c:pt idx="756">
                  <c:v>-40.341621999883067</c:v>
                </c:pt>
                <c:pt idx="757">
                  <c:v>-40.341626636193944</c:v>
                </c:pt>
                <c:pt idx="758">
                  <c:v>-40.341631063841128</c:v>
                </c:pt>
                <c:pt idx="759">
                  <c:v>-40.341635292215571</c:v>
                </c:pt>
                <c:pt idx="760">
                  <c:v>-40.341639330285602</c:v>
                </c:pt>
                <c:pt idx="761">
                  <c:v>-40.341643186616054</c:v>
                </c:pt>
                <c:pt idx="762">
                  <c:v>-40.341646869386359</c:v>
                </c:pt>
                <c:pt idx="763">
                  <c:v>-40.341650386407544</c:v>
                </c:pt>
                <c:pt idx="764">
                  <c:v>-40.341653745139283</c:v>
                </c:pt>
                <c:pt idx="765">
                  <c:v>-40.341656952705691</c:v>
                </c:pt>
                <c:pt idx="766">
                  <c:v>-40.34166001591003</c:v>
                </c:pt>
                <c:pt idx="767">
                  <c:v>-40.341662941249503</c:v>
                </c:pt>
                <c:pt idx="768">
                  <c:v>-40.341665734928817</c:v>
                </c:pt>
                <c:pt idx="769">
                  <c:v>-40.341668402873523</c:v>
                </c:pt>
                <c:pt idx="770">
                  <c:v>-40.341670950742497</c:v>
                </c:pt>
                <c:pt idx="771">
                  <c:v>-40.341673383939828</c:v>
                </c:pt>
                <c:pt idx="772">
                  <c:v>-40.341675707626592</c:v>
                </c:pt>
                <c:pt idx="773">
                  <c:v>-40.341677926731322</c:v>
                </c:pt>
                <c:pt idx="774">
                  <c:v>-40.341680045960963</c:v>
                </c:pt>
                <c:pt idx="775">
                  <c:v>-40.34168206981056</c:v>
                </c:pt>
                <c:pt idx="776">
                  <c:v>-40.341684002572713</c:v>
                </c:pt>
                <c:pt idx="777">
                  <c:v>-40.341685848347105</c:v>
                </c:pt>
                <c:pt idx="778">
                  <c:v>-40.341687611048705</c:v>
                </c:pt>
                <c:pt idx="779">
                  <c:v>-40.341689294416277</c:v>
                </c:pt>
                <c:pt idx="780">
                  <c:v>-40.341690902020488</c:v>
                </c:pt>
                <c:pt idx="781">
                  <c:v>-40.341692437271107</c:v>
                </c:pt>
                <c:pt idx="782">
                  <c:v>-40.341693903424584</c:v>
                </c:pt>
                <c:pt idx="783">
                  <c:v>-40.341695303590789</c:v>
                </c:pt>
                <c:pt idx="784">
                  <c:v>-40.341696640739492</c:v>
                </c:pt>
                <c:pt idx="785">
                  <c:v>-40.34169791770703</c:v>
                </c:pt>
                <c:pt idx="786">
                  <c:v>-40.341699137201871</c:v>
                </c:pt>
                <c:pt idx="787">
                  <c:v>-40.341700301810711</c:v>
                </c:pt>
                <c:pt idx="788">
                  <c:v>-40.341701414003836</c:v>
                </c:pt>
                <c:pt idx="789">
                  <c:v>-40.341702476140334</c:v>
                </c:pt>
                <c:pt idx="790">
                  <c:v>-40.341703490472995</c:v>
                </c:pt>
                <c:pt idx="791">
                  <c:v>-40.341704459153412</c:v>
                </c:pt>
                <c:pt idx="792">
                  <c:v>-40.341705384236207</c:v>
                </c:pt>
                <c:pt idx="793">
                  <c:v>-40.341706267683669</c:v>
                </c:pt>
                <c:pt idx="794">
                  <c:v>-40.341707111369558</c:v>
                </c:pt>
                <c:pt idx="795">
                  <c:v>-40.34170791708349</c:v>
                </c:pt>
                <c:pt idx="796">
                  <c:v>-40.341708686534453</c:v>
                </c:pt>
                <c:pt idx="797">
                  <c:v>-40.341709421354551</c:v>
                </c:pt>
                <c:pt idx="798">
                  <c:v>-40.341710123102395</c:v>
                </c:pt>
                <c:pt idx="799">
                  <c:v>-40.341710793266458</c:v>
                </c:pt>
                <c:pt idx="800">
                  <c:v>-40.341711433268408</c:v>
                </c:pt>
                <c:pt idx="801">
                  <c:v>-40.341712044465503</c:v>
                </c:pt>
                <c:pt idx="802">
                  <c:v>-40.341712628154276</c:v>
                </c:pt>
                <c:pt idx="803">
                  <c:v>-40.341713185572857</c:v>
                </c:pt>
                <c:pt idx="804">
                  <c:v>-40.341713717903474</c:v>
                </c:pt>
                <c:pt idx="805">
                  <c:v>-40.341714226275386</c:v>
                </c:pt>
                <c:pt idx="806">
                  <c:v>-40.341714711766819</c:v>
                </c:pt>
                <c:pt idx="807">
                  <c:v>-40.341715175407543</c:v>
                </c:pt>
                <c:pt idx="808">
                  <c:v>-40.341715618181055</c:v>
                </c:pt>
                <c:pt idx="809">
                  <c:v>-40.341716041026586</c:v>
                </c:pt>
                <c:pt idx="810">
                  <c:v>-40.341716444840905</c:v>
                </c:pt>
                <c:pt idx="811">
                  <c:v>-40.341716830480678</c:v>
                </c:pt>
                <c:pt idx="812">
                  <c:v>-40.341717198763753</c:v>
                </c:pt>
                <c:pt idx="813">
                  <c:v>-40.3417175504715</c:v>
                </c:pt>
                <c:pt idx="814">
                  <c:v>-40.34171788634977</c:v>
                </c:pt>
                <c:pt idx="815">
                  <c:v>-40.341718207111015</c:v>
                </c:pt>
                <c:pt idx="816">
                  <c:v>-40.341718513435694</c:v>
                </c:pt>
                <c:pt idx="817">
                  <c:v>-40.341718805973507</c:v>
                </c:pt>
                <c:pt idx="818">
                  <c:v>-40.341719085344941</c:v>
                </c:pt>
              </c:numCache>
            </c:numRef>
          </c:yVal>
          <c:smooth val="1"/>
          <c:extLst>
            <c:ext xmlns:c16="http://schemas.microsoft.com/office/drawing/2014/chart" uri="{C3380CC4-5D6E-409C-BE32-E72D297353CC}">
              <c16:uniqueId val="{00000000-3A41-49B6-8AAE-471A328AEB09}"/>
            </c:ext>
          </c:extLst>
        </c:ser>
        <c:ser>
          <c:idx val="2"/>
          <c:order val="2"/>
          <c:tx>
            <c:v>gain with Cff</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Sheet2!$AZ$4:$AZ$822</c:f>
              <c:numCache>
                <c:formatCode>0.00</c:formatCode>
                <c:ptCount val="819"/>
                <c:pt idx="0">
                  <c:v>18.248452409345226</c:v>
                </c:pt>
                <c:pt idx="1">
                  <c:v>18.087395919092263</c:v>
                </c:pt>
                <c:pt idx="2">
                  <c:v>17.927801058846743</c:v>
                </c:pt>
                <c:pt idx="3">
                  <c:v>17.769708243937714</c:v>
                </c:pt>
                <c:pt idx="4">
                  <c:v>17.613157926508247</c:v>
                </c:pt>
                <c:pt idx="5">
                  <c:v>17.458190508844179</c:v>
                </c:pt>
                <c:pt idx="6">
                  <c:v>17.30484625215098</c:v>
                </c:pt>
                <c:pt idx="7">
                  <c:v>17.153165181003732</c:v>
                </c:pt>
                <c:pt idx="8">
                  <c:v>17.00318698374792</c:v>
                </c:pt>
                <c:pt idx="9">
                  <c:v>16.854950909180396</c:v>
                </c:pt>
                <c:pt idx="10">
                  <c:v>16.708495659892684</c:v>
                </c:pt>
                <c:pt idx="11">
                  <c:v>16.56385928271219</c:v>
                </c:pt>
                <c:pt idx="12">
                  <c:v>16.42107905672832</c:v>
                </c:pt>
                <c:pt idx="13">
                  <c:v>16.280191379441128</c:v>
                </c:pt>
                <c:pt idx="14">
                  <c:v>16.141231651617677</c:v>
                </c:pt>
                <c:pt idx="15">
                  <c:v>16.004234161485606</c:v>
                </c:pt>
                <c:pt idx="16">
                  <c:v>15.86923196893329</c:v>
                </c:pt>
                <c:pt idx="17">
                  <c:v>15.736256790420736</c:v>
                </c:pt>
                <c:pt idx="18">
                  <c:v>15.605338885333786</c:v>
                </c:pt>
                <c:pt idx="19">
                  <c:v>15.476506944535506</c:v>
                </c:pt>
                <c:pt idx="20">
                  <c:v>15.349787981883127</c:v>
                </c:pt>
                <c:pt idx="21">
                  <c:v>15.225207229483731</c:v>
                </c:pt>
                <c:pt idx="22">
                  <c:v>15.102788037458827</c:v>
                </c:pt>
                <c:pt idx="23">
                  <c:v>14.98255177897529</c:v>
                </c:pt>
                <c:pt idx="24">
                  <c:v>14.864517761277529</c:v>
                </c:pt>
                <c:pt idx="25">
                  <c:v>14.748703143424674</c:v>
                </c:pt>
                <c:pt idx="26">
                  <c:v>14.635122861394329</c:v>
                </c:pt>
                <c:pt idx="27">
                  <c:v>14.523789561164557</c:v>
                </c:pt>
                <c:pt idx="28">
                  <c:v>14.414713540326376</c:v>
                </c:pt>
                <c:pt idx="29">
                  <c:v>14.307902698711652</c:v>
                </c:pt>
                <c:pt idx="30">
                  <c:v>14.203362498446896</c:v>
                </c:pt>
                <c:pt idx="31">
                  <c:v>14.101095933762839</c:v>
                </c:pt>
                <c:pt idx="32">
                  <c:v>14.001103510803819</c:v>
                </c:pt>
                <c:pt idx="33">
                  <c:v>13.903383237591733</c:v>
                </c:pt>
                <c:pt idx="34">
                  <c:v>13.807930624206948</c:v>
                </c:pt>
                <c:pt idx="35">
                  <c:v>13.714738693156326</c:v>
                </c:pt>
                <c:pt idx="36">
                  <c:v>13.623797999804736</c:v>
                </c:pt>
                <c:pt idx="37">
                  <c:v>13.535096662657315</c:v>
                </c:pt>
                <c:pt idx="38">
                  <c:v>13.448620403190299</c:v>
                </c:pt>
                <c:pt idx="39">
                  <c:v>13.364352594846734</c:v>
                </c:pt>
                <c:pt idx="40">
                  <c:v>13.282274320734993</c:v>
                </c:pt>
                <c:pt idx="41">
                  <c:v>13.202364439497886</c:v>
                </c:pt>
                <c:pt idx="42">
                  <c:v>13.124599658756964</c:v>
                </c:pt>
                <c:pt idx="43">
                  <c:v>13.04895461548214</c:v>
                </c:pt>
                <c:pt idx="44">
                  <c:v>12.975401962591606</c:v>
                </c:pt>
                <c:pt idx="45">
                  <c:v>12.903912461049972</c:v>
                </c:pt>
                <c:pt idx="46">
                  <c:v>12.834455076707384</c:v>
                </c:pt>
                <c:pt idx="47">
                  <c:v>12.76699708110403</c:v>
                </c:pt>
                <c:pt idx="48">
                  <c:v>12.701504155457739</c:v>
                </c:pt>
                <c:pt idx="49">
                  <c:v>12.637940497054048</c:v>
                </c:pt>
                <c:pt idx="50">
                  <c:v>12.57626892726754</c:v>
                </c:pt>
                <c:pt idx="51">
                  <c:v>12.516451000462158</c:v>
                </c:pt>
                <c:pt idx="52">
                  <c:v>12.458447113043693</c:v>
                </c:pt>
                <c:pt idx="53">
                  <c:v>12.402216611969029</c:v>
                </c:pt>
                <c:pt idx="54">
                  <c:v>12.347717902055656</c:v>
                </c:pt>
                <c:pt idx="55">
                  <c:v>12.294908551475924</c:v>
                </c:pt>
                <c:pt idx="56">
                  <c:v>12.243745394868533</c:v>
                </c:pt>
                <c:pt idx="57">
                  <c:v>12.194184633547932</c:v>
                </c:pt>
                <c:pt idx="58">
                  <c:v>12.146181932344348</c:v>
                </c:pt>
                <c:pt idx="59">
                  <c:v>12.099692512659786</c:v>
                </c:pt>
                <c:pt idx="60">
                  <c:v>12.054671241378694</c:v>
                </c:pt>
                <c:pt idx="61">
                  <c:v>12.011072715324971</c:v>
                </c:pt>
                <c:pt idx="62">
                  <c:v>11.96885134100877</c:v>
                </c:pt>
                <c:pt idx="63">
                  <c:v>11.927961409457714</c:v>
                </c:pt>
                <c:pt idx="64">
                  <c:v>11.888357165975643</c:v>
                </c:pt>
                <c:pt idx="65">
                  <c:v>11.849992874718058</c:v>
                </c:pt>
                <c:pt idx="66">
                  <c:v>11.812822878017146</c:v>
                </c:pt>
                <c:pt idx="67">
                  <c:v>11.776801650430279</c:v>
                </c:pt>
                <c:pt idx="68">
                  <c:v>11.741883847522731</c:v>
                </c:pt>
                <c:pt idx="69">
                  <c:v>11.708024349429882</c:v>
                </c:pt>
                <c:pt idx="70">
                  <c:v>11.675178299275222</c:v>
                </c:pt>
                <c:pt idx="71">
                  <c:v>11.643301136547867</c:v>
                </c:pt>
                <c:pt idx="72">
                  <c:v>11.61234862556746</c:v>
                </c:pt>
                <c:pt idx="73">
                  <c:v>11.582276879186333</c:v>
                </c:pt>
                <c:pt idx="74">
                  <c:v>11.553042377895803</c:v>
                </c:pt>
                <c:pt idx="75">
                  <c:v>11.524601984520277</c:v>
                </c:pt>
                <c:pt idx="76">
                  <c:v>11.496912954694142</c:v>
                </c:pt>
                <c:pt idx="77">
                  <c:v>11.469932943327871</c:v>
                </c:pt>
                <c:pt idx="78">
                  <c:v>11.44362000727709</c:v>
                </c:pt>
                <c:pt idx="79">
                  <c:v>11.41793260443489</c:v>
                </c:pt>
                <c:pt idx="80">
                  <c:v>11.392829589471543</c:v>
                </c:pt>
                <c:pt idx="81">
                  <c:v>11.368270206448575</c:v>
                </c:pt>
                <c:pt idx="82">
                  <c:v>11.344214078536336</c:v>
                </c:pt>
                <c:pt idx="83">
                  <c:v>11.320621195063097</c:v>
                </c:pt>
                <c:pt idx="84">
                  <c:v>11.297451896124445</c:v>
                </c:pt>
                <c:pt idx="85">
                  <c:v>11.274666854979777</c:v>
                </c:pt>
                <c:pt idx="86">
                  <c:v>11.252227058460758</c:v>
                </c:pt>
                <c:pt idx="87">
                  <c:v>11.230093785615141</c:v>
                </c:pt>
                <c:pt idx="88">
                  <c:v>11.208228584805966</c:v>
                </c:pt>
                <c:pt idx="89">
                  <c:v>11.186593249484449</c:v>
                </c:pt>
                <c:pt idx="90">
                  <c:v>11.165149792852402</c:v>
                </c:pt>
                <c:pt idx="91">
                  <c:v>11.143860421627268</c:v>
                </c:pt>
                <c:pt idx="92">
                  <c:v>11.122687509121462</c:v>
                </c:pt>
                <c:pt idx="93">
                  <c:v>11.101593567845795</c:v>
                </c:pt>
                <c:pt idx="94">
                  <c:v>11.080541221845596</c:v>
                </c:pt>
                <c:pt idx="95">
                  <c:v>11.059493178977258</c:v>
                </c:pt>
                <c:pt idx="96">
                  <c:v>11.038412203332777</c:v>
                </c:pt>
                <c:pt idx="97">
                  <c:v>11.017261088019636</c:v>
                </c:pt>
                <c:pt idx="98">
                  <c:v>10.99600262850476</c:v>
                </c:pt>
                <c:pt idx="99">
                  <c:v>10.974599596731528</c:v>
                </c:pt>
                <c:pt idx="100">
                  <c:v>10.953014716220896</c:v>
                </c:pt>
                <c:pt idx="101">
                  <c:v>10.93121063836969</c:v>
                </c:pt>
                <c:pt idx="102">
                  <c:v>10.909149920161285</c:v>
                </c:pt>
                <c:pt idx="103">
                  <c:v>10.886795003506014</c:v>
                </c:pt>
                <c:pt idx="104">
                  <c:v>10.864108196432522</c:v>
                </c:pt>
                <c:pt idx="105">
                  <c:v>10.841051656352541</c:v>
                </c:pt>
                <c:pt idx="106">
                  <c:v>10.81758737562563</c:v>
                </c:pt>
                <c:pt idx="107">
                  <c:v>10.793677169651941</c:v>
                </c:pt>
                <c:pt idx="108">
                  <c:v>10.769282667723825</c:v>
                </c:pt>
                <c:pt idx="109">
                  <c:v>10.744365306868268</c:v>
                </c:pt>
                <c:pt idx="110">
                  <c:v>10.718886328913316</c:v>
                </c:pt>
                <c:pt idx="111">
                  <c:v>10.69280678101139</c:v>
                </c:pt>
                <c:pt idx="112">
                  <c:v>10.666087519851553</c:v>
                </c:pt>
                <c:pt idx="113">
                  <c:v>10.638689219789883</c:v>
                </c:pt>
                <c:pt idx="114">
                  <c:v>10.610572385123229</c:v>
                </c:pt>
                <c:pt idx="115">
                  <c:v>10.581697366726038</c:v>
                </c:pt>
                <c:pt idx="116">
                  <c:v>10.552024383261635</c:v>
                </c:pt>
                <c:pt idx="117">
                  <c:v>10.521513547169384</c:v>
                </c:pt>
                <c:pt idx="118">
                  <c:v>10.4901248956168</c:v>
                </c:pt>
                <c:pt idx="119">
                  <c:v>10.45781842658948</c:v>
                </c:pt>
                <c:pt idx="120">
                  <c:v>10.424554140275108</c:v>
                </c:pt>
                <c:pt idx="121">
                  <c:v>10.390292085874592</c:v>
                </c:pt>
                <c:pt idx="122">
                  <c:v>10.354992413950509</c:v>
                </c:pt>
                <c:pt idx="123">
                  <c:v>10.318615434394266</c:v>
                </c:pt>
                <c:pt idx="124">
                  <c:v>10.281121680062592</c:v>
                </c:pt>
                <c:pt idx="125">
                  <c:v>10.242471976099196</c:v>
                </c:pt>
                <c:pt idx="126">
                  <c:v>10.202627514919588</c:v>
                </c:pt>
                <c:pt idx="127">
                  <c:v>10.161549936795378</c:v>
                </c:pt>
                <c:pt idx="128">
                  <c:v>10.11920141593054</c:v>
                </c:pt>
                <c:pt idx="129">
                  <c:v>10.075544751874391</c:v>
                </c:pt>
                <c:pt idx="130">
                  <c:v>10.030543466066051</c:v>
                </c:pt>
                <c:pt idx="131">
                  <c:v>9.9841619032539342</c:v>
                </c:pt>
                <c:pt idx="132">
                  <c:v>9.936365337478767</c:v>
                </c:pt>
                <c:pt idx="133">
                  <c:v>9.8871200822552847</c:v>
                </c:pt>
                <c:pt idx="134">
                  <c:v>9.836393604531132</c:v>
                </c:pt>
                <c:pt idx="135">
                  <c:v>9.784154641946607</c:v>
                </c:pt>
                <c:pt idx="136">
                  <c:v>9.7303733228654981</c:v>
                </c:pt>
                <c:pt idx="137">
                  <c:v>9.675021288593685</c:v>
                </c:pt>
                <c:pt idx="138">
                  <c:v>9.6180718171529449</c:v>
                </c:pt>
                <c:pt idx="139">
                  <c:v>9.5594999479312435</c:v>
                </c:pt>
                <c:pt idx="140">
                  <c:v>9.4992826064888085</c:v>
                </c:pt>
                <c:pt idx="141">
                  <c:v>9.4373987287626555</c:v>
                </c:pt>
                <c:pt idx="142">
                  <c:v>9.3738293838821303</c:v>
                </c:pt>
                <c:pt idx="143">
                  <c:v>9.3085578947843395</c:v>
                </c:pt>
                <c:pt idx="144">
                  <c:v>9.2415699558026017</c:v>
                </c:pt>
                <c:pt idx="145">
                  <c:v>9.1728537463936242</c:v>
                </c:pt>
                <c:pt idx="146">
                  <c:v>9.1024000401698828</c:v>
                </c:pt>
                <c:pt idx="147">
                  <c:v>9.0302023084145659</c:v>
                </c:pt>
                <c:pt idx="148">
                  <c:v>8.956256817274804</c:v>
                </c:pt>
                <c:pt idx="149">
                  <c:v>8.8805627178589432</c:v>
                </c:pt>
                <c:pt idx="150">
                  <c:v>8.80312212850043</c:v>
                </c:pt>
                <c:pt idx="151">
                  <c:v>8.7239402084974635</c:v>
                </c:pt>
                <c:pt idx="152">
                  <c:v>8.6430252226928772</c:v>
                </c:pt>
                <c:pt idx="153">
                  <c:v>8.5603885963204114</c:v>
                </c:pt>
                <c:pt idx="154">
                  <c:v>8.476044959612377</c:v>
                </c:pt>
                <c:pt idx="155">
                  <c:v>8.3900121817383351</c:v>
                </c:pt>
                <c:pt idx="156">
                  <c:v>8.3023113937231869</c:v>
                </c:pt>
                <c:pt idx="157">
                  <c:v>8.2129670000752366</c:v>
                </c:pt>
                <c:pt idx="158">
                  <c:v>8.1220066789386074</c:v>
                </c:pt>
                <c:pt idx="159">
                  <c:v>8.0294613706695266</c:v>
                </c:pt>
                <c:pt idx="160">
                  <c:v>7.935365254819156</c:v>
                </c:pt>
                <c:pt idx="161">
                  <c:v>7.8397557155882875</c:v>
                </c:pt>
                <c:pt idx="162">
                  <c:v>7.742673295896906</c:v>
                </c:pt>
                <c:pt idx="163">
                  <c:v>7.6441616402867094</c:v>
                </c:pt>
                <c:pt idx="164">
                  <c:v>7.5442674269424002</c:v>
                </c:pt>
                <c:pt idx="165">
                  <c:v>7.4430402891807086</c:v>
                </c:pt>
                <c:pt idx="166">
                  <c:v>7.3405327268112117</c:v>
                </c:pt>
                <c:pt idx="167">
                  <c:v>7.2368000078209711</c:v>
                </c:pt>
                <c:pt idx="168">
                  <c:v>7.1319000608751866</c:v>
                </c:pt>
                <c:pt idx="169">
                  <c:v>7.0258933591582924</c:v>
                </c:pt>
                <c:pt idx="170">
                  <c:v>6.9188427961043519</c:v>
                </c:pt>
                <c:pt idx="171">
                  <c:v>6.8108135535825989</c:v>
                </c:pt>
                <c:pt idx="172">
                  <c:v>6.7018729631134768</c:v>
                </c:pt>
                <c:pt idx="173">
                  <c:v>6.592090360693696</c:v>
                </c:pt>
                <c:pt idx="174">
                  <c:v>6.4815369358070685</c:v>
                </c:pt>
                <c:pt idx="175">
                  <c:v>6.3702855751891292</c:v>
                </c:pt>
                <c:pt idx="176">
                  <c:v>6.2584107019030517</c:v>
                </c:pt>
                <c:pt idx="177">
                  <c:v>6.1459881102693164</c:v>
                </c:pt>
                <c:pt idx="178">
                  <c:v>6.0330947971752105</c:v>
                </c:pt>
                <c:pt idx="179">
                  <c:v>5.9198087902719756</c:v>
                </c:pt>
                <c:pt idx="180">
                  <c:v>5.8062089735506275</c:v>
                </c:pt>
                <c:pt idx="181">
                  <c:v>5.6923749107692618</c:v>
                </c:pt>
                <c:pt idx="182">
                  <c:v>5.5783866671902169</c:v>
                </c:pt>
                <c:pt idx="183">
                  <c:v>5.4643246300716157</c:v>
                </c:pt>
                <c:pt idx="184">
                  <c:v>5.3502693283482561</c:v>
                </c:pt>
                <c:pt idx="185">
                  <c:v>5.2363012519293575</c:v>
                </c:pt>
                <c:pt idx="186">
                  <c:v>5.1225006710380026</c:v>
                </c:pt>
                <c:pt idx="187">
                  <c:v>5.008947456016938</c:v>
                </c:pt>
                <c:pt idx="188">
                  <c:v>4.8957208980305627</c:v>
                </c:pt>
                <c:pt idx="189">
                  <c:v>4.7828995310999316</c:v>
                </c:pt>
                <c:pt idx="190">
                  <c:v>4.6705609559193917</c:v>
                </c:pt>
                <c:pt idx="191">
                  <c:v>4.5587816659166984</c:v>
                </c:pt>
                <c:pt idx="192">
                  <c:v>4.4476368760348457</c:v>
                </c:pt>
                <c:pt idx="193">
                  <c:v>4.3372003547306717</c:v>
                </c:pt>
                <c:pt idx="194">
                  <c:v>4.2275442597036621</c:v>
                </c:pt>
                <c:pt idx="195">
                  <c:v>4.1187389778850827</c:v>
                </c:pt>
                <c:pt idx="196">
                  <c:v>4.0108529702343105</c:v>
                </c:pt>
                <c:pt idx="197">
                  <c:v>3.9039526219025604</c:v>
                </c:pt>
                <c:pt idx="198">
                  <c:v>3.7981020983344234</c:v>
                </c:pt>
                <c:pt idx="199">
                  <c:v>3.6933632078838965</c:v>
                </c:pt>
                <c:pt idx="200">
                  <c:v>3.5897952715224566</c:v>
                </c:pt>
                <c:pt idx="201">
                  <c:v>3.4874550002109941</c:v>
                </c:pt>
                <c:pt idx="202">
                  <c:v>3.3863963804963628</c:v>
                </c:pt>
                <c:pt idx="203">
                  <c:v>3.2866705688730065</c:v>
                </c:pt>
                <c:pt idx="204">
                  <c:v>3.188325795424539</c:v>
                </c:pt>
                <c:pt idx="205">
                  <c:v>3.0914072772242362</c:v>
                </c:pt>
                <c:pt idx="206">
                  <c:v>2.9959571419317803</c:v>
                </c:pt>
                <c:pt idx="207">
                  <c:v>2.9020143619725878</c:v>
                </c:pt>
                <c:pt idx="208">
                  <c:v>2.8096146996287086</c:v>
                </c:pt>
                <c:pt idx="209">
                  <c:v>2.718790663306125</c:v>
                </c:pt>
                <c:pt idx="210">
                  <c:v>2.6295714751720189</c:v>
                </c:pt>
                <c:pt idx="211">
                  <c:v>2.5419830502805447</c:v>
                </c:pt>
                <c:pt idx="212">
                  <c:v>2.4560479872260044</c:v>
                </c:pt>
                <c:pt idx="213">
                  <c:v>2.3717855702792332</c:v>
                </c:pt>
                <c:pt idx="214">
                  <c:v>2.2892117828791645</c:v>
                </c:pt>
                <c:pt idx="215">
                  <c:v>2.2083393322665574</c:v>
                </c:pt>
                <c:pt idx="216">
                  <c:v>2.1291776849638389</c:v>
                </c:pt>
                <c:pt idx="217">
                  <c:v>2.051733112723106</c:v>
                </c:pt>
                <c:pt idx="218">
                  <c:v>1.9760087484871829</c:v>
                </c:pt>
                <c:pt idx="219">
                  <c:v>1.9020046518355298</c:v>
                </c:pt>
                <c:pt idx="220">
                  <c:v>1.8297178833202667</c:v>
                </c:pt>
                <c:pt idx="221">
                  <c:v>1.7591425870373718</c:v>
                </c:pt>
                <c:pt idx="222">
                  <c:v>1.6902700807257138</c:v>
                </c:pt>
                <c:pt idx="223">
                  <c:v>1.6230889526436048</c:v>
                </c:pt>
                <c:pt idx="224">
                  <c:v>1.5575851644365515</c:v>
                </c:pt>
                <c:pt idx="225">
                  <c:v>1.493742159184928</c:v>
                </c:pt>
                <c:pt idx="226">
                  <c:v>1.431540973803531</c:v>
                </c:pt>
                <c:pt idx="227">
                  <c:v>1.3709603549578131</c:v>
                </c:pt>
                <c:pt idx="228">
                  <c:v>1.3119768776632563</c:v>
                </c:pt>
                <c:pt idx="229">
                  <c:v>1.2545650657449767</c:v>
                </c:pt>
                <c:pt idx="230">
                  <c:v>1.1986975133530111</c:v>
                </c:pt>
                <c:pt idx="231">
                  <c:v>1.1443450067546277</c:v>
                </c:pt>
                <c:pt idx="232">
                  <c:v>1.0914766456581317</c:v>
                </c:pt>
                <c:pt idx="233">
                  <c:v>1.040059963360549</c:v>
                </c:pt>
                <c:pt idx="234">
                  <c:v>0.99006104505638115</c:v>
                </c:pt>
                <c:pt idx="235">
                  <c:v>0.9414446436914562</c:v>
                </c:pt>
                <c:pt idx="236">
                  <c:v>0.89417429279807337</c:v>
                </c:pt>
                <c:pt idx="237">
                  <c:v>0.84821241580082518</c:v>
                </c:pt>
                <c:pt idx="238">
                  <c:v>0.80352043133827789</c:v>
                </c:pt>
                <c:pt idx="239">
                  <c:v>0.76005885420115793</c:v>
                </c:pt>
                <c:pt idx="240">
                  <c:v>0.71778739154475146</c:v>
                </c:pt>
                <c:pt idx="241">
                  <c:v>0.67666503408786693</c:v>
                </c:pt>
                <c:pt idx="242">
                  <c:v>0.6366501420659777</c:v>
                </c:pt>
                <c:pt idx="243">
                  <c:v>0.59770052575795152</c:v>
                </c:pt>
                <c:pt idx="244">
                  <c:v>0.55977352045660844</c:v>
                </c:pt>
                <c:pt idx="245">
                  <c:v>0.52282605580115538</c:v>
                </c:pt>
                <c:pt idx="246">
                  <c:v>0.48681471943423155</c:v>
                </c:pt>
                <c:pt idx="247">
                  <c:v>0.45169581498877898</c:v>
                </c:pt>
                <c:pt idx="248">
                  <c:v>0.41742541444796483</c:v>
                </c:pt>
                <c:pt idx="249">
                  <c:v>0.38395940495725356</c:v>
                </c:pt>
                <c:pt idx="250">
                  <c:v>0.35125353020011574</c:v>
                </c:pt>
                <c:pt idx="251">
                  <c:v>0.31926342647728706</c:v>
                </c:pt>
                <c:pt idx="252">
                  <c:v>0.28794465365518418</c:v>
                </c:pt>
                <c:pt idx="253">
                  <c:v>0.25725272117284198</c:v>
                </c:pt>
                <c:pt idx="254">
                  <c:v>0.2271431093151802</c:v>
                </c:pt>
                <c:pt idx="255">
                  <c:v>0.19757128597863832</c:v>
                </c:pt>
                <c:pt idx="256">
                  <c:v>0.16849271916949404</c:v>
                </c:pt>
                <c:pt idx="257">
                  <c:v>0.13986288548734099</c:v>
                </c:pt>
                <c:pt idx="258">
                  <c:v>0.11163727485726142</c:v>
                </c:pt>
                <c:pt idx="259">
                  <c:v>8.3771391781849072E-2</c:v>
                </c:pt>
                <c:pt idx="260">
                  <c:v>5.6220753391706534E-2</c:v>
                </c:pt>
                <c:pt idx="261">
                  <c:v>2.8940884578206885E-2</c:v>
                </c:pt>
                <c:pt idx="262">
                  <c:v>1.8873104969800299E-3</c:v>
                </c:pt>
                <c:pt idx="263">
                  <c:v>-2.4984453266755177E-2</c:v>
                </c:pt>
                <c:pt idx="264">
                  <c:v>-5.1718912577219077E-2</c:v>
                </c:pt>
                <c:pt idx="265">
                  <c:v>-7.8360608375446422E-2</c:v>
                </c:pt>
                <c:pt idx="266">
                  <c:v>-0.10495413175882502</c:v>
                </c:pt>
                <c:pt idx="267">
                  <c:v>-0.13154414021461797</c:v>
                </c:pt>
                <c:pt idx="268">
                  <c:v>-0.15817537471005833</c:v>
                </c:pt>
                <c:pt idx="269">
                  <c:v>-0.18489267734037068</c:v>
                </c:pt>
                <c:pt idx="270">
                  <c:v>-0.21174100923640693</c:v>
                </c:pt>
                <c:pt idx="271">
                  <c:v>-0.23876546843429031</c:v>
                </c:pt>
                <c:pt idx="272">
                  <c:v>-0.2660113074083858</c:v>
                </c:pt>
                <c:pt idx="273">
                  <c:v>-0.29352394997114201</c:v>
                </c:pt>
                <c:pt idx="274">
                  <c:v>-0.32134900724229715</c:v>
                </c:pt>
                <c:pt idx="275">
                  <c:v>-0.34953229239211298</c:v>
                </c:pt>
                <c:pt idx="276">
                  <c:v>-0.37811983386403308</c:v>
                </c:pt>
                <c:pt idx="277">
                  <c:v>-0.40715788678410059</c:v>
                </c:pt>
                <c:pt idx="278">
                  <c:v>-0.43669294226668037</c:v>
                </c:pt>
                <c:pt idx="279">
                  <c:v>-0.46677173432946184</c:v>
                </c:pt>
                <c:pt idx="280">
                  <c:v>-0.49744124413417812</c:v>
                </c:pt>
                <c:pt idx="281">
                  <c:v>-0.52874870127518181</c:v>
                </c:pt>
                <c:pt idx="282">
                  <c:v>-0.56074158184409906</c:v>
                </c:pt>
                <c:pt idx="283">
                  <c:v>-0.59346760300638024</c:v>
                </c:pt>
                <c:pt idx="284">
                  <c:v>-0.626974713835728</c:v>
                </c:pt>
                <c:pt idx="285">
                  <c:v>-0.66131108216333434</c:v>
                </c:pt>
                <c:pt idx="286">
                  <c:v>-0.69652507721270807</c:v>
                </c:pt>
                <c:pt idx="287">
                  <c:v>-0.7326652478067317</c:v>
                </c:pt>
                <c:pt idx="288">
                  <c:v>-0.76978029595217823</c:v>
                </c:pt>
                <c:pt idx="289">
                  <c:v>-0.80791904562793126</c:v>
                </c:pt>
                <c:pt idx="290">
                  <c:v>-0.84713040662757555</c:v>
                </c:pt>
                <c:pt idx="291">
                  <c:v>-0.88746333333367933</c:v>
                </c:pt>
                <c:pt idx="292">
                  <c:v>-0.92896677833190511</c:v>
                </c:pt>
                <c:pt idx="293">
                  <c:v>-0.97168964080571274</c:v>
                </c:pt>
                <c:pt idx="294">
                  <c:v>-1.0156807096906022</c:v>
                </c:pt>
                <c:pt idx="295">
                  <c:v>-1.0609886016032057</c:v>
                </c:pt>
                <c:pt idx="296">
                  <c:v>-1.1076616936083352</c:v>
                </c:pt>
                <c:pt idx="297">
                  <c:v>-1.1557480509271263</c:v>
                </c:pt>
                <c:pt idx="298">
                  <c:v>-1.2052953497417898</c:v>
                </c:pt>
                <c:pt idx="299">
                  <c:v>-1.256350795300214</c:v>
                </c:pt>
                <c:pt idx="300">
                  <c:v>-1.3089610355766741</c:v>
                </c:pt>
                <c:pt idx="301">
                  <c:v>-1.3631720707984971</c:v>
                </c:pt>
                <c:pt idx="302">
                  <c:v>-1.419029159201991</c:v>
                </c:pt>
                <c:pt idx="303">
                  <c:v>-1.4765767194349448</c:v>
                </c:pt>
                <c:pt idx="304">
                  <c:v>-1.5358582300777204</c:v>
                </c:pt>
                <c:pt idx="305">
                  <c:v>-1.5969161268050009</c:v>
                </c:pt>
                <c:pt idx="306">
                  <c:v>-1.6597916977614267</c:v>
                </c:pt>
                <c:pt idx="307">
                  <c:v>-1.7245249777700153</c:v>
                </c:pt>
                <c:pt idx="308">
                  <c:v>-1.7911546420350575</c:v>
                </c:pt>
                <c:pt idx="309">
                  <c:v>-1.8597179000378603</c:v>
                </c:pt>
                <c:pt idx="310">
                  <c:v>-1.9302503903561419</c:v>
                </c:pt>
                <c:pt idx="311">
                  <c:v>-2.0027860771620101</c:v>
                </c:pt>
                <c:pt idx="312">
                  <c:v>-2.0773571491708003</c:v>
                </c:pt>
                <c:pt idx="313">
                  <c:v>-2.1539939218226012</c:v>
                </c:pt>
                <c:pt idx="314">
                  <c:v>-2.2327247434784248</c:v>
                </c:pt>
                <c:pt idx="315">
                  <c:v>-2.3135759064038708</c:v>
                </c:pt>
                <c:pt idx="316">
                  <c:v>-2.3965715632958191</c:v>
                </c:pt>
                <c:pt idx="317">
                  <c:v>-2.4817336500785241</c:v>
                </c:pt>
                <c:pt idx="318">
                  <c:v>-2.5690818156589192</c:v>
                </c:pt>
                <c:pt idx="319">
                  <c:v>-2.6586333592839715</c:v>
                </c:pt>
                <c:pt idx="320">
                  <c:v>-2.7504031760863112</c:v>
                </c:pt>
                <c:pt idx="321">
                  <c:v>-2.8444037113414939</c:v>
                </c:pt>
                <c:pt idx="322">
                  <c:v>-2.9406449238873802</c:v>
                </c:pt>
                <c:pt idx="323">
                  <c:v>-3.0391342590786539</c:v>
                </c:pt>
                <c:pt idx="324">
                  <c:v>-3.1398766315649906</c:v>
                </c:pt>
                <c:pt idx="325">
                  <c:v>-3.2428744180937312</c:v>
                </c:pt>
                <c:pt idx="326">
                  <c:v>-3.3481274604463445</c:v>
                </c:pt>
                <c:pt idx="327">
                  <c:v>-3.4556330785257869</c:v>
                </c:pt>
                <c:pt idx="328">
                  <c:v>-3.5653860935184065</c:v>
                </c:pt>
                <c:pt idx="329">
                  <c:v>-3.6773788609626648</c:v>
                </c:pt>
                <c:pt idx="330">
                  <c:v>-3.7916013134678712</c:v>
                </c:pt>
                <c:pt idx="331">
                  <c:v>-3.908041012741208</c:v>
                </c:pt>
                <c:pt idx="332">
                  <c:v>-4.0266832105017052</c:v>
                </c:pt>
                <c:pt idx="333">
                  <c:v>-4.1475109177858975</c:v>
                </c:pt>
                <c:pt idx="334">
                  <c:v>-4.270504982084268</c:v>
                </c:pt>
                <c:pt idx="335">
                  <c:v>-4.3956441716901358</c:v>
                </c:pt>
                <c:pt idx="336">
                  <c:v>-4.5229052665913763</c:v>
                </c:pt>
                <c:pt idx="337">
                  <c:v>-4.6522631551999716</c:v>
                </c:pt>
                <c:pt idx="338">
                  <c:v>-4.7836909361780275</c:v>
                </c:pt>
                <c:pt idx="339">
                  <c:v>-4.9171600246033673</c:v>
                </c:pt>
                <c:pt idx="340">
                  <c:v>-5.0526402617040418</c:v>
                </c:pt>
                <c:pt idx="341">
                  <c:v>-5.1901000273897315</c:v>
                </c:pt>
                <c:pt idx="342">
                  <c:v>-5.3295063548142814</c:v>
                </c:pt>
                <c:pt idx="343">
                  <c:v>-5.4708250462200549</c:v>
                </c:pt>
                <c:pt idx="344">
                  <c:v>-5.6140207893355853</c:v>
                </c:pt>
                <c:pt idx="345">
                  <c:v>-5.7590572736291987</c:v>
                </c:pt>
                <c:pt idx="346">
                  <c:v>-5.905897305755988</c:v>
                </c:pt>
                <c:pt idx="347">
                  <c:v>-6.0545029235760834</c:v>
                </c:pt>
                <c:pt idx="348">
                  <c:v>-6.2048355081670419</c:v>
                </c:pt>
                <c:pt idx="349">
                  <c:v>-6.3568558933018497</c:v>
                </c:pt>
                <c:pt idx="350">
                  <c:v>-6.5105244719136834</c:v>
                </c:pt>
                <c:pt idx="351">
                  <c:v>-6.6658012991214619</c:v>
                </c:pt>
                <c:pt idx="352">
                  <c:v>-6.8226461914428755</c:v>
                </c:pt>
                <c:pt idx="353">
                  <c:v>-6.9810188218737217</c:v>
                </c:pt>
                <c:pt idx="354">
                  <c:v>-7.1408788105659058</c:v>
                </c:pt>
                <c:pt idx="355">
                  <c:v>-7.3021858108857076</c:v>
                </c:pt>
                <c:pt idx="356">
                  <c:v>-7.464899590684543</c:v>
                </c:pt>
                <c:pt idx="357">
                  <c:v>-7.6289801086591984</c:v>
                </c:pt>
                <c:pt idx="358">
                  <c:v>-7.7943875857250173</c:v>
                </c:pt>
                <c:pt idx="359">
                  <c:v>-7.9610825713636109</c:v>
                </c:pt>
                <c:pt idx="360">
                  <c:v>-8.129026004947562</c:v>
                </c:pt>
                <c:pt idx="361">
                  <c:v>-8.2981792720769256</c:v>
                </c:pt>
                <c:pt idx="362">
                  <c:v>-8.4685042559942634</c:v>
                </c:pt>
                <c:pt idx="363">
                  <c:v>-8.6399633841733472</c:v>
                </c:pt>
                <c:pt idx="364">
                  <c:v>-8.8125196701995314</c:v>
                </c:pt>
                <c:pt idx="365">
                  <c:v>-8.9861367510822081</c:v>
                </c:pt>
                <c:pt idx="366">
                  <c:v>-9.1607789201566963</c:v>
                </c:pt>
                <c:pt idx="367">
                  <c:v>-9.3364111557477649</c:v>
                </c:pt>
                <c:pt idx="368">
                  <c:v>-9.512999145779311</c:v>
                </c:pt>
                <c:pt idx="369">
                  <c:v>-9.6905093085229588</c:v>
                </c:pt>
                <c:pt idx="370">
                  <c:v>-9.8689088096855642</c:v>
                </c:pt>
                <c:pt idx="371">
                  <c:v>-10.048165576039702</c:v>
                </c:pt>
                <c:pt idx="372">
                  <c:v>-10.228248305803294</c:v>
                </c:pt>
                <c:pt idx="373">
                  <c:v>-10.409126475975315</c:v>
                </c:pt>
                <c:pt idx="374">
                  <c:v>-10.590770346831999</c:v>
                </c:pt>
                <c:pt idx="375">
                  <c:v>-10.773150963786538</c:v>
                </c:pt>
                <c:pt idx="376">
                  <c:v>-10.956240156810667</c:v>
                </c:pt>
                <c:pt idx="377">
                  <c:v>-11.140010537610463</c:v>
                </c:pt>
                <c:pt idx="378">
                  <c:v>-11.324435494744479</c:v>
                </c:pt>
                <c:pt idx="379">
                  <c:v>-11.509489186862664</c:v>
                </c:pt>
                <c:pt idx="380">
                  <c:v>-11.695146534242005</c:v>
                </c:pt>
                <c:pt idx="381">
                  <c:v>-11.881383208779813</c:v>
                </c:pt>
                <c:pt idx="382">
                  <c:v>-12.068175622604633</c:v>
                </c:pt>
                <c:pt idx="383">
                  <c:v>-12.255500915451325</c:v>
                </c:pt>
                <c:pt idx="384">
                  <c:v>-12.443336940941096</c:v>
                </c:pt>
                <c:pt idx="385">
                  <c:v>-12.631662251896671</c:v>
                </c:pt>
                <c:pt idx="386">
                  <c:v>-12.820456084816419</c:v>
                </c:pt>
                <c:pt idx="387">
                  <c:v>-13.009698343620505</c:v>
                </c:pt>
                <c:pt idx="388">
                  <c:v>-13.199369582776175</c:v>
                </c:pt>
                <c:pt idx="389">
                  <c:v>-13.38945098989894</c:v>
                </c:pt>
                <c:pt idx="390">
                  <c:v>-13.579924367921082</c:v>
                </c:pt>
                <c:pt idx="391">
                  <c:v>-13.770772116908528</c:v>
                </c:pt>
                <c:pt idx="392">
                  <c:v>-13.961977215602673</c:v>
                </c:pt>
                <c:pt idx="393">
                  <c:v>-14.153523202755146</c:v>
                </c:pt>
                <c:pt idx="394">
                  <c:v>-14.34539415831687</c:v>
                </c:pt>
                <c:pt idx="395">
                  <c:v>-14.537574684537466</c:v>
                </c:pt>
                <c:pt idx="396">
                  <c:v>-14.730049887024618</c:v>
                </c:pt>
                <c:pt idx="397">
                  <c:v>-14.922805355806897</c:v>
                </c:pt>
                <c:pt idx="398">
                  <c:v>-15.115827146439406</c:v>
                </c:pt>
                <c:pt idx="399">
                  <c:v>-15.30910176118552</c:v>
                </c:pt>
                <c:pt idx="400">
                  <c:v>-15.50261613030445</c:v>
                </c:pt>
                <c:pt idx="401">
                  <c:v>-15.696357593469143</c:v>
                </c:pt>
                <c:pt idx="402">
                  <c:v>-15.890313881335373</c:v>
                </c:pt>
                <c:pt idx="403">
                  <c:v>-16.084473097279744</c:v>
                </c:pt>
                <c:pt idx="404">
                  <c:v>-16.278823699319879</c:v>
                </c:pt>
                <c:pt idx="405">
                  <c:v>-16.473354482227425</c:v>
                </c:pt>
                <c:pt idx="406">
                  <c:v>-16.668054559841828</c:v>
                </c:pt>
                <c:pt idx="407">
                  <c:v>-16.862913347589377</c:v>
                </c:pt>
                <c:pt idx="408">
                  <c:v>-17.057920545210667</c:v>
                </c:pt>
                <c:pt idx="409">
                  <c:v>-17.253066119695962</c:v>
                </c:pt>
                <c:pt idx="410">
                  <c:v>-17.448340288427474</c:v>
                </c:pt>
                <c:pt idx="411">
                  <c:v>-17.643733502524125</c:v>
                </c:pt>
                <c:pt idx="412">
                  <c:v>-17.839236430383821</c:v>
                </c:pt>
                <c:pt idx="413">
                  <c:v>-18.034839941416212</c:v>
                </c:pt>
                <c:pt idx="414">
                  <c:v>-18.230535089957627</c:v>
                </c:pt>
                <c:pt idx="415">
                  <c:v>-18.426313099358719</c:v>
                </c:pt>
                <c:pt idx="416">
                  <c:v>-18.622165346233739</c:v>
                </c:pt>
                <c:pt idx="417">
                  <c:v>-18.818083344860455</c:v>
                </c:pt>
                <c:pt idx="418">
                  <c:v>-19.014058731717238</c:v>
                </c:pt>
                <c:pt idx="419">
                  <c:v>-19.210083250145011</c:v>
                </c:pt>
                <c:pt idx="420">
                  <c:v>-19.406148735119032</c:v>
                </c:pt>
                <c:pt idx="421">
                  <c:v>-19.602247098117072</c:v>
                </c:pt>
                <c:pt idx="422">
                  <c:v>-19.798370312066947</c:v>
                </c:pt>
                <c:pt idx="423">
                  <c:v>-19.994510396361378</c:v>
                </c:pt>
                <c:pt idx="424">
                  <c:v>-20.190659401920151</c:v>
                </c:pt>
                <c:pt idx="425">
                  <c:v>-20.386809396286775</c:v>
                </c:pt>
                <c:pt idx="426">
                  <c:v>-20.58295244874207</c:v>
                </c:pt>
                <c:pt idx="427">
                  <c:v>-20.779080615418316</c:v>
                </c:pt>
                <c:pt idx="428">
                  <c:v>-20.975185924398428</c:v>
                </c:pt>
                <c:pt idx="429">
                  <c:v>-21.171260360782966</c:v>
                </c:pt>
                <c:pt idx="430">
                  <c:v>-21.367295851709461</c:v>
                </c:pt>
                <c:pt idx="431">
                  <c:v>-21.563284251308037</c:v>
                </c:pt>
                <c:pt idx="432">
                  <c:v>-21.759217325577161</c:v>
                </c:pt>
                <c:pt idx="433">
                  <c:v>-21.955086737165459</c:v>
                </c:pt>
                <c:pt idx="434">
                  <c:v>-22.150884030043123</c:v>
                </c:pt>
                <c:pt idx="435">
                  <c:v>-22.346600614050022</c:v>
                </c:pt>
                <c:pt idx="436">
                  <c:v>-22.542227749306004</c:v>
                </c:pt>
                <c:pt idx="437">
                  <c:v>-22.737756530470847</c:v>
                </c:pt>
                <c:pt idx="438">
                  <c:v>-22.933177870841416</c:v>
                </c:pt>
                <c:pt idx="439">
                  <c:v>-23.12848248627536</c:v>
                </c:pt>
                <c:pt idx="440">
                  <c:v>-23.323660878930575</c:v>
                </c:pt>
                <c:pt idx="441">
                  <c:v>-23.518703320811806</c:v>
                </c:pt>
                <c:pt idx="442">
                  <c:v>-23.713599837117265</c:v>
                </c:pt>
                <c:pt idx="443">
                  <c:v>-23.90834018937807</c:v>
                </c:pt>
                <c:pt idx="444">
                  <c:v>-24.102913858386977</c:v>
                </c:pt>
                <c:pt idx="445">
                  <c:v>-24.297310026913209</c:v>
                </c:pt>
                <c:pt idx="446">
                  <c:v>-24.491517562202684</c:v>
                </c:pt>
                <c:pt idx="447">
                  <c:v>-24.685524998265407</c:v>
                </c:pt>
                <c:pt idx="448">
                  <c:v>-24.879320517953115</c:v>
                </c:pt>
                <c:pt idx="449">
                  <c:v>-25.072891934834679</c:v>
                </c:pt>
                <c:pt idx="450">
                  <c:v>-25.266226674877295</c:v>
                </c:pt>
                <c:pt idx="451">
                  <c:v>-25.459311757946679</c:v>
                </c:pt>
                <c:pt idx="452">
                  <c:v>-25.652133779141153</c:v>
                </c:pt>
                <c:pt idx="453">
                  <c:v>-25.844678889979637</c:v>
                </c:pt>
                <c:pt idx="454">
                  <c:v>-26.036932779465804</c:v>
                </c:pt>
                <c:pt idx="455">
                  <c:v>-26.228880655056198</c:v>
                </c:pt>
                <c:pt idx="456">
                  <c:v>-26.420507223563742</c:v>
                </c:pt>
                <c:pt idx="457">
                  <c:v>-26.611796672033172</c:v>
                </c:pt>
                <c:pt idx="458">
                  <c:v>-26.802732648630634</c:v>
                </c:pt>
                <c:pt idx="459">
                  <c:v>-26.993298243593166</c:v>
                </c:pt>
                <c:pt idx="460">
                  <c:v>-27.183475970292545</c:v>
                </c:pt>
                <c:pt idx="461">
                  <c:v>-27.373247746471133</c:v>
                </c:pt>
                <c:pt idx="462">
                  <c:v>-27.562594875716147</c:v>
                </c:pt>
                <c:pt idx="463">
                  <c:v>-27.751498029243567</c:v>
                </c:pt>
                <c:pt idx="464">
                  <c:v>-27.939937228072456</c:v>
                </c:pt>
                <c:pt idx="465">
                  <c:v>-28.127891825674613</c:v>
                </c:pt>
                <c:pt idx="466">
                  <c:v>-28.31534049119497</c:v>
                </c:pt>
                <c:pt idx="467">
                  <c:v>-28.502261193346122</c:v>
                </c:pt>
                <c:pt idx="468">
                  <c:v>-28.688631185084859</c:v>
                </c:pt>
                <c:pt idx="469">
                  <c:v>-28.874426989192091</c:v>
                </c:pt>
                <c:pt idx="470">
                  <c:v>-29.059624384882184</c:v>
                </c:pt>
                <c:pt idx="471">
                  <c:v>-29.244198395577822</c:v>
                </c:pt>
                <c:pt idx="472">
                  <c:v>-29.42812327799523</c:v>
                </c:pt>
                <c:pt idx="473">
                  <c:v>-29.611372512691485</c:v>
                </c:pt>
                <c:pt idx="474">
                  <c:v>-29.793918796236806</c:v>
                </c:pt>
                <c:pt idx="475">
                  <c:v>-29.97573403517908</c:v>
                </c:pt>
                <c:pt idx="476">
                  <c:v>-30.156789341977845</c:v>
                </c:pt>
                <c:pt idx="477">
                  <c:v>-30.337055033092355</c:v>
                </c:pt>
                <c:pt idx="478">
                  <c:v>-30.51650062941199</c:v>
                </c:pt>
                <c:pt idx="479">
                  <c:v>-30.695094859225719</c:v>
                </c:pt>
                <c:pt idx="480">
                  <c:v>-30.872805663930013</c:v>
                </c:pt>
                <c:pt idx="481">
                  <c:v>-31.049600206678477</c:v>
                </c:pt>
                <c:pt idx="482">
                  <c:v>-31.225444884178263</c:v>
                </c:pt>
                <c:pt idx="483">
                  <c:v>-31.400305341838362</c:v>
                </c:pt>
                <c:pt idx="484">
                  <c:v>-31.574146492474608</c:v>
                </c:pt>
                <c:pt idx="485">
                  <c:v>-31.746932538769823</c:v>
                </c:pt>
                <c:pt idx="486">
                  <c:v>-31.918626999685763</c:v>
                </c:pt>
                <c:pt idx="487">
                  <c:v>-32.089192741011423</c:v>
                </c:pt>
                <c:pt idx="488">
                  <c:v>-32.258592010224724</c:v>
                </c:pt>
                <c:pt idx="489">
                  <c:v>-32.426786475827996</c:v>
                </c:pt>
                <c:pt idx="490">
                  <c:v>-32.593737271303496</c:v>
                </c:pt>
                <c:pt idx="491">
                  <c:v>-32.759405043813842</c:v>
                </c:pt>
                <c:pt idx="492">
                  <c:v>-32.923750007749248</c:v>
                </c:pt>
                <c:pt idx="493">
                  <c:v>-33.086732003197319</c:v>
                </c:pt>
                <c:pt idx="494">
                  <c:v>-33.248310559381707</c:v>
                </c:pt>
                <c:pt idx="495">
                  <c:v>-33.408444963080456</c:v>
                </c:pt>
                <c:pt idx="496">
                  <c:v>-33.567094332000934</c:v>
                </c:pt>
                <c:pt idx="497">
                  <c:v>-33.724217693046</c:v>
                </c:pt>
                <c:pt idx="498">
                  <c:v>-33.879774065364181</c:v>
                </c:pt>
                <c:pt idx="499">
                  <c:v>-34.033722548030383</c:v>
                </c:pt>
                <c:pt idx="500">
                  <c:v>-34.186022412155822</c:v>
                </c:pt>
                <c:pt idx="501">
                  <c:v>-34.336633197174081</c:v>
                </c:pt>
                <c:pt idx="502">
                  <c:v>-34.485514811001281</c:v>
                </c:pt>
                <c:pt idx="503">
                  <c:v>-34.632627633712069</c:v>
                </c:pt>
                <c:pt idx="504">
                  <c:v>-34.777932624322709</c:v>
                </c:pt>
                <c:pt idx="505">
                  <c:v>-34.921391430218918</c:v>
                </c:pt>
                <c:pt idx="506">
                  <c:v>-35.062966498714928</c:v>
                </c:pt>
                <c:pt idx="507">
                  <c:v>-35.202621190180317</c:v>
                </c:pt>
                <c:pt idx="508">
                  <c:v>-35.340319892126686</c:v>
                </c:pt>
                <c:pt idx="509">
                  <c:v>-35.476028133600543</c:v>
                </c:pt>
                <c:pt idx="510">
                  <c:v>-35.609712699196436</c:v>
                </c:pt>
                <c:pt idx="511">
                  <c:v>-35.741341741965051</c:v>
                </c:pt>
                <c:pt idx="512">
                  <c:v>-35.87088489447315</c:v>
                </c:pt>
                <c:pt idx="513">
                  <c:v>-35.998313377248031</c:v>
                </c:pt>
                <c:pt idx="514">
                  <c:v>-36.12360010383302</c:v>
                </c:pt>
                <c:pt idx="515">
                  <c:v>-36.246719781677072</c:v>
                </c:pt>
                <c:pt idx="516">
                  <c:v>-36.367649008088989</c:v>
                </c:pt>
                <c:pt idx="517">
                  <c:v>-36.486366360505038</c:v>
                </c:pt>
                <c:pt idx="518">
                  <c:v>-36.602852480344758</c:v>
                </c:pt>
                <c:pt idx="519">
                  <c:v>-36.717090149764765</c:v>
                </c:pt>
                <c:pt idx="520">
                  <c:v>-36.829064360668163</c:v>
                </c:pt>
                <c:pt idx="521">
                  <c:v>-36.938762375379163</c:v>
                </c:pt>
                <c:pt idx="522">
                  <c:v>-37.046173778457941</c:v>
                </c:pt>
                <c:pt idx="523">
                  <c:v>-37.15129051919908</c:v>
                </c:pt>
                <c:pt idx="524">
                  <c:v>-37.254106944435904</c:v>
                </c:pt>
                <c:pt idx="525">
                  <c:v>-37.354619821354987</c:v>
                </c:pt>
                <c:pt idx="526">
                  <c:v>-37.452828350113833</c:v>
                </c:pt>
                <c:pt idx="527">
                  <c:v>-37.548734166143589</c:v>
                </c:pt>
                <c:pt idx="528">
                  <c:v>-37.64234133211275</c:v>
                </c:pt>
                <c:pt idx="529">
                  <c:v>-37.733656319619769</c:v>
                </c:pt>
                <c:pt idx="530">
                  <c:v>-37.822687980774596</c:v>
                </c:pt>
                <c:pt idx="531">
                  <c:v>-37.909447509917555</c:v>
                </c:pt>
                <c:pt idx="532">
                  <c:v>-37.993948395811429</c:v>
                </c:pt>
                <c:pt idx="533">
                  <c:v>-38.076206364720214</c:v>
                </c:pt>
                <c:pt idx="534">
                  <c:v>-38.156239314864919</c:v>
                </c:pt>
                <c:pt idx="535">
                  <c:v>-38.234067242811882</c:v>
                </c:pt>
                <c:pt idx="536">
                  <c:v>-38.309712162408708</c:v>
                </c:pt>
                <c:pt idx="537">
                  <c:v>-38.383198016933498</c:v>
                </c:pt>
                <c:pt idx="538">
                  <c:v>-38.454550585162714</c:v>
                </c:pt>
                <c:pt idx="539">
                  <c:v>-38.523797382096504</c:v>
                </c:pt>
                <c:pt idx="540">
                  <c:v>-38.590967555100171</c:v>
                </c:pt>
                <c:pt idx="541">
                  <c:v>-38.656091776234199</c:v>
                </c:pt>
                <c:pt idx="542">
                  <c:v>-38.719202131547753</c:v>
                </c:pt>
                <c:pt idx="543">
                  <c:v>-38.780332008105098</c:v>
                </c:pt>
                <c:pt idx="544">
                  <c:v>-38.839515979499801</c:v>
                </c:pt>
                <c:pt idx="545">
                  <c:v>-38.896789690589969</c:v>
                </c:pt>
                <c:pt idx="546">
                  <c:v>-38.952189742159071</c:v>
                </c:pt>
                <c:pt idx="547">
                  <c:v>-39.005753576172168</c:v>
                </c:pt>
                <c:pt idx="548">
                  <c:v>-39.057519362256471</c:v>
                </c:pt>
                <c:pt idx="549">
                  <c:v>-39.107525885991414</c:v>
                </c:pt>
                <c:pt idx="550">
                  <c:v>-39.155812439545272</c:v>
                </c:pt>
                <c:pt idx="551">
                  <c:v>-39.202418715144937</c:v>
                </c:pt>
                <c:pt idx="552">
                  <c:v>-39.247384701812678</c:v>
                </c:pt>
                <c:pt idx="553">
                  <c:v>-39.29075058575269</c:v>
                </c:pt>
                <c:pt idx="554">
                  <c:v>-39.332556654713585</c:v>
                </c:pt>
                <c:pt idx="555">
                  <c:v>-39.372843206604671</c:v>
                </c:pt>
                <c:pt idx="556">
                  <c:v>-39.411650462589456</c:v>
                </c:pt>
                <c:pt idx="557">
                  <c:v>-39.449018484831797</c:v>
                </c:pt>
                <c:pt idx="558">
                  <c:v>-39.48498709902222</c:v>
                </c:pt>
                <c:pt idx="559">
                  <c:v>-39.519595821768156</c:v>
                </c:pt>
                <c:pt idx="560">
                  <c:v>-39.552883792888906</c:v>
                </c:pt>
                <c:pt idx="561">
                  <c:v>-39.584889712618427</c:v>
                </c:pt>
                <c:pt idx="562">
                  <c:v>-39.615651783683973</c:v>
                </c:pt>
                <c:pt idx="563">
                  <c:v>-39.645207658195417</c:v>
                </c:pt>
                <c:pt idx="564">
                  <c:v>-39.673594389253708</c:v>
                </c:pt>
                <c:pt idx="565">
                  <c:v>-39.70084838715988</c:v>
                </c:pt>
                <c:pt idx="566">
                  <c:v>-39.727005380085089</c:v>
                </c:pt>
                <c:pt idx="567">
                  <c:v>-39.752100379044933</c:v>
                </c:pt>
                <c:pt idx="568">
                  <c:v>-39.776167647003255</c:v>
                </c:pt>
                <c:pt idx="569">
                  <c:v>-39.799240671920742</c:v>
                </c:pt>
                <c:pt idx="570">
                  <c:v>-39.821352143552659</c:v>
                </c:pt>
                <c:pt idx="571">
                  <c:v>-39.842533933792659</c:v>
                </c:pt>
                <c:pt idx="572">
                  <c:v>-39.862817080355889</c:v>
                </c:pt>
                <c:pt idx="573">
                  <c:v>-39.882231773590689</c:v>
                </c:pt>
                <c:pt idx="574">
                  <c:v>-39.900807346207841</c:v>
                </c:pt>
                <c:pt idx="575">
                  <c:v>-39.918572265717991</c:v>
                </c:pt>
                <c:pt idx="576">
                  <c:v>-39.935554129368157</c:v>
                </c:pt>
                <c:pt idx="577">
                  <c:v>-39.951779661374395</c:v>
                </c:pt>
                <c:pt idx="578">
                  <c:v>-39.967274712250649</c:v>
                </c:pt>
                <c:pt idx="579">
                  <c:v>-39.982064260039884</c:v>
                </c:pt>
                <c:pt idx="580">
                  <c:v>-39.996172413260886</c:v>
                </c:pt>
                <c:pt idx="581">
                  <c:v>-40.009622415389707</c:v>
                </c:pt>
                <c:pt idx="582">
                  <c:v>-40.022436650703689</c:v>
                </c:pt>
                <c:pt idx="583">
                  <c:v>-40.034636651322522</c:v>
                </c:pt>
                <c:pt idx="584">
                  <c:v>-40.046243105290536</c:v>
                </c:pt>
                <c:pt idx="585">
                  <c:v>-40.057275865550359</c:v>
                </c:pt>
                <c:pt idx="586">
                  <c:v>-40.067753959668856</c:v>
                </c:pt>
                <c:pt idx="587">
                  <c:v>-40.077695600182565</c:v>
                </c:pt>
                <c:pt idx="588">
                  <c:v>-40.087118195438634</c:v>
                </c:pt>
                <c:pt idx="589">
                  <c:v>-40.096038360816337</c:v>
                </c:pt>
                <c:pt idx="590">
                  <c:v>-40.104471930219376</c:v>
                </c:pt>
                <c:pt idx="591">
                  <c:v>-40.112433967739484</c:v>
                </c:pt>
                <c:pt idx="592">
                  <c:v>-40.119938779398019</c:v>
                </c:pt>
                <c:pt idx="593">
                  <c:v>-40.126999924878348</c:v>
                </c:pt>
                <c:pt idx="594">
                  <c:v>-40.133630229169761</c:v>
                </c:pt>
                <c:pt idx="595">
                  <c:v>-40.139841794050177</c:v>
                </c:pt>
                <c:pt idx="596">
                  <c:v>-40.145646009338961</c:v>
                </c:pt>
                <c:pt idx="597">
                  <c:v>-40.151053563859556</c:v>
                </c:pt>
                <c:pt idx="598">
                  <c:v>-40.156074456055066</c:v>
                </c:pt>
                <c:pt idx="599">
                  <c:v>-40.160718004205414</c:v>
                </c:pt>
                <c:pt idx="600">
                  <c:v>-40.164992856200442</c:v>
                </c:pt>
                <c:pt idx="601">
                  <c:v>-40.168906998826209</c:v>
                </c:pt>
                <c:pt idx="602">
                  <c:v>-40.172467766527248</c:v>
                </c:pt>
                <c:pt idx="603">
                  <c:v>-40.17568184961052</c:v>
                </c:pt>
                <c:pt idx="604">
                  <c:v>-40.178555301861088</c:v>
                </c:pt>
                <c:pt idx="605">
                  <c:v>-40.181093547542929</c:v>
                </c:pt>
                <c:pt idx="606">
                  <c:v>-40.183301387760281</c:v>
                </c:pt>
                <c:pt idx="607">
                  <c:v>-40.185183006160237</c:v>
                </c:pt>
                <c:pt idx="608">
                  <c:v>-40.186741973957588</c:v>
                </c:pt>
                <c:pt idx="609">
                  <c:v>-40.187981254267413</c:v>
                </c:pt>
                <c:pt idx="610">
                  <c:v>-40.188903205732231</c:v>
                </c:pt>
                <c:pt idx="611">
                  <c:v>-40.189509585433932</c:v>
                </c:pt>
                <c:pt idx="612">
                  <c:v>-40.189801551081786</c:v>
                </c:pt>
                <c:pt idx="613">
                  <c:v>-40.189779662471281</c:v>
                </c:pt>
                <c:pt idx="614">
                  <c:v>-40.189443882209737</c:v>
                </c:pt>
                <c:pt idx="615">
                  <c:v>-40.188793575706896</c:v>
                </c:pt>
                <c:pt idx="616">
                  <c:v>-40.187827510431823</c:v>
                </c:pt>
                <c:pt idx="617">
                  <c:v>-40.186543854437204</c:v>
                </c:pt>
                <c:pt idx="618">
                  <c:v>-40.184940174157212</c:v>
                </c:pt>
                <c:pt idx="619">
                  <c:v>-40.183013431484824</c:v>
                </c:pt>
                <c:pt idx="620">
                  <c:v>-40.180759980137623</c:v>
                </c:pt>
                <c:pt idx="621">
                  <c:v>-40.178175561324061</c:v>
                </c:pt>
                <c:pt idx="622">
                  <c:v>-40.175255298722945</c:v>
                </c:pt>
                <c:pt idx="623">
                  <c:v>-40.171993692793706</c:v>
                </c:pt>
                <c:pt idx="624">
                  <c:v>-40.168384614434835</c:v>
                </c:pt>
                <c:pt idx="625">
                  <c:v>-40.164421298013941</c:v>
                </c:pt>
                <c:pt idx="626">
                  <c:v>-40.16009633379273</c:v>
                </c:pt>
                <c:pt idx="627">
                  <c:v>-40.155401659776629</c:v>
                </c:pt>
                <c:pt idx="628">
                  <c:v>-40.150328553019335</c:v>
                </c:pt>
                <c:pt idx="629">
                  <c:v>-40.144867620417848</c:v>
                </c:pt>
                <c:pt idx="630">
                  <c:v>-40.139008789038449</c:v>
                </c:pt>
                <c:pt idx="631">
                  <c:v>-40.132741296015418</c:v>
                </c:pt>
                <c:pt idx="632">
                  <c:v>-40.126053678071663</c:v>
                </c:pt>
                <c:pt idx="633">
                  <c:v>-40.118933760714526</c:v>
                </c:pt>
                <c:pt idx="634">
                  <c:v>-40.111368647163594</c:v>
                </c:pt>
                <c:pt idx="635">
                  <c:v>-40.103344707075642</c:v>
                </c:pt>
                <c:pt idx="636">
                  <c:v>-40.094847565134749</c:v>
                </c:pt>
                <c:pt idx="637">
                  <c:v>-40.085862089584367</c:v>
                </c:pt>
                <c:pt idx="638">
                  <c:v>-40.076372380782374</c:v>
                </c:pt>
                <c:pt idx="639">
                  <c:v>-40.066361759868542</c:v>
                </c:pt>
                <c:pt idx="640">
                  <c:v>-40.055812757639814</c:v>
                </c:pt>
                <c:pt idx="641">
                  <c:v>-40.044707103737252</c:v>
                </c:pt>
                <c:pt idx="642">
                  <c:v>-40.03302571625472</c:v>
                </c:pt>
                <c:pt idx="643">
                  <c:v>-40.020748691888762</c:v>
                </c:pt>
                <c:pt idx="644">
                  <c:v>-40.00785529675624</c:v>
                </c:pt>
                <c:pt idx="645">
                  <c:v>-39.994323958014249</c:v>
                </c:pt>
                <c:pt idx="646">
                  <c:v>-39.980132256426408</c:v>
                </c:pt>
                <c:pt idx="647">
                  <c:v>-39.965256920026519</c:v>
                </c:pt>
                <c:pt idx="648">
                  <c:v>-39.949673819039006</c:v>
                </c:pt>
                <c:pt idx="649">
                  <c:v>-39.933357962225472</c:v>
                </c:pt>
                <c:pt idx="650">
                  <c:v>-39.916283494831028</c:v>
                </c:pt>
                <c:pt idx="651">
                  <c:v>-39.898423698314929</c:v>
                </c:pt>
                <c:pt idx="652">
                  <c:v>-39.879750992055321</c:v>
                </c:pt>
                <c:pt idx="653">
                  <c:v>-39.860236937223924</c:v>
                </c:pt>
                <c:pt idx="654">
                  <c:v>-39.839852243032823</c:v>
                </c:pt>
                <c:pt idx="655">
                  <c:v>-39.818566775559923</c:v>
                </c:pt>
                <c:pt idx="656">
                  <c:v>-39.796349569362263</c:v>
                </c:pt>
                <c:pt idx="657">
                  <c:v>-39.773168842089241</c:v>
                </c:pt>
                <c:pt idx="658">
                  <c:v>-39.748992012308101</c:v>
                </c:pt>
                <c:pt idx="659">
                  <c:v>-39.723785720752403</c:v>
                </c:pt>
                <c:pt idx="660">
                  <c:v>-39.69751585520126</c:v>
                </c:pt>
                <c:pt idx="661">
                  <c:v>-39.670147579192232</c:v>
                </c:pt>
                <c:pt idx="662">
                  <c:v>-39.641645364761587</c:v>
                </c:pt>
                <c:pt idx="663">
                  <c:v>-39.611973029397305</c:v>
                </c:pt>
                <c:pt idx="664">
                  <c:v>-39.581093777374925</c:v>
                </c:pt>
                <c:pt idx="665">
                  <c:v>-39.548970245632198</c:v>
                </c:pt>
                <c:pt idx="666">
                  <c:v>-39.515564554317478</c:v>
                </c:pt>
                <c:pt idx="667">
                  <c:v>-39.48083836212578</c:v>
                </c:pt>
                <c:pt idx="668">
                  <c:v>-39.444752926509793</c:v>
                </c:pt>
                <c:pt idx="669">
                  <c:v>-39.407269168823831</c:v>
                </c:pt>
                <c:pt idx="670">
                  <c:v>-39.368347744426138</c:v>
                </c:pt>
                <c:pt idx="671">
                  <c:v>-39.327949117729773</c:v>
                </c:pt>
                <c:pt idx="672">
                  <c:v>-39.286033642150969</c:v>
                </c:pt>
                <c:pt idx="673">
                  <c:v>-39.242561644863535</c:v>
                </c:pt>
                <c:pt idx="674">
                  <c:v>-39.197493516221584</c:v>
                </c:pt>
                <c:pt idx="675">
                  <c:v>-39.150789803665042</c:v>
                </c:pt>
                <c:pt idx="676">
                  <c:v>-39.102411309872267</c:v>
                </c:pt>
                <c:pt idx="677">
                  <c:v>-39.052319194874478</c:v>
                </c:pt>
                <c:pt idx="678">
                  <c:v>-39.000475081790292</c:v>
                </c:pt>
                <c:pt idx="679">
                  <c:v>-38.946841165790495</c:v>
                </c:pt>
                <c:pt idx="680">
                  <c:v>-38.891380325845709</c:v>
                </c:pt>
                <c:pt idx="681">
                  <c:v>-38.834056238761519</c:v>
                </c:pt>
                <c:pt idx="682">
                  <c:v>-38.774833494954514</c:v>
                </c:pt>
                <c:pt idx="683">
                  <c:v>-38.713677715374253</c:v>
                </c:pt>
                <c:pt idx="684">
                  <c:v>-38.65055566893669</c:v>
                </c:pt>
                <c:pt idx="685">
                  <c:v>-38.585435389791442</c:v>
                </c:pt>
                <c:pt idx="686">
                  <c:v>-38.518286293715335</c:v>
                </c:pt>
                <c:pt idx="687">
                  <c:v>-38.4490792928964</c:v>
                </c:pt>
                <c:pt idx="688">
                  <c:v>-38.37778690835281</c:v>
                </c:pt>
                <c:pt idx="689">
                  <c:v>-38.304383379219523</c:v>
                </c:pt>
                <c:pt idx="690">
                  <c:v>-38.228844768132596</c:v>
                </c:pt>
                <c:pt idx="691">
                  <c:v>-38.151149061945716</c:v>
                </c:pt>
                <c:pt idx="692">
                  <c:v>-38.071276267029575</c:v>
                </c:pt>
                <c:pt idx="693">
                  <c:v>-37.98920849842866</c:v>
                </c:pt>
                <c:pt idx="694">
                  <c:v>-37.904930062184015</c:v>
                </c:pt>
                <c:pt idx="695">
                  <c:v>-37.81842753017601</c:v>
                </c:pt>
                <c:pt idx="696">
                  <c:v>-37.729689806890384</c:v>
                </c:pt>
                <c:pt idx="697">
                  <c:v>-37.638708187576</c:v>
                </c:pt>
                <c:pt idx="698">
                  <c:v>-37.545476407329083</c:v>
                </c:pt>
                <c:pt idx="699">
                  <c:v>-37.449990680716191</c:v>
                </c:pt>
                <c:pt idx="700">
                  <c:v>-37.352249731629399</c:v>
                </c:pt>
                <c:pt idx="701">
                  <c:v>-37.25225481315546</c:v>
                </c:pt>
                <c:pt idx="702">
                  <c:v>-37.150009717328231</c:v>
                </c:pt>
                <c:pt idx="703">
                  <c:v>-37.045520774728963</c:v>
                </c:pt>
                <c:pt idx="704">
                  <c:v>-36.938796843989913</c:v>
                </c:pt>
                <c:pt idx="705">
                  <c:v>-36.829849291350428</c:v>
                </c:pt>
                <c:pt idx="706">
                  <c:v>-36.718691960503293</c:v>
                </c:pt>
                <c:pt idx="707">
                  <c:v>-36.605341133056982</c:v>
                </c:pt>
                <c:pt idx="708">
                  <c:v>-36.489815480020823</c:v>
                </c:pt>
                <c:pt idx="709">
                  <c:v>-36.372136004795365</c:v>
                </c:pt>
                <c:pt idx="710">
                  <c:v>-36.252325978219737</c:v>
                </c:pt>
                <c:pt idx="711">
                  <c:v>-36.130410866287434</c:v>
                </c:pt>
                <c:pt idx="712">
                  <c:v>-36.006418251196919</c:v>
                </c:pt>
                <c:pt idx="713">
                  <c:v>-35.88037774644188</c:v>
                </c:pt>
                <c:pt idx="714">
                  <c:v>-35.752320906685</c:v>
                </c:pt>
                <c:pt idx="715">
                  <c:v>-35.622281133179094</c:v>
                </c:pt>
                <c:pt idx="716">
                  <c:v>-35.490293575515381</c:v>
                </c:pt>
                <c:pt idx="717">
                  <c:v>-35.356395030484059</c:v>
                </c:pt>
                <c:pt idx="718">
                  <c:v>-35.220623838827855</c:v>
                </c:pt>
                <c:pt idx="719">
                  <c:v>-35.083019780655967</c:v>
                </c:pt>
                <c:pt idx="720">
                  <c:v>-34.943623970267431</c:v>
                </c:pt>
                <c:pt idx="721">
                  <c:v>-34.802478751103152</c:v>
                </c:pt>
                <c:pt idx="722">
                  <c:v>-34.659627591513015</c:v>
                </c:pt>
                <c:pt idx="723">
                  <c:v>-34.515114981985576</c:v>
                </c:pt>
                <c:pt idx="724">
                  <c:v>-34.368986334441672</c:v>
                </c:pt>
                <c:pt idx="725">
                  <c:v>-34.221287884148552</c:v>
                </c:pt>
                <c:pt idx="726">
                  <c:v>-34.072066594757281</c:v>
                </c:pt>
                <c:pt idx="727">
                  <c:v>-33.921370066915514</c:v>
                </c:pt>
                <c:pt idx="728">
                  <c:v>-33.769246450854453</c:v>
                </c:pt>
                <c:pt idx="729">
                  <c:v>-33.615744363292919</c:v>
                </c:pt>
                <c:pt idx="730">
                  <c:v>-33.460912808948144</c:v>
                </c:pt>
                <c:pt idx="731">
                  <c:v>-33.304801106891418</c:v>
                </c:pt>
                <c:pt idx="732">
                  <c:v>-33.147458821934293</c:v>
                </c:pt>
                <c:pt idx="733">
                  <c:v>-32.988935701180843</c:v>
                </c:pt>
                <c:pt idx="734">
                  <c:v>-32.829281615836507</c:v>
                </c:pt>
                <c:pt idx="735">
                  <c:v>-32.668546508317974</c:v>
                </c:pt>
                <c:pt idx="736">
                  <c:v>-32.506780344667973</c:v>
                </c:pt>
                <c:pt idx="737">
                  <c:v>-32.344033072240371</c:v>
                </c:pt>
                <c:pt idx="738">
                  <c:v>-32.180354582584904</c:v>
                </c:pt>
                <c:pt idx="739">
                  <c:v>-32.015794679430947</c:v>
                </c:pt>
                <c:pt idx="740">
                  <c:v>-31.850403051637542</c:v>
                </c:pt>
                <c:pt idx="741">
                  <c:v>-31.684229250954353</c:v>
                </c:pt>
                <c:pt idx="742">
                  <c:v>-31.517322674413606</c:v>
                </c:pt>
                <c:pt idx="743">
                  <c:v>-31.349732551152872</c:v>
                </c:pt>
                <c:pt idx="744">
                  <c:v>-31.18150793345248</c:v>
                </c:pt>
                <c:pt idx="745">
                  <c:v>-31.012697691754866</c:v>
                </c:pt>
                <c:pt idx="746">
                  <c:v>-30.843350513422131</c:v>
                </c:pt>
                <c:pt idx="747">
                  <c:v>-30.673514904976066</c:v>
                </c:pt>
                <c:pt idx="748">
                  <c:v>-30.503239197557068</c:v>
                </c:pt>
                <c:pt idx="749">
                  <c:v>-30.3325715553304</c:v>
                </c:pt>
                <c:pt idx="750">
                  <c:v>-30.161559986563919</c:v>
                </c:pt>
                <c:pt idx="751">
                  <c:v>-29.990252357095102</c:v>
                </c:pt>
                <c:pt idx="752">
                  <c:v>-29.818696405902024</c:v>
                </c:pt>
                <c:pt idx="753">
                  <c:v>-29.64693976249248</c:v>
                </c:pt>
                <c:pt idx="754">
                  <c:v>-29.475029965819758</c:v>
                </c:pt>
                <c:pt idx="755">
                  <c:v>-29.303014484435174</c:v>
                </c:pt>
                <c:pt idx="756">
                  <c:v>-29.130940737584652</c:v>
                </c:pt>
                <c:pt idx="757">
                  <c:v>-28.958856116957232</c:v>
                </c:pt>
                <c:pt idx="758">
                  <c:v>-28.786808008791844</c:v>
                </c:pt>
                <c:pt idx="759">
                  <c:v>-28.614843816049021</c:v>
                </c:pt>
                <c:pt idx="760">
                  <c:v>-28.443010980354266</c:v>
                </c:pt>
                <c:pt idx="761">
                  <c:v>-28.271357003419958</c:v>
                </c:pt>
                <c:pt idx="762">
                  <c:v>-28.099929467652309</c:v>
                </c:pt>
                <c:pt idx="763">
                  <c:v>-27.928776055650765</c:v>
                </c:pt>
                <c:pt idx="764">
                  <c:v>-27.757944568309934</c:v>
                </c:pt>
                <c:pt idx="765">
                  <c:v>-27.587482941231663</c:v>
                </c:pt>
                <c:pt idx="766">
                  <c:v>-27.417439259159341</c:v>
                </c:pt>
                <c:pt idx="767">
                  <c:v>-27.247861768149086</c:v>
                </c:pt>
                <c:pt idx="768">
                  <c:v>-27.078798885193443</c:v>
                </c:pt>
                <c:pt idx="769">
                  <c:v>-26.910299205019996</c:v>
                </c:pt>
                <c:pt idx="770">
                  <c:v>-26.742411503788588</c:v>
                </c:pt>
                <c:pt idx="771">
                  <c:v>-26.575184739422916</c:v>
                </c:pt>
                <c:pt idx="772">
                  <c:v>-26.408668048314972</c:v>
                </c:pt>
                <c:pt idx="773">
                  <c:v>-26.242910738152922</c:v>
                </c:pt>
                <c:pt idx="774">
                  <c:v>-26.07796227663594</c:v>
                </c:pt>
                <c:pt idx="775">
                  <c:v>-25.913872275850032</c:v>
                </c:pt>
                <c:pt idx="776">
                  <c:v>-25.750690472098171</c:v>
                </c:pt>
                <c:pt idx="777">
                  <c:v>-25.588466700996037</c:v>
                </c:pt>
                <c:pt idx="778">
                  <c:v>-25.427250867664338</c:v>
                </c:pt>
                <c:pt idx="779">
                  <c:v>-25.26709291187656</c:v>
                </c:pt>
                <c:pt idx="780">
                  <c:v>-25.10804276804549</c:v>
                </c:pt>
                <c:pt idx="781">
                  <c:v>-24.950150319963555</c:v>
                </c:pt>
                <c:pt idx="782">
                  <c:v>-24.79346535024694</c:v>
                </c:pt>
                <c:pt idx="783">
                  <c:v>-24.638037484467976</c:v>
                </c:pt>
                <c:pt idx="784">
                  <c:v>-24.483916130002797</c:v>
                </c:pt>
                <c:pt idx="785">
                  <c:v>-24.331150409663124</c:v>
                </c:pt>
                <c:pt idx="786">
                  <c:v>-24.179789090226141</c:v>
                </c:pt>
                <c:pt idx="787">
                  <c:v>-24.029880506027197</c:v>
                </c:pt>
                <c:pt idx="788">
                  <c:v>-23.881472477827508</c:v>
                </c:pt>
                <c:pt idx="789">
                  <c:v>-23.734612227223742</c:v>
                </c:pt>
                <c:pt idx="790">
                  <c:v>-23.589346286918342</c:v>
                </c:pt>
                <c:pt idx="791">
                  <c:v>-23.44572040722468</c:v>
                </c:pt>
                <c:pt idx="792">
                  <c:v>-23.303779459233233</c:v>
                </c:pt>
                <c:pt idx="793">
                  <c:v>-23.163567335120796</c:v>
                </c:pt>
                <c:pt idx="794">
                  <c:v>-23.025126846133443</c:v>
                </c:pt>
                <c:pt idx="795">
                  <c:v>-22.88849961882644</c:v>
                </c:pt>
                <c:pt idx="796">
                  <c:v>-22.753725990186567</c:v>
                </c:pt>
                <c:pt idx="797">
                  <c:v>-22.620844902306747</c:v>
                </c:pt>
                <c:pt idx="798">
                  <c:v>-22.48989379731826</c:v>
                </c:pt>
                <c:pt idx="799">
                  <c:v>-22.360908513316371</c:v>
                </c:pt>
                <c:pt idx="800">
                  <c:v>-22.233923182039284</c:v>
                </c:pt>
                <c:pt idx="801">
                  <c:v>-22.108970129075189</c:v>
                </c:pt>
                <c:pt idx="802">
                  <c:v>-21.986079777383456</c:v>
                </c:pt>
                <c:pt idx="803">
                  <c:v>-21.865280554909933</c:v>
                </c:pt>
                <c:pt idx="804">
                  <c:v>-21.746598807070711</c:v>
                </c:pt>
                <c:pt idx="805">
                  <c:v>-21.630058714857107</c:v>
                </c:pt>
                <c:pt idx="806">
                  <c:v>-21.5156822192844</c:v>
                </c:pt>
                <c:pt idx="807">
                  <c:v>-21.403488952870433</c:v>
                </c:pt>
                <c:pt idx="808">
                  <c:v>-21.293496178779467</c:v>
                </c:pt>
                <c:pt idx="809">
                  <c:v>-21.185718738210841</c:v>
                </c:pt>
                <c:pt idx="810">
                  <c:v>-21.080169006547237</c:v>
                </c:pt>
                <c:pt idx="811">
                  <c:v>-20.976856858702263</c:v>
                </c:pt>
                <c:pt idx="812">
                  <c:v>-20.875789644031762</c:v>
                </c:pt>
                <c:pt idx="813">
                  <c:v>-20.7769721710849</c:v>
                </c:pt>
                <c:pt idx="814">
                  <c:v>-20.680406702382577</c:v>
                </c:pt>
                <c:pt idx="815">
                  <c:v>-20.586092959324212</c:v>
                </c:pt>
                <c:pt idx="816">
                  <c:v>-20.494028137223978</c:v>
                </c:pt>
                <c:pt idx="817">
                  <c:v>-20.404206930389378</c:v>
                </c:pt>
                <c:pt idx="818">
                  <c:v>-20.316621567062857</c:v>
                </c:pt>
              </c:numCache>
            </c:numRef>
          </c:yVal>
          <c:smooth val="1"/>
          <c:extLst>
            <c:ext xmlns:c16="http://schemas.microsoft.com/office/drawing/2014/chart" uri="{C3380CC4-5D6E-409C-BE32-E72D297353CC}">
              <c16:uniqueId val="{00000001-3A41-49B6-8AAE-471A328AEB09}"/>
            </c:ext>
          </c:extLst>
        </c:ser>
        <c:dLbls>
          <c:showLegendKey val="0"/>
          <c:showVal val="0"/>
          <c:showCatName val="0"/>
          <c:showSerName val="0"/>
          <c:showPercent val="0"/>
          <c:showBubbleSize val="0"/>
        </c:dLbls>
        <c:axId val="529020032"/>
        <c:axId val="529021952"/>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Sheet2!$AS$4:$AS$822</c:f>
              <c:numCache>
                <c:formatCode>0.0000</c:formatCode>
                <c:ptCount val="819"/>
                <c:pt idx="0">
                  <c:v>-66.112128748481879</c:v>
                </c:pt>
                <c:pt idx="1">
                  <c:v>-65.638025532260912</c:v>
                </c:pt>
                <c:pt idx="2">
                  <c:v>-65.157755526851304</c:v>
                </c:pt>
                <c:pt idx="3">
                  <c:v>-64.671427764643212</c:v>
                </c:pt>
                <c:pt idx="4">
                  <c:v>-64.179163102746003</c:v>
                </c:pt>
                <c:pt idx="5">
                  <c:v>-63.681094491910244</c:v>
                </c:pt>
                <c:pt idx="6">
                  <c:v>-63.177367215687916</c:v>
                </c:pt>
                <c:pt idx="7">
                  <c:v>-62.668139096661889</c:v>
                </c:pt>
                <c:pt idx="8">
                  <c:v>-62.153580666614161</c:v>
                </c:pt>
                <c:pt idx="9">
                  <c:v>-61.633875297573866</c:v>
                </c:pt>
                <c:pt idx="10">
                  <c:v>-61.109219290799402</c:v>
                </c:pt>
                <c:pt idx="11">
                  <c:v>-60.579821920901551</c:v>
                </c:pt>
                <c:pt idx="12">
                  <c:v>-60.045905432511702</c:v>
                </c:pt>
                <c:pt idx="13">
                  <c:v>-59.507704987137622</c:v>
                </c:pt>
                <c:pt idx="14">
                  <c:v>-58.965468558132763</c:v>
                </c:pt>
                <c:pt idx="15">
                  <c:v>-58.419456772029832</c:v>
                </c:pt>
                <c:pt idx="16">
                  <c:v>-57.869942694855624</c:v>
                </c:pt>
                <c:pt idx="17">
                  <c:v>-57.317211562449167</c:v>
                </c:pt>
                <c:pt idx="18">
                  <c:v>-56.761560454243643</c:v>
                </c:pt>
                <c:pt idx="19">
                  <c:v>-56.203297910444469</c:v>
                </c:pt>
                <c:pt idx="20">
                  <c:v>-55.642743493029585</c:v>
                </c:pt>
                <c:pt idx="21">
                  <c:v>-55.080227291515072</c:v>
                </c:pt>
                <c:pt idx="22">
                  <c:v>-54.516089374955293</c:v>
                </c:pt>
                <c:pt idx="23">
                  <c:v>-53.950679192181141</c:v>
                </c:pt>
                <c:pt idx="24">
                  <c:v>-53.384354922809109</c:v>
                </c:pt>
                <c:pt idx="25">
                  <c:v>-52.817482782074514</c:v>
                </c:pt>
                <c:pt idx="26">
                  <c:v>-52.250436283041417</c:v>
                </c:pt>
                <c:pt idx="27">
                  <c:v>-51.683595460214846</c:v>
                </c:pt>
                <c:pt idx="28">
                  <c:v>-51.117346059017187</c:v>
                </c:pt>
                <c:pt idx="29">
                  <c:v>-50.552078695983482</c:v>
                </c:pt>
                <c:pt idx="30">
                  <c:v>-49.988187994872881</c:v>
                </c:pt>
                <c:pt idx="31">
                  <c:v>-49.426071704177701</c:v>
                </c:pt>
                <c:pt idx="32">
                  <c:v>-48.866129801735092</c:v>
                </c:pt>
                <c:pt idx="33">
                  <c:v>-48.308763592301283</c:v>
                </c:pt>
                <c:pt idx="34">
                  <c:v>-47.754374804034732</c:v>
                </c:pt>
                <c:pt idx="35">
                  <c:v>-47.203364689849209</c:v>
                </c:pt>
                <c:pt idx="36">
                  <c:v>-46.65613313954092</c:v>
                </c:pt>
                <c:pt idx="37">
                  <c:v>-46.113077808465611</c:v>
                </c:pt>
                <c:pt idx="38">
                  <c:v>-45.574593268346156</c:v>
                </c:pt>
                <c:pt idx="39">
                  <c:v>-45.041070185529982</c:v>
                </c:pt>
                <c:pt idx="40">
                  <c:v>-44.512894531696254</c:v>
                </c:pt>
                <c:pt idx="41">
                  <c:v>-43.990446831637897</c:v>
                </c:pt>
                <c:pt idx="42">
                  <c:v>-43.474101452322863</c:v>
                </c:pt>
                <c:pt idx="43">
                  <c:v>-42.964225936978394</c:v>
                </c:pt>
                <c:pt idx="44">
                  <c:v>-42.461180387450277</c:v>
                </c:pt>
                <c:pt idx="45">
                  <c:v>-41.965316897572961</c:v>
                </c:pt>
                <c:pt idx="46">
                  <c:v>-41.476979039757154</c:v>
                </c:pt>
                <c:pt idx="47">
                  <c:v>-40.996501406464674</c:v>
                </c:pt>
                <c:pt idx="48">
                  <c:v>-40.524209207705063</c:v>
                </c:pt>
                <c:pt idx="49">
                  <c:v>-40.060417925163371</c:v>
                </c:pt>
                <c:pt idx="50">
                  <c:v>-39.605433023058694</c:v>
                </c:pt>
                <c:pt idx="51">
                  <c:v>-39.159549715346131</c:v>
                </c:pt>
                <c:pt idx="52">
                  <c:v>-38.723052788417235</c:v>
                </c:pt>
                <c:pt idx="53">
                  <c:v>-38.29621647802697</c:v>
                </c:pt>
                <c:pt idx="54">
                  <c:v>-37.879304398787689</c:v>
                </c:pt>
                <c:pt idx="55">
                  <c:v>-37.472569524220724</c:v>
                </c:pt>
                <c:pt idx="56">
                  <c:v>-37.0762542150485</c:v>
                </c:pt>
                <c:pt idx="57">
                  <c:v>-36.690590293145867</c:v>
                </c:pt>
                <c:pt idx="58">
                  <c:v>-36.315799158347154</c:v>
                </c:pt>
                <c:pt idx="59">
                  <c:v>-35.952091945126682</c:v>
                </c:pt>
                <c:pt idx="60">
                  <c:v>-35.599669716032906</c:v>
                </c:pt>
                <c:pt idx="61">
                  <c:v>-35.258723688659025</c:v>
                </c:pt>
                <c:pt idx="62">
                  <c:v>-34.929435492872599</c:v>
                </c:pt>
                <c:pt idx="63">
                  <c:v>-34.611977455002588</c:v>
                </c:pt>
                <c:pt idx="64">
                  <c:v>-34.306512905688919</c:v>
                </c:pt>
                <c:pt idx="65">
                  <c:v>-34.013196508137092</c:v>
                </c:pt>
                <c:pt idx="66">
                  <c:v>-33.73217460358142</c:v>
                </c:pt>
                <c:pt idx="67">
                  <c:v>-33.463585570846917</c:v>
                </c:pt>
                <c:pt idx="68">
                  <c:v>-33.207560197002415</c:v>
                </c:pt>
                <c:pt idx="69">
                  <c:v>-32.964222056218091</c:v>
                </c:pt>
                <c:pt idx="70">
                  <c:v>-32.733687894073071</c:v>
                </c:pt>
                <c:pt idx="71">
                  <c:v>-32.516068014701965</c:v>
                </c:pt>
                <c:pt idx="72">
                  <c:v>-32.311466668317024</c:v>
                </c:pt>
                <c:pt idx="73">
                  <c:v>-32.119982436798871</c:v>
                </c:pt>
                <c:pt idx="74">
                  <c:v>-31.941708615203236</c:v>
                </c:pt>
                <c:pt idx="75">
                  <c:v>-31.776733587188087</c:v>
                </c:pt>
                <c:pt idx="76">
                  <c:v>-31.625141192520353</c:v>
                </c:pt>
                <c:pt idx="77">
                  <c:v>-31.487011084972234</c:v>
                </c:pt>
                <c:pt idx="78">
                  <c:v>-31.362419079064114</c:v>
                </c:pt>
                <c:pt idx="79">
                  <c:v>-31.251437484252072</c:v>
                </c:pt>
                <c:pt idx="80">
                  <c:v>-31.154135425292733</c:v>
                </c:pt>
                <c:pt idx="81">
                  <c:v>-31.070579147645283</c:v>
                </c:pt>
                <c:pt idx="82">
                  <c:v>-31.00083230689031</c:v>
                </c:pt>
                <c:pt idx="83">
                  <c:v>-30.944956241257632</c:v>
                </c:pt>
                <c:pt idx="84">
                  <c:v>-30.90301022645885</c:v>
                </c:pt>
                <c:pt idx="85">
                  <c:v>-30.875051712116381</c:v>
                </c:pt>
                <c:pt idx="86">
                  <c:v>-30.861136539170317</c:v>
                </c:pt>
                <c:pt idx="87">
                  <c:v>-30.861319137724379</c:v>
                </c:pt>
                <c:pt idx="88">
                  <c:v>-30.875652704867374</c:v>
                </c:pt>
                <c:pt idx="89">
                  <c:v>-30.904189362073915</c:v>
                </c:pt>
                <c:pt idx="90">
                  <c:v>-30.946980291850743</c:v>
                </c:pt>
                <c:pt idx="91">
                  <c:v>-31.004075853350585</c:v>
                </c:pt>
                <c:pt idx="92">
                  <c:v>-31.075525676729036</c:v>
                </c:pt>
                <c:pt idx="93">
                  <c:v>-31.161378736067306</c:v>
                </c:pt>
                <c:pt idx="94">
                  <c:v>-31.261683400729801</c:v>
                </c:pt>
                <c:pt idx="95">
                  <c:v>-31.376487465067783</c:v>
                </c:pt>
                <c:pt idx="96">
                  <c:v>-31.505838156423284</c:v>
                </c:pt>
                <c:pt idx="97">
                  <c:v>-31.649782121427613</c:v>
                </c:pt>
                <c:pt idx="98">
                  <c:v>-31.808365390630268</c:v>
                </c:pt>
                <c:pt idx="99">
                  <c:v>-31.981633321537331</c:v>
                </c:pt>
                <c:pt idx="100">
                  <c:v>-32.169630520181599</c:v>
                </c:pt>
                <c:pt idx="101">
                  <c:v>-32.372400741394443</c:v>
                </c:pt>
                <c:pt idx="102">
                  <c:v>-32.589986767999847</c:v>
                </c:pt>
                <c:pt idx="103">
                  <c:v>-32.822430269204787</c:v>
                </c:pt>
                <c:pt idx="104">
                  <c:v>-33.069771638520905</c:v>
                </c:pt>
                <c:pt idx="105">
                  <c:v>-33.33204981161596</c:v>
                </c:pt>
                <c:pt idx="106">
                  <c:v>-33.609302064566137</c:v>
                </c:pt>
                <c:pt idx="107">
                  <c:v>-33.901563793055942</c:v>
                </c:pt>
                <c:pt idx="108">
                  <c:v>-34.20886827315951</c:v>
                </c:pt>
                <c:pt idx="109">
                  <c:v>-34.531246404426554</c:v>
                </c:pt>
                <c:pt idx="110">
                  <c:v>-34.868726436097724</c:v>
                </c:pt>
                <c:pt idx="111">
                  <c:v>-35.221333677379896</c:v>
                </c:pt>
                <c:pt idx="112">
                  <c:v>-35.589090192826774</c:v>
                </c:pt>
                <c:pt idx="113">
                  <c:v>-35.972014483992524</c:v>
                </c:pt>
                <c:pt idx="114">
                  <c:v>-36.370121158653873</c:v>
                </c:pt>
                <c:pt idx="115">
                  <c:v>-36.783420589031465</c:v>
                </c:pt>
                <c:pt idx="116">
                  <c:v>-37.21191856058158</c:v>
                </c:pt>
                <c:pt idx="117">
                  <c:v>-37.655615913073113</c:v>
                </c:pt>
                <c:pt idx="118">
                  <c:v>-38.114508175813427</c:v>
                </c:pt>
                <c:pt idx="119">
                  <c:v>-38.588585199034078</c:v>
                </c:pt>
                <c:pt idx="120">
                  <c:v>-39.07783078359779</c:v>
                </c:pt>
                <c:pt idx="121">
                  <c:v>-39.582222311332849</c:v>
                </c:pt>
                <c:pt idx="122">
                  <c:v>-40.101730378443904</c:v>
                </c:pt>
                <c:pt idx="123">
                  <c:v>-40.636318434581632</c:v>
                </c:pt>
                <c:pt idx="124">
                  <c:v>-41.185942430279326</c:v>
                </c:pt>
                <c:pt idx="125">
                  <c:v>-41.750550475574428</c:v>
                </c:pt>
                <c:pt idx="126">
                  <c:v>-42.33008251273111</c:v>
                </c:pt>
                <c:pt idx="127">
                  <c:v>-42.924470006053511</c:v>
                </c:pt>
                <c:pt idx="128">
                  <c:v>-43.533635651835681</c:v>
                </c:pt>
                <c:pt idx="129">
                  <c:v>-44.157493111520722</c:v>
                </c:pt>
                <c:pt idx="130">
                  <c:v>-44.795946771141608</c:v>
                </c:pt>
                <c:pt idx="131">
                  <c:v>-45.448891530082712</c:v>
                </c:pt>
                <c:pt idx="132">
                  <c:v>-46.116212622132608</c:v>
                </c:pt>
                <c:pt idx="133">
                  <c:v>-46.79778547169461</c:v>
                </c:pt>
                <c:pt idx="134">
                  <c:v>-47.493475587873263</c:v>
                </c:pt>
                <c:pt idx="135">
                  <c:v>-48.203138498972322</c:v>
                </c:pt>
                <c:pt idx="136">
                  <c:v>-48.926619729705784</c:v>
                </c:pt>
                <c:pt idx="137">
                  <c:v>-49.663754823156559</c:v>
                </c:pt>
                <c:pt idx="138">
                  <c:v>-50.414369409198002</c:v>
                </c:pt>
                <c:pt idx="139">
                  <c:v>-51.178279320742078</c:v>
                </c:pt>
                <c:pt idx="140">
                  <c:v>-51.955290758779697</c:v>
                </c:pt>
                <c:pt idx="141">
                  <c:v>-52.745200506750237</c:v>
                </c:pt>
                <c:pt idx="142">
                  <c:v>-53.547796194311431</c:v>
                </c:pt>
                <c:pt idx="143">
                  <c:v>-54.362856610092791</c:v>
                </c:pt>
                <c:pt idx="144">
                  <c:v>-55.190152062500005</c:v>
                </c:pt>
                <c:pt idx="145">
                  <c:v>-56.029444787113277</c:v>
                </c:pt>
                <c:pt idx="146">
                  <c:v>-56.880489398684418</c:v>
                </c:pt>
                <c:pt idx="147">
                  <c:v>-57.743033385202963</c:v>
                </c:pt>
                <c:pt idx="148">
                  <c:v>-58.616817640974361</c:v>
                </c:pt>
                <c:pt idx="149">
                  <c:v>-59.501577035142539</c:v>
                </c:pt>
                <c:pt idx="150">
                  <c:v>-60.397041011603314</c:v>
                </c:pt>
                <c:pt idx="151">
                  <c:v>-61.302934215807724</c:v>
                </c:pt>
                <c:pt idx="152">
                  <c:v>-62.218977143543654</c:v>
                </c:pt>
                <c:pt idx="153">
                  <c:v>-63.14488680642831</c:v>
                </c:pt>
                <c:pt idx="154">
                  <c:v>-64.080377408547946</c:v>
                </c:pt>
                <c:pt idx="155">
                  <c:v>-65.02516102844227</c:v>
                </c:pt>
                <c:pt idx="156">
                  <c:v>-65.978948300471146</c:v>
                </c:pt>
                <c:pt idx="157">
                  <c:v>-66.941449089507927</c:v>
                </c:pt>
                <c:pt idx="158">
                  <c:v>-67.912373152891988</c:v>
                </c:pt>
                <c:pt idx="159">
                  <c:v>-68.891430783637063</c:v>
                </c:pt>
                <c:pt idx="160">
                  <c:v>-69.878333429038534</c:v>
                </c:pt>
                <c:pt idx="161">
                  <c:v>-70.872794279040249</c:v>
                </c:pt>
                <c:pt idx="162">
                  <c:v>-71.874528819024164</c:v>
                </c:pt>
                <c:pt idx="163">
                  <c:v>-72.883255342047505</c:v>
                </c:pt>
                <c:pt idx="164">
                  <c:v>-73.898695415992066</c:v>
                </c:pt>
                <c:pt idx="165">
                  <c:v>-74.920574301580061</c:v>
                </c:pt>
                <c:pt idx="166">
                  <c:v>-75.948621317759688</c:v>
                </c:pt>
                <c:pt idx="167">
                  <c:v>-76.982570151555592</c:v>
                </c:pt>
                <c:pt idx="168">
                  <c:v>-78.022159110107651</c:v>
                </c:pt>
                <c:pt idx="169">
                  <c:v>-79.0671313132774</c:v>
                </c:pt>
                <c:pt idx="170">
                  <c:v>-80.117234825879734</c:v>
                </c:pt>
                <c:pt idx="171">
                  <c:v>-81.172222729278928</c:v>
                </c:pt>
                <c:pt idx="172">
                  <c:v>-82.23185313277979</c:v>
                </c:pt>
                <c:pt idx="173">
                  <c:v>-83.295889125919544</c:v>
                </c:pt>
                <c:pt idx="174">
                  <c:v>-84.364098673433062</c:v>
                </c:pt>
                <c:pt idx="175">
                  <c:v>-85.436254455302432</c:v>
                </c:pt>
                <c:pt idx="176">
                  <c:v>-86.512133654913598</c:v>
                </c:pt>
                <c:pt idx="177">
                  <c:v>-87.591517698912909</c:v>
                </c:pt>
                <c:pt idx="178">
                  <c:v>-88.67419195289024</c:v>
                </c:pt>
                <c:pt idx="179">
                  <c:v>-89.759945377495157</c:v>
                </c:pt>
                <c:pt idx="180">
                  <c:v>-90.848570150021928</c:v>
                </c:pt>
                <c:pt idx="181">
                  <c:v>-91.939861256876043</c:v>
                </c:pt>
                <c:pt idx="182">
                  <c:v>-93.033616062644285</c:v>
                </c:pt>
                <c:pt idx="183">
                  <c:v>-94.129633861747209</c:v>
                </c:pt>
                <c:pt idx="184">
                  <c:v>-95.227715418837221</c:v>
                </c:pt>
                <c:pt idx="185">
                  <c:v>-96.327662504230489</c:v>
                </c:pt>
                <c:pt idx="186">
                  <c:v>-97.429277430715416</c:v>
                </c:pt>
                <c:pt idx="187">
                  <c:v>-98.532362598071543</c:v>
                </c:pt>
                <c:pt idx="188">
                  <c:v>-99.636720051552373</c:v>
                </c:pt>
                <c:pt idx="189">
                  <c:v>-100.74215106044618</c:v>
                </c:pt>
                <c:pt idx="190">
                  <c:v>-101.84845572261479</c:v>
                </c:pt>
                <c:pt idx="191">
                  <c:v>-102.95543260064362</c:v>
                </c:pt>
                <c:pt idx="192">
                  <c:v>-104.0628783948975</c:v>
                </c:pt>
                <c:pt idx="193">
                  <c:v>-105.17058765838883</c:v>
                </c:pt>
                <c:pt idx="194">
                  <c:v>-106.27835255791352</c:v>
                </c:pt>
                <c:pt idx="195">
                  <c:v>-107.38596268541549</c:v>
                </c:pt>
                <c:pt idx="196">
                  <c:v>-108.49320492299053</c:v>
                </c:pt>
                <c:pt idx="197">
                  <c:v>-109.59986336435993</c:v>
                </c:pt>
                <c:pt idx="198">
                  <c:v>-110.70571929501656</c:v>
                </c:pt>
                <c:pt idx="199">
                  <c:v>-111.81055123260221</c:v>
                </c:pt>
                <c:pt idx="200">
                  <c:v>-112.91413502839896</c:v>
                </c:pt>
                <c:pt idx="201">
                  <c:v>-114.01624403013714</c:v>
                </c:pt>
                <c:pt idx="202">
                  <c:v>-115.11664930562983</c:v>
                </c:pt>
                <c:pt idx="203">
                  <c:v>-116.21511992606094</c:v>
                </c:pt>
                <c:pt idx="204">
                  <c:v>-117.31142330707918</c:v>
                </c:pt>
                <c:pt idx="205">
                  <c:v>-118.40532560519944</c:v>
                </c:pt>
                <c:pt idx="206">
                  <c:v>-119.49659216639296</c:v>
                </c:pt>
                <c:pt idx="207">
                  <c:v>-120.58498802316353</c:v>
                </c:pt>
                <c:pt idx="208">
                  <c:v>-121.67027843587671</c:v>
                </c:pt>
                <c:pt idx="209">
                  <c:v>-122.75222947362423</c:v>
                </c:pt>
                <c:pt idx="210">
                  <c:v>-123.83060862949357</c:v>
                </c:pt>
                <c:pt idx="211">
                  <c:v>-124.90518546475823</c:v>
                </c:pt>
                <c:pt idx="212">
                  <c:v>-125.97573227622824</c:v>
                </c:pt>
                <c:pt idx="213">
                  <c:v>-127.04202478079782</c:v>
                </c:pt>
                <c:pt idx="214">
                  <c:v>-128.10384281110376</c:v>
                </c:pt>
                <c:pt idx="215">
                  <c:v>-129.1609710161589</c:v>
                </c:pt>
                <c:pt idx="216">
                  <c:v>-130.21319956086271</c:v>
                </c:pt>
                <c:pt idx="217">
                  <c:v>-131.26032481839323</c:v>
                </c:pt>
                <c:pt idx="218">
                  <c:v>-132.30215004967076</c:v>
                </c:pt>
                <c:pt idx="219">
                  <c:v>-133.33848606432781</c:v>
                </c:pt>
                <c:pt idx="220">
                  <c:v>-134.36915185793424</c:v>
                </c:pt>
                <c:pt idx="221">
                  <c:v>-135.39397522059096</c:v>
                </c:pt>
                <c:pt idx="222">
                  <c:v>-136.412793312421</c:v>
                </c:pt>
                <c:pt idx="223">
                  <c:v>-137.42545320194014</c:v>
                </c:pt>
                <c:pt idx="224">
                  <c:v>-138.43181236377711</c:v>
                </c:pt>
                <c:pt idx="225">
                  <c:v>-139.43173913271838</c:v>
                </c:pt>
                <c:pt idx="226">
                  <c:v>-140.42511311157762</c:v>
                </c:pt>
                <c:pt idx="227">
                  <c:v>-141.41182553091588</c:v>
                </c:pt>
                <c:pt idx="228">
                  <c:v>-142.39177955916213</c:v>
                </c:pt>
                <c:pt idx="229">
                  <c:v>-143.36489056219918</c:v>
                </c:pt>
                <c:pt idx="230">
                  <c:v>-144.33108631197365</c:v>
                </c:pt>
                <c:pt idx="231">
                  <c:v>-145.29030714416109</c:v>
                </c:pt>
                <c:pt idx="232">
                  <c:v>-146.2425060653606</c:v>
                </c:pt>
                <c:pt idx="233">
                  <c:v>-147.18764881069797</c:v>
                </c:pt>
                <c:pt idx="234">
                  <c:v>-148.12571385308959</c:v>
                </c:pt>
                <c:pt idx="235">
                  <c:v>-149.05669236574676</c:v>
                </c:pt>
                <c:pt idx="236">
                  <c:v>-149.98058813978736</c:v>
                </c:pt>
                <c:pt idx="237">
                  <c:v>-150.89741745906707</c:v>
                </c:pt>
                <c:pt idx="238">
                  <c:v>-151.80720893453991</c:v>
                </c:pt>
                <c:pt idx="239">
                  <c:v>-152.71000330061841</c:v>
                </c:pt>
                <c:pt idx="240">
                  <c:v>-153.6058531761168</c:v>
                </c:pt>
                <c:pt idx="241">
                  <c:v>-154.49482279243972</c:v>
                </c:pt>
                <c:pt idx="242">
                  <c:v>-155.37698769171442</c:v>
                </c:pt>
                <c:pt idx="243">
                  <c:v>-156.25243439757242</c:v>
                </c:pt>
                <c:pt idx="244">
                  <c:v>-157.12126006125385</c:v>
                </c:pt>
                <c:pt idx="245">
                  <c:v>-157.98357208565841</c:v>
                </c:pt>
                <c:pt idx="246">
                  <c:v>-158.83948772987702</c:v>
                </c:pt>
                <c:pt idx="247">
                  <c:v>-159.68913369664335</c:v>
                </c:pt>
                <c:pt idx="248">
                  <c:v>-160.53264570501631</c:v>
                </c:pt>
                <c:pt idx="249">
                  <c:v>-161.37016805047179</c:v>
                </c:pt>
                <c:pt idx="250">
                  <c:v>-162.20185315443112</c:v>
                </c:pt>
                <c:pt idx="251">
                  <c:v>-163.02786110509277</c:v>
                </c:pt>
                <c:pt idx="252">
                  <c:v>-163.84835919128477</c:v>
                </c:pt>
                <c:pt idx="253">
                  <c:v>-164.6635214308601</c:v>
                </c:pt>
                <c:pt idx="254">
                  <c:v>-165.47352809501902</c:v>
                </c:pt>
                <c:pt idx="255">
                  <c:v>-166.27856522975512</c:v>
                </c:pt>
                <c:pt idx="256">
                  <c:v>-167.07882417546469</c:v>
                </c:pt>
                <c:pt idx="257">
                  <c:v>-167.87450108560142</c:v>
                </c:pt>
                <c:pt idx="258">
                  <c:v>-168.66579644509912</c:v>
                </c:pt>
                <c:pt idx="259">
                  <c:v>-169.45291458914909</c:v>
                </c:pt>
                <c:pt idx="260">
                  <c:v>-170.23606322277291</c:v>
                </c:pt>
                <c:pt idx="261">
                  <c:v>-171.01545294151427</c:v>
                </c:pt>
                <c:pt idx="262">
                  <c:v>-171.79129675345055</c:v>
                </c:pt>
                <c:pt idx="263">
                  <c:v>-172.56380960262609</c:v>
                </c:pt>
                <c:pt idx="264">
                  <c:v>-173.33320789391263</c:v>
                </c:pt>
                <c:pt idx="265">
                  <c:v>-174.09970901922711</c:v>
                </c:pt>
                <c:pt idx="266">
                  <c:v>-174.86353088496583</c:v>
                </c:pt>
                <c:pt idx="267">
                  <c:v>-175.62489144046341</c:v>
                </c:pt>
                <c:pt idx="268">
                  <c:v>-176.3840082072422</c:v>
                </c:pt>
                <c:pt idx="269">
                  <c:v>-177.14109780879178</c:v>
                </c:pt>
                <c:pt idx="270">
                  <c:v>-177.89637550060485</c:v>
                </c:pt>
                <c:pt idx="271">
                  <c:v>-178.6500547001942</c:v>
                </c:pt>
                <c:pt idx="272">
                  <c:v>-179.40234651683122</c:v>
                </c:pt>
                <c:pt idx="273">
                  <c:v>-180.15345928077261</c:v>
                </c:pt>
                <c:pt idx="274">
                  <c:v>-180.90359807178137</c:v>
                </c:pt>
                <c:pt idx="275">
                  <c:v>-181.65296424680616</c:v>
                </c:pt>
                <c:pt idx="276">
                  <c:v>-182.40175496674584</c:v>
                </c:pt>
                <c:pt idx="277">
                  <c:v>-183.15016272231034</c:v>
                </c:pt>
                <c:pt idx="278">
                  <c:v>-183.8983748590806</c:v>
                </c:pt>
                <c:pt idx="279">
                  <c:v>-184.64657310197447</c:v>
                </c:pt>
                <c:pt idx="280">
                  <c:v>-185.39493307944713</c:v>
                </c:pt>
                <c:pt idx="281">
                  <c:v>-186.14362384787819</c:v>
                </c:pt>
                <c:pt idx="282">
                  <c:v>-186.89280741673892</c:v>
                </c:pt>
                <c:pt idx="283">
                  <c:v>-187.64263827528407</c:v>
                </c:pt>
                <c:pt idx="284">
                  <c:v>-188.39326292166453</c:v>
                </c:pt>
                <c:pt idx="285">
                  <c:v>-189.14481939552715</c:v>
                </c:pt>
                <c:pt idx="286">
                  <c:v>-189.89743681533483</c:v>
                </c:pt>
                <c:pt idx="287">
                  <c:v>-190.65123492181553</c:v>
                </c:pt>
                <c:pt idx="288">
                  <c:v>-191.40632362912717</c:v>
                </c:pt>
                <c:pt idx="289">
                  <c:v>-192.16280258549921</c:v>
                </c:pt>
                <c:pt idx="290">
                  <c:v>-192.92076074529137</c:v>
                </c:pt>
                <c:pt idx="291">
                  <c:v>-193.6802759545759</c:v>
                </c:pt>
                <c:pt idx="292">
                  <c:v>-194.44141455251778</c:v>
                </c:pt>
                <c:pt idx="293">
                  <c:v>-195.20423099096976</c:v>
                </c:pt>
                <c:pt idx="294">
                  <c:v>-195.9687674748651</c:v>
                </c:pt>
                <c:pt idx="295">
                  <c:v>-196.73505362606195</c:v>
                </c:pt>
                <c:pt idx="296">
                  <c:v>-197.50310617346713</c:v>
                </c:pt>
                <c:pt idx="297">
                  <c:v>-198.27292867227686</c:v>
                </c:pt>
                <c:pt idx="298">
                  <c:v>-199.04451125527055</c:v>
                </c:pt>
                <c:pt idx="299">
                  <c:v>-199.81783041909705</c:v>
                </c:pt>
                <c:pt idx="300">
                  <c:v>-200.59284884848472</c:v>
                </c:pt>
                <c:pt idx="301">
                  <c:v>-201.36951528125962</c:v>
                </c:pt>
                <c:pt idx="302">
                  <c:v>-202.14776441697217</c:v>
                </c:pt>
                <c:pt idx="303">
                  <c:v>-202.9275168718014</c:v>
                </c:pt>
                <c:pt idx="304">
                  <c:v>-203.70867918224198</c:v>
                </c:pt>
                <c:pt idx="305">
                  <c:v>-204.49114385986141</c:v>
                </c:pt>
                <c:pt idx="306">
                  <c:v>-205.27478949916213</c:v>
                </c:pt>
                <c:pt idx="307">
                  <c:v>-206.05948094028156</c:v>
                </c:pt>
                <c:pt idx="308">
                  <c:v>-206.8450694879204</c:v>
                </c:pt>
                <c:pt idx="309">
                  <c:v>-207.63139318751016</c:v>
                </c:pt>
                <c:pt idx="310">
                  <c:v>-208.41827715920991</c:v>
                </c:pt>
                <c:pt idx="311">
                  <c:v>-209.20553398987238</c:v>
                </c:pt>
                <c:pt idx="312">
                  <c:v>-209.99296418263884</c:v>
                </c:pt>
                <c:pt idx="313">
                  <c:v>-210.7803566633205</c:v>
                </c:pt>
                <c:pt idx="314">
                  <c:v>-211.56748934220843</c:v>
                </c:pt>
                <c:pt idx="315">
                  <c:v>-212.35412972942558</c:v>
                </c:pt>
                <c:pt idx="316">
                  <c:v>-213.14003560140827</c:v>
                </c:pt>
                <c:pt idx="317">
                  <c:v>-213.9249557155859</c:v>
                </c:pt>
                <c:pt idx="318">
                  <c:v>-214.70863056982091</c:v>
                </c:pt>
                <c:pt idx="319">
                  <c:v>-215.49079320269573</c:v>
                </c:pt>
                <c:pt idx="320">
                  <c:v>-216.27117003027922</c:v>
                </c:pt>
                <c:pt idx="321">
                  <c:v>-217.04948171460487</c:v>
                </c:pt>
                <c:pt idx="322">
                  <c:v>-217.8254440587277</c:v>
                </c:pt>
                <c:pt idx="323">
                  <c:v>-218.59876892292658</c:v>
                </c:pt>
                <c:pt idx="324">
                  <c:v>-219.36916515636915</c:v>
                </c:pt>
                <c:pt idx="325">
                  <c:v>-220.13633953838092</c:v>
                </c:pt>
                <c:pt idx="326">
                  <c:v>-220.899997723345</c:v>
                </c:pt>
                <c:pt idx="327">
                  <c:v>-221.65984518322091</c:v>
                </c:pt>
                <c:pt idx="328">
                  <c:v>-222.41558814169886</c:v>
                </c:pt>
                <c:pt idx="329">
                  <c:v>-223.16693449410849</c:v>
                </c:pt>
                <c:pt idx="330">
                  <c:v>-223.91359470737274</c:v>
                </c:pt>
                <c:pt idx="331">
                  <c:v>-224.65528269453088</c:v>
                </c:pt>
                <c:pt idx="332">
                  <c:v>-225.39171665865618</c:v>
                </c:pt>
                <c:pt idx="333">
                  <c:v>-226.12261990134462</c:v>
                </c:pt>
                <c:pt idx="334">
                  <c:v>-226.84772159135483</c:v>
                </c:pt>
                <c:pt idx="335">
                  <c:v>-227.56675748942729</c:v>
                </c:pt>
                <c:pt idx="336">
                  <c:v>-228.27947062578426</c:v>
                </c:pt>
                <c:pt idx="337">
                  <c:v>-228.98561192733229</c:v>
                </c:pt>
                <c:pt idx="338">
                  <c:v>-229.68494079208958</c:v>
                </c:pt>
                <c:pt idx="339">
                  <c:v>-230.37722560891868</c:v>
                </c:pt>
                <c:pt idx="340">
                  <c:v>-231.06224422116259</c:v>
                </c:pt>
                <c:pt idx="341">
                  <c:v>-231.73978433331752</c:v>
                </c:pt>
                <c:pt idx="342">
                  <c:v>-232.40964386038678</c:v>
                </c:pt>
                <c:pt idx="343">
                  <c:v>-233.07163122005559</c:v>
                </c:pt>
                <c:pt idx="344">
                  <c:v>-233.7255655682911</c:v>
                </c:pt>
                <c:pt idx="345">
                  <c:v>-234.37127697940954</c:v>
                </c:pt>
                <c:pt idx="346">
                  <c:v>-235.00860657205013</c:v>
                </c:pt>
                <c:pt idx="347">
                  <c:v>-235.63740658285857</c:v>
                </c:pt>
                <c:pt idx="348">
                  <c:v>-236.25754038999875</c:v>
                </c:pt>
                <c:pt idx="349">
                  <c:v>-236.86888248889136</c:v>
                </c:pt>
                <c:pt idx="350">
                  <c:v>-237.47131842280888</c:v>
                </c:pt>
                <c:pt idx="351">
                  <c:v>-238.06474467114819</c:v>
                </c:pt>
                <c:pt idx="352">
                  <c:v>-238.64906849834736</c:v>
                </c:pt>
                <c:pt idx="353">
                  <c:v>-239.22420776652098</c:v>
                </c:pt>
                <c:pt idx="354">
                  <c:v>-239.7900907149558</c:v>
                </c:pt>
                <c:pt idx="355">
                  <c:v>-240.34665570963813</c:v>
                </c:pt>
                <c:pt idx="356">
                  <c:v>-240.89385096598357</c:v>
                </c:pt>
                <c:pt idx="357">
                  <c:v>-241.43163424790367</c:v>
                </c:pt>
                <c:pt idx="358">
                  <c:v>-241.95997254628492</c:v>
                </c:pt>
                <c:pt idx="359">
                  <c:v>-242.47884173986895</c:v>
                </c:pt>
                <c:pt idx="360">
                  <c:v>-242.98822624141758</c:v>
                </c:pt>
                <c:pt idx="361">
                  <c:v>-243.48811863192182</c:v>
                </c:pt>
                <c:pt idx="362">
                  <c:v>-243.97851928547635</c:v>
                </c:pt>
                <c:pt idx="363">
                  <c:v>-244.45943598729181</c:v>
                </c:pt>
                <c:pt idx="364">
                  <c:v>-244.9308835471586</c:v>
                </c:pt>
                <c:pt idx="365">
                  <c:v>-245.39288341051326</c:v>
                </c:pt>
                <c:pt idx="366">
                  <c:v>-245.84546326909117</c:v>
                </c:pt>
                <c:pt idx="367">
                  <c:v>-246.28865667298106</c:v>
                </c:pt>
                <c:pt idx="368">
                  <c:v>-246.72250264573046</c:v>
                </c:pt>
                <c:pt idx="369">
                  <c:v>-247.14704530398561</c:v>
                </c:pt>
                <c:pt idx="370">
                  <c:v>-247.56233348298966</c:v>
                </c:pt>
                <c:pt idx="371">
                  <c:v>-247.96842036910698</c:v>
                </c:pt>
                <c:pt idx="372">
                  <c:v>-248.36536314039375</c:v>
                </c:pt>
                <c:pt idx="373">
                  <c:v>-248.7532226160908</c:v>
                </c:pt>
                <c:pt idx="374">
                  <c:v>-249.13206291578268</c:v>
                </c:pt>
                <c:pt idx="375">
                  <c:v>-249.5019511288404</c:v>
                </c:pt>
                <c:pt idx="376">
                  <c:v>-249.86295699464648</c:v>
                </c:pt>
                <c:pt idx="377">
                  <c:v>-250.21515259399422</c:v>
                </c:pt>
                <c:pt idx="378">
                  <c:v>-250.5586120519506</c:v>
                </c:pt>
                <c:pt idx="379">
                  <c:v>-250.89341125238104</c:v>
                </c:pt>
                <c:pt idx="380">
                  <c:v>-251.21962756425489</c:v>
                </c:pt>
                <c:pt idx="381">
                  <c:v>-251.53733957976618</c:v>
                </c:pt>
                <c:pt idx="382">
                  <c:v>-251.84662686424741</c:v>
                </c:pt>
                <c:pt idx="383">
                  <c:v>-252.14756971778652</c:v>
                </c:pt>
                <c:pt idx="384">
                  <c:v>-252.44024894840931</c:v>
                </c:pt>
                <c:pt idx="385">
                  <c:v>-252.72474565664044</c:v>
                </c:pt>
                <c:pt idx="386">
                  <c:v>-253.00114103121908</c:v>
                </c:pt>
                <c:pt idx="387">
                  <c:v>-253.26951615570854</c:v>
                </c:pt>
                <c:pt idx="388">
                  <c:v>-253.52995182571541</c:v>
                </c:pt>
                <c:pt idx="389">
                  <c:v>-253.78252837640463</c:v>
                </c:pt>
                <c:pt idx="390">
                  <c:v>-254.02732551998406</c:v>
                </c:pt>
                <c:pt idx="391">
                  <c:v>-254.26442219281256</c:v>
                </c:pt>
                <c:pt idx="392">
                  <c:v>-254.4938964117793</c:v>
                </c:pt>
                <c:pt idx="393">
                  <c:v>-254.71582513959066</c:v>
                </c:pt>
                <c:pt idx="394">
                  <c:v>-254.9302841586001</c:v>
                </c:pt>
                <c:pt idx="395">
                  <c:v>-255.13734795281309</c:v>
                </c:pt>
                <c:pt idx="396">
                  <c:v>-255.33708959770084</c:v>
                </c:pt>
                <c:pt idx="397">
                  <c:v>-255.52958065745889</c:v>
                </c:pt>
                <c:pt idx="398">
                  <c:v>-255.71489108935253</c:v>
                </c:pt>
                <c:pt idx="399">
                  <c:v>-255.89308915479717</c:v>
                </c:pt>
                <c:pt idx="400">
                  <c:v>-256.06424133682941</c:v>
                </c:pt>
                <c:pt idx="401">
                  <c:v>-256.22841226363363</c:v>
                </c:pt>
                <c:pt idx="402">
                  <c:v>-256.38566463779978</c:v>
                </c:pt>
                <c:pt idx="403">
                  <c:v>-256.53605917099827</c:v>
                </c:pt>
                <c:pt idx="404">
                  <c:v>-256.67965452377024</c:v>
                </c:pt>
                <c:pt idx="405">
                  <c:v>-256.81650725014197</c:v>
                </c:pt>
                <c:pt idx="406">
                  <c:v>-256.9466717467875</c:v>
                </c:pt>
                <c:pt idx="407">
                  <c:v>-257.07020020647428</c:v>
                </c:pt>
                <c:pt idx="408">
                  <c:v>-257.18714257553972</c:v>
                </c:pt>
                <c:pt idx="409">
                  <c:v>-257.29754651516305</c:v>
                </c:pt>
                <c:pt idx="410">
                  <c:v>-257.40145736620559</c:v>
                </c:pt>
                <c:pt idx="411">
                  <c:v>-257.498918117409</c:v>
                </c:pt>
                <c:pt idx="412">
                  <c:v>-257.58996937675568</c:v>
                </c:pt>
                <c:pt idx="413">
                  <c:v>-257.67464934580494</c:v>
                </c:pt>
                <c:pt idx="414">
                  <c:v>-257.75299379683565</c:v>
                </c:pt>
                <c:pt idx="415">
                  <c:v>-257.82503605263736</c:v>
                </c:pt>
                <c:pt idx="416">
                  <c:v>-257.89080696880603</c:v>
                </c:pt>
                <c:pt idx="417">
                  <c:v>-257.9503349184132</c:v>
                </c:pt>
                <c:pt idx="418">
                  <c:v>-258.00364577892958</c:v>
                </c:pt>
                <c:pt idx="419">
                  <c:v>-258.05076292129849</c:v>
                </c:pt>
                <c:pt idx="420">
                  <c:v>-258.09170720106636</c:v>
                </c:pt>
                <c:pt idx="421">
                  <c:v>-258.126496951489</c:v>
                </c:pt>
                <c:pt idx="422">
                  <c:v>-258.15514797854729</c:v>
                </c:pt>
                <c:pt idx="423">
                  <c:v>-258.17767355781598</c:v>
                </c:pt>
                <c:pt idx="424">
                  <c:v>-258.19408443314313</c:v>
                </c:pt>
                <c:pt idx="425">
                  <c:v>-258.20438881710822</c:v>
                </c:pt>
                <c:pt idx="426">
                  <c:v>-258.2085923932417</c:v>
                </c:pt>
                <c:pt idx="427">
                  <c:v>-258.20669831999851</c:v>
                </c:pt>
                <c:pt idx="428">
                  <c:v>-258.19870723649103</c:v>
                </c:pt>
                <c:pt idx="429">
                  <c:v>-258.18461726999988</c:v>
                </c:pt>
                <c:pt idx="430">
                  <c:v>-258.1644240452917</c:v>
                </c:pt>
                <c:pt idx="431">
                  <c:v>-258.1381206957862</c:v>
                </c:pt>
                <c:pt idx="432">
                  <c:v>-258.10569787662769</c:v>
                </c:pt>
                <c:pt idx="433">
                  <c:v>-258.06714377972577</c:v>
                </c:pt>
                <c:pt idx="434">
                  <c:v>-258.02244415084647</c:v>
                </c:pt>
                <c:pt idx="435">
                  <c:v>-257.97158230884423</c:v>
                </c:pt>
                <c:pt idx="436">
                  <c:v>-257.91453916713931</c:v>
                </c:pt>
                <c:pt idx="437">
                  <c:v>-257.85129325755747</c:v>
                </c:pt>
                <c:pt idx="438">
                  <c:v>-257.78182075666274</c:v>
                </c:pt>
                <c:pt idx="439">
                  <c:v>-257.70609551472467</c:v>
                </c:pt>
                <c:pt idx="440">
                  <c:v>-257.62408908747818</c:v>
                </c:pt>
                <c:pt idx="441">
                  <c:v>-257.53577077084367</c:v>
                </c:pt>
                <c:pt idx="442">
                  <c:v>-257.44110763879087</c:v>
                </c:pt>
                <c:pt idx="443">
                  <c:v>-257.34006458454297</c:v>
                </c:pt>
                <c:pt idx="444">
                  <c:v>-257.23260436533002</c:v>
                </c:pt>
                <c:pt idx="445">
                  <c:v>-257.11868765091458</c:v>
                </c:pt>
                <c:pt idx="446">
                  <c:v>-256.99827307612816</c:v>
                </c:pt>
                <c:pt idx="447">
                  <c:v>-256.8713172976652</c:v>
                </c:pt>
                <c:pt idx="448">
                  <c:v>-256.73777505540193</c:v>
                </c:pt>
                <c:pt idx="449">
                  <c:v>-256.59759923851311</c:v>
                </c:pt>
                <c:pt idx="450">
                  <c:v>-256.45074095667803</c:v>
                </c:pt>
                <c:pt idx="451">
                  <c:v>-256.29714961667634</c:v>
                </c:pt>
                <c:pt idx="452">
                  <c:v>-256.13677300468771</c:v>
                </c:pt>
                <c:pt idx="453">
                  <c:v>-255.9695573746196</c:v>
                </c:pt>
                <c:pt idx="454">
                  <c:v>-255.7954475427992</c:v>
                </c:pt>
                <c:pt idx="455">
                  <c:v>-255.61438698937295</c:v>
                </c:pt>
                <c:pt idx="456">
                  <c:v>-255.42631796676801</c:v>
                </c:pt>
                <c:pt idx="457">
                  <c:v>-255.23118161557585</c:v>
                </c:pt>
                <c:pt idx="458">
                  <c:v>-255.02891808822272</c:v>
                </c:pt>
                <c:pt idx="459">
                  <c:v>-254.8194666807982</c:v>
                </c:pt>
                <c:pt idx="460">
                  <c:v>-254.60276597341272</c:v>
                </c:pt>
                <c:pt idx="461">
                  <c:v>-254.37875397945436</c:v>
                </c:pt>
                <c:pt idx="462">
                  <c:v>-254.14736830411397</c:v>
                </c:pt>
                <c:pt idx="463">
                  <c:v>-253.9085463125393</c:v>
                </c:pt>
                <c:pt idx="464">
                  <c:v>-253.6622253079712</c:v>
                </c:pt>
                <c:pt idx="465">
                  <c:v>-253.40834272020084</c:v>
                </c:pt>
                <c:pt idx="466">
                  <c:v>-253.14683630467141</c:v>
                </c:pt>
                <c:pt idx="467">
                  <c:v>-252.87764435252154</c:v>
                </c:pt>
                <c:pt idx="468">
                  <c:v>-252.60070591185089</c:v>
                </c:pt>
                <c:pt idx="469">
                  <c:v>-252.31596102044455</c:v>
                </c:pt>
                <c:pt idx="470">
                  <c:v>-252.02335095016554</c:v>
                </c:pt>
                <c:pt idx="471">
                  <c:v>-251.72281846317611</c:v>
                </c:pt>
                <c:pt idx="472">
                  <c:v>-251.41430808009972</c:v>
                </c:pt>
                <c:pt idx="473">
                  <c:v>-251.09776636017762</c:v>
                </c:pt>
                <c:pt idx="474">
                  <c:v>-250.77314219341258</c:v>
                </c:pt>
                <c:pt idx="475">
                  <c:v>-250.4403871046151</c:v>
                </c:pt>
                <c:pt idx="476">
                  <c:v>-250.09945556919189</c:v>
                </c:pt>
                <c:pt idx="477">
                  <c:v>-249.75030534042531</c:v>
                </c:pt>
                <c:pt idx="478">
                  <c:v>-249.39289778789538</c:v>
                </c:pt>
                <c:pt idx="479">
                  <c:v>-249.02719824659201</c:v>
                </c:pt>
                <c:pt idx="480">
                  <c:v>-248.65317637614837</c:v>
                </c:pt>
                <c:pt idx="481">
                  <c:v>-248.27080652950534</c:v>
                </c:pt>
                <c:pt idx="482">
                  <c:v>-247.88006813018455</c:v>
                </c:pt>
                <c:pt idx="483">
                  <c:v>-247.48094605720979</c:v>
                </c:pt>
                <c:pt idx="484">
                  <c:v>-247.07343103656794</c:v>
                </c:pt>
                <c:pt idx="485">
                  <c:v>-246.65752003795023</c:v>
                </c:pt>
                <c:pt idx="486">
                  <c:v>-246.23321667535293</c:v>
                </c:pt>
                <c:pt idx="487">
                  <c:v>-245.80053160995581</c:v>
                </c:pt>
                <c:pt idx="488">
                  <c:v>-245.3594829535287</c:v>
                </c:pt>
                <c:pt idx="489">
                  <c:v>-244.91009667044852</c:v>
                </c:pt>
                <c:pt idx="490">
                  <c:v>-244.45240697624303</c:v>
                </c:pt>
                <c:pt idx="491">
                  <c:v>-243.98645673040977</c:v>
                </c:pt>
                <c:pt idx="492">
                  <c:v>-243.51229782110065</c:v>
                </c:pt>
                <c:pt idx="493">
                  <c:v>-243.02999153910838</c:v>
                </c:pt>
                <c:pt idx="494">
                  <c:v>-242.53960893844862</c:v>
                </c:pt>
                <c:pt idx="495">
                  <c:v>-242.04123118070106</c:v>
                </c:pt>
                <c:pt idx="496">
                  <c:v>-241.53494986016176</c:v>
                </c:pt>
                <c:pt idx="497">
                  <c:v>-241.02086730676234</c:v>
                </c:pt>
                <c:pt idx="498">
                  <c:v>-240.49909686364225</c:v>
                </c:pt>
                <c:pt idx="499">
                  <c:v>-239.96976313621747</c:v>
                </c:pt>
                <c:pt idx="500">
                  <c:v>-239.43300220957025</c:v>
                </c:pt>
                <c:pt idx="501">
                  <c:v>-238.88896183100542</c:v>
                </c:pt>
                <c:pt idx="502">
                  <c:v>-238.33780155467014</c:v>
                </c:pt>
                <c:pt idx="503">
                  <c:v>-237.7796928452255</c:v>
                </c:pt>
                <c:pt idx="504">
                  <c:v>-237.21481913769011</c:v>
                </c:pt>
                <c:pt idx="505">
                  <c:v>-236.64337585074924</c:v>
                </c:pt>
                <c:pt idx="506">
                  <c:v>-236.06557035103802</c:v>
                </c:pt>
                <c:pt idx="507">
                  <c:v>-235.48162186617029</c:v>
                </c:pt>
                <c:pt idx="508">
                  <c:v>-234.89176134458253</c:v>
                </c:pt>
                <c:pt idx="509">
                  <c:v>-234.29623126061574</c:v>
                </c:pt>
                <c:pt idx="510">
                  <c:v>-233.69528536362657</c:v>
                </c:pt>
                <c:pt idx="511">
                  <c:v>-233.08918837036447</c:v>
                </c:pt>
                <c:pt idx="512">
                  <c:v>-232.47821560028319</c:v>
                </c:pt>
                <c:pt idx="513">
                  <c:v>-231.86265255395239</c:v>
                </c:pt>
                <c:pt idx="514">
                  <c:v>-231.24279443523571</c:v>
                </c:pt>
                <c:pt idx="515">
                  <c:v>-230.61894561842448</c:v>
                </c:pt>
                <c:pt idx="516">
                  <c:v>-229.99141906204977</c:v>
                </c:pt>
                <c:pt idx="517">
                  <c:v>-229.3605356716258</c:v>
                </c:pt>
                <c:pt idx="518">
                  <c:v>-228.72662361410681</c:v>
                </c:pt>
                <c:pt idx="519">
                  <c:v>-228.09001758735135</c:v>
                </c:pt>
                <c:pt idx="520">
                  <c:v>-227.45105804837559</c:v>
                </c:pt>
                <c:pt idx="521">
                  <c:v>-226.81009040463715</c:v>
                </c:pt>
                <c:pt idx="522">
                  <c:v>-226.16746417300575</c:v>
                </c:pt>
                <c:pt idx="523">
                  <c:v>-225.52353211145032</c:v>
                </c:pt>
                <c:pt idx="524">
                  <c:v>-224.87864932878892</c:v>
                </c:pt>
                <c:pt idx="525">
                  <c:v>-224.23317237810511</c:v>
                </c:pt>
                <c:pt idx="526">
                  <c:v>-223.58745833962573</c:v>
                </c:pt>
                <c:pt idx="527">
                  <c:v>-222.94186389898402</c:v>
                </c:pt>
                <c:pt idx="528">
                  <c:v>-222.29674442684177</c:v>
                </c:pt>
                <c:pt idx="529">
                  <c:v>-221.65245306582887</c:v>
                </c:pt>
                <c:pt idx="530">
                  <c:v>-221.00933983067051</c:v>
                </c:pt>
                <c:pt idx="531">
                  <c:v>-220.3677507272123</c:v>
                </c:pt>
                <c:pt idx="532">
                  <c:v>-219.72802689583074</c:v>
                </c:pt>
                <c:pt idx="533">
                  <c:v>-219.09050378442632</c:v>
                </c:pt>
                <c:pt idx="534">
                  <c:v>-218.45551035585689</c:v>
                </c:pt>
                <c:pt idx="535">
                  <c:v>-217.82336833426882</c:v>
                </c:pt>
                <c:pt idx="536">
                  <c:v>-217.19439149435044</c:v>
                </c:pt>
                <c:pt idx="537">
                  <c:v>-216.56888499705497</c:v>
                </c:pt>
                <c:pt idx="538">
                  <c:v>-215.94714477484078</c:v>
                </c:pt>
                <c:pt idx="539">
                  <c:v>-215.32945696895445</c:v>
                </c:pt>
                <c:pt idx="540">
                  <c:v>-214.7160974207539</c:v>
                </c:pt>
                <c:pt idx="541">
                  <c:v>-214.1073312185319</c:v>
                </c:pt>
                <c:pt idx="542">
                  <c:v>-213.50341230077595</c:v>
                </c:pt>
                <c:pt idx="543">
                  <c:v>-212.90458311628049</c:v>
                </c:pt>
                <c:pt idx="544">
                  <c:v>-212.31107434103683</c:v>
                </c:pt>
                <c:pt idx="545">
                  <c:v>-211.72310465135217</c:v>
                </c:pt>
                <c:pt idx="546">
                  <c:v>-211.14088055221222</c:v>
                </c:pt>
                <c:pt idx="547">
                  <c:v>-210.56459625949526</c:v>
                </c:pt>
                <c:pt idx="548">
                  <c:v>-209.9944336342831</c:v>
                </c:pt>
                <c:pt idx="549">
                  <c:v>-209.43056216718605</c:v>
                </c:pt>
                <c:pt idx="550">
                  <c:v>-208.87313901031965</c:v>
                </c:pt>
                <c:pt idx="551">
                  <c:v>-208.32230905432942</c:v>
                </c:pt>
                <c:pt idx="552">
                  <c:v>-207.77820504766973</c:v>
                </c:pt>
                <c:pt idx="553">
                  <c:v>-207.24094775517835</c:v>
                </c:pt>
                <c:pt idx="554">
                  <c:v>-206.71064615289384</c:v>
                </c:pt>
                <c:pt idx="555">
                  <c:v>-206.18739765597337</c:v>
                </c:pt>
                <c:pt idx="556">
                  <c:v>-205.6712883765446</c:v>
                </c:pt>
                <c:pt idx="557">
                  <c:v>-205.16239340831729</c:v>
                </c:pt>
                <c:pt idx="558">
                  <c:v>-204.66077713481366</c:v>
                </c:pt>
                <c:pt idx="559">
                  <c:v>-204.16649355813243</c:v>
                </c:pt>
                <c:pt idx="560">
                  <c:v>-203.67958664524414</c:v>
                </c:pt>
                <c:pt idx="561">
                  <c:v>-203.20009068891858</c:v>
                </c:pt>
                <c:pt idx="562">
                  <c:v>-202.72803068050851</c:v>
                </c:pt>
                <c:pt idx="563">
                  <c:v>-202.26342269194606</c:v>
                </c:pt>
                <c:pt idx="564">
                  <c:v>-201.80627426446216</c:v>
                </c:pt>
                <c:pt idx="565">
                  <c:v>-201.35658480169076</c:v>
                </c:pt>
                <c:pt idx="566">
                  <c:v>-200.91434596498635</c:v>
                </c:pt>
                <c:pt idx="567">
                  <c:v>-200.47954206894758</c:v>
                </c:pt>
                <c:pt idx="568">
                  <c:v>-200.05215047530982</c:v>
                </c:pt>
                <c:pt idx="569">
                  <c:v>-199.63214198353498</c:v>
                </c:pt>
                <c:pt idx="570">
                  <c:v>-199.21948121659469</c:v>
                </c:pt>
                <c:pt idx="571">
                  <c:v>-198.81412700059997</c:v>
                </c:pt>
                <c:pt idx="572">
                  <c:v>-198.41603273709245</c:v>
                </c:pt>
                <c:pt idx="573">
                  <c:v>-198.02514676695705</c:v>
                </c:pt>
                <c:pt idx="574">
                  <c:v>-197.64141272506208</c:v>
                </c:pt>
                <c:pt idx="575">
                  <c:v>-197.26476988486644</c:v>
                </c:pt>
                <c:pt idx="576">
                  <c:v>-196.89515349236302</c:v>
                </c:pt>
                <c:pt idx="577">
                  <c:v>-196.53249508884329</c:v>
                </c:pt>
                <c:pt idx="578">
                  <c:v>-196.17672282208139</c:v>
                </c:pt>
                <c:pt idx="579">
                  <c:v>-195.82776174563497</c:v>
                </c:pt>
                <c:pt idx="580">
                  <c:v>-195.48553410605547</c:v>
                </c:pt>
                <c:pt idx="581">
                  <c:v>-195.14995961788318</c:v>
                </c:pt>
                <c:pt idx="582">
                  <c:v>-194.82095572638099</c:v>
                </c:pt>
                <c:pt idx="583">
                  <c:v>-194.49843785802614</c:v>
                </c:pt>
                <c:pt idx="584">
                  <c:v>-194.1823196588453</c:v>
                </c:pt>
                <c:pt idx="585">
                  <c:v>-193.87251322072609</c:v>
                </c:pt>
                <c:pt idx="586">
                  <c:v>-193.56892929589094</c:v>
                </c:pt>
                <c:pt idx="587">
                  <c:v>-193.27147749975612</c:v>
                </c:pt>
                <c:pt idx="588">
                  <c:v>-192.98006650243482</c:v>
                </c:pt>
                <c:pt idx="589">
                  <c:v>-192.69460420917392</c:v>
                </c:pt>
                <c:pt idx="590">
                  <c:v>-192.41499793003555</c:v>
                </c:pt>
                <c:pt idx="591">
                  <c:v>-192.14115453915736</c:v>
                </c:pt>
                <c:pt idx="592">
                  <c:v>-191.87298062393813</c:v>
                </c:pt>
                <c:pt idx="593">
                  <c:v>-191.61038262451012</c:v>
                </c:pt>
                <c:pt idx="594">
                  <c:v>-191.35326696386358</c:v>
                </c:pt>
                <c:pt idx="595">
                  <c:v>-191.10154016899941</c:v>
                </c:pt>
                <c:pt idx="596">
                  <c:v>-190.85510898348451</c:v>
                </c:pt>
                <c:pt idx="597">
                  <c:v>-190.61388047178309</c:v>
                </c:pt>
                <c:pt idx="598">
                  <c:v>-190.37776211574257</c:v>
                </c:pt>
                <c:pt idx="599">
                  <c:v>-190.14666190359947</c:v>
                </c:pt>
                <c:pt idx="600">
                  <c:v>-189.9204884118717</c:v>
                </c:pt>
                <c:pt idx="601">
                  <c:v>-189.69915088049427</c:v>
                </c:pt>
                <c:pt idx="602">
                  <c:v>-189.48255928154813</c:v>
                </c:pt>
                <c:pt idx="603">
                  <c:v>-189.27062438192229</c:v>
                </c:pt>
                <c:pt idx="604">
                  <c:v>-189.06325780024093</c:v>
                </c:pt>
                <c:pt idx="605">
                  <c:v>-188.86037205837539</c:v>
                </c:pt>
                <c:pt idx="606">
                  <c:v>-188.66188062785199</c:v>
                </c:pt>
                <c:pt idx="607">
                  <c:v>-188.46769797145339</c:v>
                </c:pt>
                <c:pt idx="608">
                  <c:v>-188.2777395803019</c:v>
                </c:pt>
                <c:pt idx="609">
                  <c:v>-188.09192200670026</c:v>
                </c:pt>
                <c:pt idx="610">
                  <c:v>-187.91016289299517</c:v>
                </c:pt>
                <c:pt idx="611">
                  <c:v>-187.73238099671525</c:v>
                </c:pt>
                <c:pt idx="612">
                  <c:v>-187.55849621222694</c:v>
                </c:pt>
                <c:pt idx="613">
                  <c:v>-187.38842958913722</c:v>
                </c:pt>
                <c:pt idx="614">
                  <c:v>-187.22210334766356</c:v>
                </c:pt>
                <c:pt idx="615">
                  <c:v>-187.05944089117867</c:v>
                </c:pt>
                <c:pt idx="616">
                  <c:v>-186.90036681612912</c:v>
                </c:pt>
                <c:pt idx="617">
                  <c:v>-186.7448069195151</c:v>
                </c:pt>
                <c:pt idx="618">
                  <c:v>-186.59268820410841</c:v>
                </c:pt>
                <c:pt idx="619">
                  <c:v>-186.44393888157799</c:v>
                </c:pt>
                <c:pt idx="620">
                  <c:v>-186.29848837368132</c:v>
                </c:pt>
                <c:pt idx="621">
                  <c:v>-186.15626731167112</c:v>
                </c:pt>
                <c:pt idx="622">
                  <c:v>-186.01720753405957</c:v>
                </c:pt>
                <c:pt idx="623">
                  <c:v>-185.8812420828724</c:v>
                </c:pt>
                <c:pt idx="624">
                  <c:v>-185.74830519851858</c:v>
                </c:pt>
                <c:pt idx="625">
                  <c:v>-185.6183323133925</c:v>
                </c:pt>
                <c:pt idx="626">
                  <c:v>-185.49126004432031</c:v>
                </c:pt>
                <c:pt idx="627">
                  <c:v>-185.3670261839527</c:v>
                </c:pt>
                <c:pt idx="628">
                  <c:v>-185.24556969120209</c:v>
                </c:pt>
                <c:pt idx="629">
                  <c:v>-185.12683068081498</c:v>
                </c:pt>
                <c:pt idx="630">
                  <c:v>-185.01075041216416</c:v>
                </c:pt>
                <c:pt idx="631">
                  <c:v>-184.89727127734079</c:v>
                </c:pt>
                <c:pt idx="632">
                  <c:v>-184.78633678861959</c:v>
                </c:pt>
                <c:pt idx="633">
                  <c:v>-184.67789156536779</c:v>
                </c:pt>
                <c:pt idx="634">
                  <c:v>-184.57188132046056</c:v>
                </c:pt>
                <c:pt idx="635">
                  <c:v>-184.46825284626425</c:v>
                </c:pt>
                <c:pt idx="636">
                  <c:v>-184.36695400024297</c:v>
                </c:pt>
                <c:pt idx="637">
                  <c:v>-184.26793369023949</c:v>
                </c:pt>
                <c:pt idx="638">
                  <c:v>-184.17114185948031</c:v>
                </c:pt>
                <c:pt idx="639">
                  <c:v>-184.07652947134716</c:v>
                </c:pt>
                <c:pt idx="640">
                  <c:v>-183.98404849395806</c:v>
                </c:pt>
                <c:pt idx="641">
                  <c:v>-183.89365188459672</c:v>
                </c:pt>
                <c:pt idx="642">
                  <c:v>-183.8052935740221</c:v>
                </c:pt>
                <c:pt idx="643">
                  <c:v>-183.71892845069522</c:v>
                </c:pt>
                <c:pt idx="644">
                  <c:v>-183.63451234494912</c:v>
                </c:pt>
                <c:pt idx="645">
                  <c:v>-183.55200201313343</c:v>
                </c:pt>
                <c:pt idx="646">
                  <c:v>-183.47135512175487</c:v>
                </c:pt>
                <c:pt idx="647">
                  <c:v>-183.39253023164051</c:v>
                </c:pt>
                <c:pt idx="648">
                  <c:v>-183.31548678214233</c:v>
                </c:pt>
                <c:pt idx="649">
                  <c:v>-183.24018507540467</c:v>
                </c:pt>
                <c:pt idx="650">
                  <c:v>-183.16658626071049</c:v>
                </c:pt>
                <c:pt idx="651">
                  <c:v>-183.09465231892383</c:v>
                </c:pt>
                <c:pt idx="652">
                  <c:v>-183.02434604704257</c:v>
                </c:pt>
                <c:pt idx="653">
                  <c:v>-182.95563104287436</c:v>
                </c:pt>
                <c:pt idx="654">
                  <c:v>-182.88847168984879</c:v>
                </c:pt>
                <c:pt idx="655">
                  <c:v>-182.82283314197525</c:v>
                </c:pt>
                <c:pt idx="656">
                  <c:v>-182.7586813089568</c:v>
                </c:pt>
                <c:pt idx="657">
                  <c:v>-182.69598284146872</c:v>
                </c:pt>
                <c:pt idx="658">
                  <c:v>-182.63470511660864</c:v>
                </c:pt>
                <c:pt idx="659">
                  <c:v>-182.57481622352577</c:v>
                </c:pt>
                <c:pt idx="660">
                  <c:v>-182.51628494923483</c:v>
                </c:pt>
                <c:pt idx="661">
                  <c:v>-182.45908076461922</c:v>
                </c:pt>
                <c:pt idx="662">
                  <c:v>-182.40317381062872</c:v>
                </c:pt>
                <c:pt idx="663">
                  <c:v>-182.34853488467459</c:v>
                </c:pt>
                <c:pt idx="664">
                  <c:v>-182.29513542722628</c:v>
                </c:pt>
                <c:pt idx="665">
                  <c:v>-182.2429475086108</c:v>
                </c:pt>
                <c:pt idx="666">
                  <c:v>-182.19194381601829</c:v>
                </c:pt>
                <c:pt idx="667">
                  <c:v>-182.14209764071407</c:v>
                </c:pt>
                <c:pt idx="668">
                  <c:v>-182.09338286545929</c:v>
                </c:pt>
                <c:pt idx="669">
                  <c:v>-182.04577395214034</c:v>
                </c:pt>
                <c:pt idx="670">
                  <c:v>-181.99924592960744</c:v>
                </c:pt>
                <c:pt idx="671">
                  <c:v>-181.95377438172261</c:v>
                </c:pt>
                <c:pt idx="672">
                  <c:v>-181.90933543561641</c:v>
                </c:pt>
                <c:pt idx="673">
                  <c:v>-181.86590575015265</c:v>
                </c:pt>
                <c:pt idx="674">
                  <c:v>-181.82346250460165</c:v>
                </c:pt>
                <c:pt idx="675">
                  <c:v>-181.78198338751861</c:v>
                </c:pt>
                <c:pt idx="676">
                  <c:v>-181.74144658582796</c:v>
                </c:pt>
                <c:pt idx="677">
                  <c:v>-181.70183077411076</c:v>
                </c:pt>
                <c:pt idx="678">
                  <c:v>-181.66311510409429</c:v>
                </c:pt>
                <c:pt idx="679">
                  <c:v>-181.62527919434189</c:v>
                </c:pt>
                <c:pt idx="680">
                  <c:v>-181.58830312014035</c:v>
                </c:pt>
                <c:pt idx="681">
                  <c:v>-181.55216740358387</c:v>
                </c:pt>
                <c:pt idx="682">
                  <c:v>-181.51685300385191</c:v>
                </c:pt>
                <c:pt idx="683">
                  <c:v>-181.48234130767776</c:v>
                </c:pt>
                <c:pt idx="684">
                  <c:v>-181.44861412000756</c:v>
                </c:pt>
                <c:pt idx="685">
                  <c:v>-181.41565365484473</c:v>
                </c:pt>
                <c:pt idx="686">
                  <c:v>-181.38344252627928</c:v>
                </c:pt>
                <c:pt idx="687">
                  <c:v>-181.35196373969865</c:v>
                </c:pt>
                <c:pt idx="688">
                  <c:v>-181.32120068317704</c:v>
                </c:pt>
                <c:pt idx="689">
                  <c:v>-181.29113711904185</c:v>
                </c:pt>
                <c:pt idx="690">
                  <c:v>-181.2617571756125</c:v>
                </c:pt>
                <c:pt idx="691">
                  <c:v>-181.23304533911121</c:v>
                </c:pt>
                <c:pt idx="692">
                  <c:v>-181.2049864457411</c:v>
                </c:pt>
                <c:pt idx="693">
                  <c:v>-181.17756567393033</c:v>
                </c:pt>
                <c:pt idx="694">
                  <c:v>-181.15076853673776</c:v>
                </c:pt>
                <c:pt idx="695">
                  <c:v>-181.12458087441956</c:v>
                </c:pt>
                <c:pt idx="696">
                  <c:v>-181.0989888471521</c:v>
                </c:pt>
                <c:pt idx="697">
                  <c:v>-181.07397892790908</c:v>
                </c:pt>
                <c:pt idx="698">
                  <c:v>-181.04953789549083</c:v>
                </c:pt>
                <c:pt idx="699">
                  <c:v>-181.02565282770166</c:v>
                </c:pt>
                <c:pt idx="700">
                  <c:v>-181.00231109467336</c:v>
                </c:pt>
                <c:pt idx="701">
                  <c:v>-180.97950035233259</c:v>
                </c:pt>
                <c:pt idx="702">
                  <c:v>-180.95720853600804</c:v>
                </c:pt>
                <c:pt idx="703">
                  <c:v>-180.93542385417624</c:v>
                </c:pt>
                <c:pt idx="704">
                  <c:v>-180.91413478234253</c:v>
                </c:pt>
                <c:pt idx="705">
                  <c:v>-180.89333005705458</c:v>
                </c:pt>
                <c:pt idx="706">
                  <c:v>-180.87299867004623</c:v>
                </c:pt>
                <c:pt idx="707">
                  <c:v>-180.85312986250878</c:v>
                </c:pt>
                <c:pt idx="708">
                  <c:v>-180.83371311948753</c:v>
                </c:pt>
                <c:pt idx="709">
                  <c:v>-180.81473816440081</c:v>
                </c:pt>
                <c:pt idx="710">
                  <c:v>-180.79619495367876</c:v>
                </c:pt>
                <c:pt idx="711">
                  <c:v>-180.77807367152059</c:v>
                </c:pt>
                <c:pt idx="712">
                  <c:v>-180.76036472476625</c:v>
                </c:pt>
                <c:pt idx="713">
                  <c:v>-180.74305873788177</c:v>
                </c:pt>
                <c:pt idx="714">
                  <c:v>-180.72614654805469</c:v>
                </c:pt>
                <c:pt idx="715">
                  <c:v>-180.70961920039832</c:v>
                </c:pt>
                <c:pt idx="716">
                  <c:v>-180.69346794326148</c:v>
                </c:pt>
                <c:pt idx="717">
                  <c:v>-180.67768422364281</c:v>
                </c:pt>
                <c:pt idx="718">
                  <c:v>-180.66225968270624</c:v>
                </c:pt>
                <c:pt idx="719">
                  <c:v>-180.6471861513964</c:v>
                </c:pt>
                <c:pt idx="720">
                  <c:v>-180.63245564615107</c:v>
                </c:pt>
                <c:pt idx="721">
                  <c:v>-180.61806036470983</c:v>
                </c:pt>
                <c:pt idx="722">
                  <c:v>-180.60399268201508</c:v>
                </c:pt>
                <c:pt idx="723">
                  <c:v>-180.59024514620535</c:v>
                </c:pt>
                <c:pt idx="724">
                  <c:v>-180.57681047469731</c:v>
                </c:pt>
                <c:pt idx="725">
                  <c:v>-180.56368155035597</c:v>
                </c:pt>
                <c:pt idx="726">
                  <c:v>-180.5508514177501</c:v>
                </c:pt>
                <c:pt idx="727">
                  <c:v>-180.53831327949155</c:v>
                </c:pt>
                <c:pt idx="728">
                  <c:v>-180.52606049265648</c:v>
                </c:pt>
                <c:pt idx="729">
                  <c:v>-180.51408656528693</c:v>
                </c:pt>
                <c:pt idx="730">
                  <c:v>-180.50238515297099</c:v>
                </c:pt>
                <c:pt idx="731">
                  <c:v>-180.49095005549913</c:v>
                </c:pt>
                <c:pt idx="732">
                  <c:v>-180.47977521359638</c:v>
                </c:pt>
                <c:pt idx="733">
                  <c:v>-180.46885470572749</c:v>
                </c:pt>
                <c:pt idx="734">
                  <c:v>-180.4581827449739</c:v>
                </c:pt>
                <c:pt idx="735">
                  <c:v>-180.44775367598112</c:v>
                </c:pt>
                <c:pt idx="736">
                  <c:v>-180.43756197197499</c:v>
                </c:pt>
                <c:pt idx="737">
                  <c:v>-180.42760223184467</c:v>
                </c:pt>
                <c:pt idx="738">
                  <c:v>-180.41786917729181</c:v>
                </c:pt>
                <c:pt idx="739">
                  <c:v>-180.40835765004374</c:v>
                </c:pt>
                <c:pt idx="740">
                  <c:v>-180.39906260912949</c:v>
                </c:pt>
                <c:pt idx="741">
                  <c:v>-180.38997912821748</c:v>
                </c:pt>
                <c:pt idx="742">
                  <c:v>-180.38110239301295</c:v>
                </c:pt>
                <c:pt idx="743">
                  <c:v>-180.37242769871472</c:v>
                </c:pt>
                <c:pt idx="744">
                  <c:v>-180.36395044752865</c:v>
                </c:pt>
                <c:pt idx="745">
                  <c:v>-180.35566614623789</c:v>
                </c:pt>
                <c:pt idx="746">
                  <c:v>-180.34757040382794</c:v>
                </c:pt>
                <c:pt idx="747">
                  <c:v>-180.3396589291649</c:v>
                </c:pt>
                <c:pt idx="748">
                  <c:v>-180.33192752872719</c:v>
                </c:pt>
                <c:pt idx="749">
                  <c:v>-180.32437210438758</c:v>
                </c:pt>
                <c:pt idx="750">
                  <c:v>-180.31698865124605</c:v>
                </c:pt>
                <c:pt idx="751">
                  <c:v>-180.30977325551152</c:v>
                </c:pt>
                <c:pt idx="752">
                  <c:v>-180.30272209243148</c:v>
                </c:pt>
                <c:pt idx="753">
                  <c:v>-180.29583142426884</c:v>
                </c:pt>
                <c:pt idx="754">
                  <c:v>-180.28909759832379</c:v>
                </c:pt>
                <c:pt idx="755">
                  <c:v>-180.28251704500158</c:v>
                </c:pt>
                <c:pt idx="756">
                  <c:v>-180.27608627592326</c:v>
                </c:pt>
                <c:pt idx="757">
                  <c:v>-180.26980188207961</c:v>
                </c:pt>
                <c:pt idx="758">
                  <c:v>-180.26366053202668</c:v>
                </c:pt>
                <c:pt idx="759">
                  <c:v>-180.25765897012275</c:v>
                </c:pt>
                <c:pt idx="760">
                  <c:v>-180.25179401480443</c:v>
                </c:pt>
                <c:pt idx="761">
                  <c:v>-180.24606255690281</c:v>
                </c:pt>
                <c:pt idx="762">
                  <c:v>-180.24046155799715</c:v>
                </c:pt>
                <c:pt idx="763">
                  <c:v>-180.23498804880609</c:v>
                </c:pt>
                <c:pt idx="764">
                  <c:v>-180.22963912761548</c:v>
                </c:pt>
                <c:pt idx="765">
                  <c:v>-180.22441195874194</c:v>
                </c:pt>
                <c:pt idx="766">
                  <c:v>-180.21930377103092</c:v>
                </c:pt>
                <c:pt idx="767">
                  <c:v>-180.2143118563892</c:v>
                </c:pt>
                <c:pt idx="768">
                  <c:v>-180.20943356835093</c:v>
                </c:pt>
                <c:pt idx="769">
                  <c:v>-180.2046663206755</c:v>
                </c:pt>
                <c:pt idx="770">
                  <c:v>-180.20000758597786</c:v>
                </c:pt>
                <c:pt idx="771">
                  <c:v>-180.19545489438983</c:v>
                </c:pt>
                <c:pt idx="772">
                  <c:v>-180.19100583225168</c:v>
                </c:pt>
                <c:pt idx="773">
                  <c:v>-180.18665804083349</c:v>
                </c:pt>
                <c:pt idx="774">
                  <c:v>-180.18240921508561</c:v>
                </c:pt>
                <c:pt idx="775">
                  <c:v>-180.17825710241766</c:v>
                </c:pt>
                <c:pt idx="776">
                  <c:v>-180.17419950150463</c:v>
                </c:pt>
                <c:pt idx="777">
                  <c:v>-180.17023426112115</c:v>
                </c:pt>
                <c:pt idx="778">
                  <c:v>-180.16635927900114</c:v>
                </c:pt>
                <c:pt idx="779">
                  <c:v>-180.16257250072439</c:v>
                </c:pt>
                <c:pt idx="780">
                  <c:v>-180.15887191862765</c:v>
                </c:pt>
                <c:pt idx="781">
                  <c:v>-180.15525557074085</c:v>
                </c:pt>
                <c:pt idx="782">
                  <c:v>-180.15172153974765</c:v>
                </c:pt>
                <c:pt idx="783">
                  <c:v>-180.1482679519691</c:v>
                </c:pt>
                <c:pt idx="784">
                  <c:v>-180.14489297637107</c:v>
                </c:pt>
                <c:pt idx="785">
                  <c:v>-180.14159482359344</c:v>
                </c:pt>
                <c:pt idx="786">
                  <c:v>-180.13837174500247</c:v>
                </c:pt>
                <c:pt idx="787">
                  <c:v>-180.13522203176342</c:v>
                </c:pt>
                <c:pt idx="788">
                  <c:v>-180.13214401393537</c:v>
                </c:pt>
                <c:pt idx="789">
                  <c:v>-180.12913605958602</c:v>
                </c:pt>
                <c:pt idx="790">
                  <c:v>-180.12619657392648</c:v>
                </c:pt>
                <c:pt idx="791">
                  <c:v>-180.12332399846667</c:v>
                </c:pt>
                <c:pt idx="792">
                  <c:v>-180.12051681018875</c:v>
                </c:pt>
                <c:pt idx="793">
                  <c:v>-180.11777352073989</c:v>
                </c:pt>
                <c:pt idx="794">
                  <c:v>-180.11509267564395</c:v>
                </c:pt>
                <c:pt idx="795">
                  <c:v>-180.1124728535296</c:v>
                </c:pt>
                <c:pt idx="796">
                  <c:v>-180.10991266537792</c:v>
                </c:pt>
                <c:pt idx="797">
                  <c:v>-180.1074107537855</c:v>
                </c:pt>
                <c:pt idx="798">
                  <c:v>-180.10496579224511</c:v>
                </c:pt>
                <c:pt idx="799">
                  <c:v>-180.10257648444258</c:v>
                </c:pt>
                <c:pt idx="800">
                  <c:v>-180.10024156356963</c:v>
                </c:pt>
                <c:pt idx="801">
                  <c:v>-180.09795979165239</c:v>
                </c:pt>
                <c:pt idx="802">
                  <c:v>-180.09572995889505</c:v>
                </c:pt>
                <c:pt idx="803">
                  <c:v>-180.09355088303874</c:v>
                </c:pt>
                <c:pt idx="804">
                  <c:v>-180.09142140873462</c:v>
                </c:pt>
                <c:pt idx="805">
                  <c:v>-180.08934040693154</c:v>
                </c:pt>
                <c:pt idx="806">
                  <c:v>-180.08730677427747</c:v>
                </c:pt>
                <c:pt idx="807">
                  <c:v>-180.08531943253467</c:v>
                </c:pt>
                <c:pt idx="808">
                  <c:v>-180.08337732800797</c:v>
                </c:pt>
                <c:pt idx="809">
                  <c:v>-180.08147943098638</c:v>
                </c:pt>
                <c:pt idx="810">
                  <c:v>-180.07962473519686</c:v>
                </c:pt>
                <c:pt idx="811">
                  <c:v>-180.07781225727132</c:v>
                </c:pt>
                <c:pt idx="812">
                  <c:v>-180.07604103622486</c:v>
                </c:pt>
                <c:pt idx="813">
                  <c:v>-180.07431013294678</c:v>
                </c:pt>
                <c:pt idx="814">
                  <c:v>-180.07261862970216</c:v>
                </c:pt>
                <c:pt idx="815">
                  <c:v>-180.07096562964585</c:v>
                </c:pt>
                <c:pt idx="816">
                  <c:v>-180.06935025634675</c:v>
                </c:pt>
                <c:pt idx="817">
                  <c:v>-180.06777165332309</c:v>
                </c:pt>
                <c:pt idx="818">
                  <c:v>-180.06622898358853</c:v>
                </c:pt>
              </c:numCache>
            </c:numRef>
          </c:yVal>
          <c:smooth val="1"/>
          <c:extLst>
            <c:ext xmlns:c16="http://schemas.microsoft.com/office/drawing/2014/chart" uri="{C3380CC4-5D6E-409C-BE32-E72D297353CC}">
              <c16:uniqueId val="{00000002-3A41-49B6-8AAE-471A328AEB09}"/>
            </c:ext>
          </c:extLst>
        </c:ser>
        <c:ser>
          <c:idx val="3"/>
          <c:order val="3"/>
          <c:tx>
            <c:v>phase with Cff</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Sheet2!$BA$4:$BA$822</c:f>
              <c:numCache>
                <c:formatCode>0.00</c:formatCode>
                <c:ptCount val="819"/>
                <c:pt idx="0">
                  <c:v>-66.112123445934103</c:v>
                </c:pt>
                <c:pt idx="1">
                  <c:v>-65.638020106200941</c:v>
                </c:pt>
                <c:pt idx="2">
                  <c:v>-65.157749974402151</c:v>
                </c:pt>
                <c:pt idx="3">
                  <c:v>-64.671422082860914</c:v>
                </c:pt>
                <c:pt idx="4">
                  <c:v>-64.179157288617986</c:v>
                </c:pt>
                <c:pt idx="5">
                  <c:v>-63.681088542353791</c:v>
                </c:pt>
                <c:pt idx="6">
                  <c:v>-63.177361127548487</c:v>
                </c:pt>
                <c:pt idx="7">
                  <c:v>-62.668132866711481</c:v>
                </c:pt>
                <c:pt idx="8">
                  <c:v>-62.15357429154956</c:v>
                </c:pt>
                <c:pt idx="9">
                  <c:v>-61.633868774014935</c:v>
                </c:pt>
                <c:pt idx="10">
                  <c:v>-61.109212615287269</c:v>
                </c:pt>
                <c:pt idx="11">
                  <c:v>-60.579815089896762</c:v>
                </c:pt>
                <c:pt idx="12">
                  <c:v>-60.045898442392371</c:v>
                </c:pt>
                <c:pt idx="13">
                  <c:v>-59.507697834197494</c:v>
                </c:pt>
                <c:pt idx="14">
                  <c:v>-58.965461238579259</c:v>
                </c:pt>
                <c:pt idx="15">
                  <c:v>-58.419449281982025</c:v>
                </c:pt>
                <c:pt idx="16">
                  <c:v>-57.869935030342191</c:v>
                </c:pt>
                <c:pt idx="17">
                  <c:v>-57.31720371940628</c:v>
                </c:pt>
                <c:pt idx="18">
                  <c:v>-56.761552428512822</c:v>
                </c:pt>
                <c:pt idx="19">
                  <c:v>-56.203289697770359</c:v>
                </c:pt>
                <c:pt idx="20">
                  <c:v>-55.642735089057723</c:v>
                </c:pt>
                <c:pt idx="21">
                  <c:v>-55.080218691789554</c:v>
                </c:pt>
                <c:pt idx="22">
                  <c:v>-54.516080574916437</c:v>
                </c:pt>
                <c:pt idx="23">
                  <c:v>-53.950670187163048</c:v>
                </c:pt>
                <c:pt idx="24">
                  <c:v>-53.384345708037202</c:v>
                </c:pt>
                <c:pt idx="25">
                  <c:v>-52.817473352662994</c:v>
                </c:pt>
                <c:pt idx="26">
                  <c:v>-52.250426633990685</c:v>
                </c:pt>
                <c:pt idx="27">
                  <c:v>-51.683585586408853</c:v>
                </c:pt>
                <c:pt idx="28">
                  <c:v>-51.117335955220703</c:v>
                </c:pt>
                <c:pt idx="29">
                  <c:v>-50.552068356839349</c:v>
                </c:pt>
                <c:pt idx="30">
                  <c:v>-49.988177414899141</c:v>
                </c:pt>
                <c:pt idx="31">
                  <c:v>-49.426060877764712</c:v>
                </c:pt>
                <c:pt idx="32">
                  <c:v>-48.866118723142549</c:v>
                </c:pt>
                <c:pt idx="33">
                  <c:v>-48.308752255655172</c:v>
                </c:pt>
                <c:pt idx="34">
                  <c:v>-47.75436320332421</c:v>
                </c:pt>
                <c:pt idx="35">
                  <c:v>-47.203352818923427</c:v>
                </c:pt>
                <c:pt idx="36">
                  <c:v>-46.656120992105755</c:v>
                </c:pt>
                <c:pt idx="37">
                  <c:v>-46.113065378080336</c:v>
                </c:pt>
                <c:pt idx="38">
                  <c:v>-45.574580548420009</c:v>
                </c:pt>
                <c:pt idx="39">
                  <c:v>-45.041057169318691</c:v>
                </c:pt>
                <c:pt idx="40">
                  <c:v>-44.51288121229846</c:v>
                </c:pt>
                <c:pt idx="41">
                  <c:v>-43.990433201991472</c:v>
                </c:pt>
                <c:pt idx="42">
                  <c:v>-43.474087505201183</c:v>
                </c:pt>
                <c:pt idx="43">
                  <c:v>-42.964211664986522</c:v>
                </c:pt>
                <c:pt idx="44">
                  <c:v>-42.461165783021009</c:v>
                </c:pt>
                <c:pt idx="45">
                  <c:v>-41.965301952962832</c:v>
                </c:pt>
                <c:pt idx="46">
                  <c:v>-41.476963747042333</c:v>
                </c:pt>
                <c:pt idx="47">
                  <c:v>-40.996485757536767</c:v>
                </c:pt>
                <c:pt idx="48">
                  <c:v>-40.5241931942668</c:v>
                </c:pt>
                <c:pt idx="49">
                  <c:v>-40.060401538724214</c:v>
                </c:pt>
                <c:pt idx="50">
                  <c:v>-39.60541625493034</c:v>
                </c:pt>
                <c:pt idx="51">
                  <c:v>-39.159532556637892</c:v>
                </c:pt>
                <c:pt idx="52">
                  <c:v>-38.723035230031336</c:v>
                </c:pt>
                <c:pt idx="53">
                  <c:v>-38.296198510653724</c:v>
                </c:pt>
                <c:pt idx="54">
                  <c:v>-37.879286012900558</c:v>
                </c:pt>
                <c:pt idx="55">
                  <c:v>-37.47255071007126</c:v>
                </c:pt>
                <c:pt idx="56">
                  <c:v>-37.076234962661204</c:v>
                </c:pt>
                <c:pt idx="57">
                  <c:v>-36.690570592312859</c:v>
                </c:pt>
                <c:pt idx="58">
                  <c:v>-36.315778998622797</c:v>
                </c:pt>
                <c:pt idx="59">
                  <c:v>-35.952071315822018</c:v>
                </c:pt>
                <c:pt idx="60">
                  <c:v>-35.59964860621001</c:v>
                </c:pt>
                <c:pt idx="61">
                  <c:v>-35.258702087125187</c:v>
                </c:pt>
                <c:pt idx="62">
                  <c:v>-34.929413388174396</c:v>
                </c:pt>
                <c:pt idx="63">
                  <c:v>-34.611954835419823</c:v>
                </c:pt>
                <c:pt idx="64">
                  <c:v>-34.306489759228391</c:v>
                </c:pt>
                <c:pt idx="65">
                  <c:v>-34.013172822526236</c:v>
                </c:pt>
                <c:pt idx="66">
                  <c:v>-33.732150366261813</c:v>
                </c:pt>
                <c:pt idx="67">
                  <c:v>-33.463560768967611</c:v>
                </c:pt>
                <c:pt idx="68">
                  <c:v>-33.207534817413126</c:v>
                </c:pt>
                <c:pt idx="69">
                  <c:v>-32.96419608546222</c:v>
                </c:pt>
                <c:pt idx="70">
                  <c:v>-32.733661318380591</c:v>
                </c:pt>
                <c:pt idx="71">
                  <c:v>-32.516040819982081</c:v>
                </c:pt>
                <c:pt idx="72">
                  <c:v>-32.311438840150743</c:v>
                </c:pt>
                <c:pt idx="73">
                  <c:v>-32.119953960431324</c:v>
                </c:pt>
                <c:pt idx="74">
                  <c:v>-31.941679475535881</c:v>
                </c:pt>
                <c:pt idx="75">
                  <c:v>-31.776703768770684</c:v>
                </c:pt>
                <c:pt idx="76">
                  <c:v>-31.625110679542782</c:v>
                </c:pt>
                <c:pt idx="77">
                  <c:v>-31.486979861256113</c:v>
                </c:pt>
                <c:pt idx="78">
                  <c:v>-31.362387128054216</c:v>
                </c:pt>
                <c:pt idx="79">
                  <c:v>-31.251404789007548</c:v>
                </c:pt>
                <c:pt idx="80">
                  <c:v>-31.15410196847813</c:v>
                </c:pt>
                <c:pt idx="81">
                  <c:v>-31.070544911521356</c:v>
                </c:pt>
                <c:pt idx="82">
                  <c:v>-31.00079727330461</c:v>
                </c:pt>
                <c:pt idx="83">
                  <c:v>-30.944920391634891</c:v>
                </c:pt>
                <c:pt idx="84">
                  <c:v>-30.902973541791123</c:v>
                </c:pt>
                <c:pt idx="85">
                  <c:v>-30.875014172952973</c:v>
                </c:pt>
                <c:pt idx="86">
                  <c:v>-30.861098125607466</c:v>
                </c:pt>
                <c:pt idx="87">
                  <c:v>-30.861279829394704</c:v>
                </c:pt>
                <c:pt idx="88">
                  <c:v>-30.875612480929082</c:v>
                </c:pt>
                <c:pt idx="89">
                  <c:v>-30.904148201199735</c:v>
                </c:pt>
                <c:pt idx="90">
                  <c:v>-30.94693817221664</c:v>
                </c:pt>
                <c:pt idx="91">
                  <c:v>-31.00403275262417</c:v>
                </c:pt>
                <c:pt idx="92">
                  <c:v>-31.075481572057733</c:v>
                </c:pt>
                <c:pt idx="93">
                  <c:v>-31.161333604066236</c:v>
                </c:pt>
                <c:pt idx="94">
                  <c:v>-31.261637217469378</c:v>
                </c:pt>
                <c:pt idx="95">
                  <c:v>-31.37644020606103</c:v>
                </c:pt>
                <c:pt idx="96">
                  <c:v>-31.505789796612852</c:v>
                </c:pt>
                <c:pt idx="97">
                  <c:v>-31.649732635172491</c:v>
                </c:pt>
                <c:pt idx="98">
                  <c:v>-31.808314751692187</c:v>
                </c:pt>
                <c:pt idx="99">
                  <c:v>-31.981581503066856</c:v>
                </c:pt>
                <c:pt idx="100">
                  <c:v>-32.169577494703894</c:v>
                </c:pt>
                <c:pt idx="101">
                  <c:v>-32.372346480794697</c:v>
                </c:pt>
                <c:pt idx="102">
                  <c:v>-32.589931243508367</c:v>
                </c:pt>
                <c:pt idx="103">
                  <c:v>-32.822373451381758</c:v>
                </c:pt>
                <c:pt idx="104">
                  <c:v>-33.069713497240762</c:v>
                </c:pt>
                <c:pt idx="105">
                  <c:v>-33.331990316051424</c:v>
                </c:pt>
                <c:pt idx="106">
                  <c:v>-33.609241183171875</c:v>
                </c:pt>
                <c:pt idx="107">
                  <c:v>-33.901501493551834</c:v>
                </c:pt>
                <c:pt idx="108">
                  <c:v>-34.208804522513532</c:v>
                </c:pt>
                <c:pt idx="109">
                  <c:v>-34.531181168837271</c:v>
                </c:pt>
                <c:pt idx="110">
                  <c:v>-34.868659680976364</c:v>
                </c:pt>
                <c:pt idx="111">
                  <c:v>-35.221265367332009</c:v>
                </c:pt>
                <c:pt idx="112">
                  <c:v>-35.589020291633474</c:v>
                </c:pt>
                <c:pt idx="113">
                  <c:v>-35.971942954591263</c:v>
                </c:pt>
                <c:pt idx="114">
                  <c:v>-36.370047963118822</c:v>
                </c:pt>
                <c:pt idx="115">
                  <c:v>-36.783345688553382</c:v>
                </c:pt>
                <c:pt idx="116">
                  <c:v>-37.211841915447238</c:v>
                </c:pt>
                <c:pt idx="117">
                  <c:v>-37.655537482644249</c:v>
                </c:pt>
                <c:pt idx="118">
                  <c:v>-38.114427918505193</c:v>
                </c:pt>
                <c:pt idx="119">
                  <c:v>-38.58850307229298</c:v>
                </c:pt>
                <c:pt idx="120">
                  <c:v>-39.077746743879146</c:v>
                </c:pt>
                <c:pt idx="121">
                  <c:v>-39.582136314077687</c:v>
                </c:pt>
                <c:pt idx="122">
                  <c:v>-40.101642378055338</c:v>
                </c:pt>
                <c:pt idx="123">
                  <c:v>-40.636228384400695</c:v>
                </c:pt>
                <c:pt idx="124">
                  <c:v>-41.185850282560224</c:v>
                </c:pt>
                <c:pt idx="125">
                  <c:v>-41.750456181459214</c:v>
                </c:pt>
                <c:pt idx="126">
                  <c:v>-42.3299860222238</c:v>
                </c:pt>
                <c:pt idx="127">
                  <c:v>-42.924371267993557</c:v>
                </c:pt>
                <c:pt idx="128">
                  <c:v>-43.533534613870856</c:v>
                </c:pt>
                <c:pt idx="129">
                  <c:v>-44.157389720079365</c:v>
                </c:pt>
                <c:pt idx="130">
                  <c:v>-44.795840971404203</c:v>
                </c:pt>
                <c:pt idx="131">
                  <c:v>-45.448783265952841</c:v>
                </c:pt>
                <c:pt idx="132">
                  <c:v>-46.1161018362072</c:v>
                </c:pt>
                <c:pt idx="133">
                  <c:v>-46.797672105233495</c:v>
                </c:pt>
                <c:pt idx="134">
                  <c:v>-47.493359580768043</c:v>
                </c:pt>
                <c:pt idx="135">
                  <c:v>-48.203019789714496</c:v>
                </c:pt>
                <c:pt idx="136">
                  <c:v>-48.926498255354133</c:v>
                </c:pt>
                <c:pt idx="137">
                  <c:v>-49.663630519303773</c:v>
                </c:pt>
                <c:pt idx="138">
                  <c:v>-50.414242209936532</c:v>
                </c:pt>
                <c:pt idx="139">
                  <c:v>-51.178149158629189</c:v>
                </c:pt>
                <c:pt idx="140">
                  <c:v>-51.955157564801723</c:v>
                </c:pt>
                <c:pt idx="141">
                  <c:v>-52.74506421028596</c:v>
                </c:pt>
                <c:pt idx="142">
                  <c:v>-53.547656723094661</c:v>
                </c:pt>
                <c:pt idx="143">
                  <c:v>-54.362713890174049</c:v>
                </c:pt>
                <c:pt idx="144">
                  <c:v>-55.190006018207299</c:v>
                </c:pt>
                <c:pt idx="145">
                  <c:v>-56.029295341011988</c:v>
                </c:pt>
                <c:pt idx="146">
                  <c:v>-56.880336471536246</c:v>
                </c:pt>
                <c:pt idx="147">
                  <c:v>-57.742876895923906</c:v>
                </c:pt>
                <c:pt idx="148">
                  <c:v>-58.616657506591736</c:v>
                </c:pt>
                <c:pt idx="149">
                  <c:v>-59.501413170750972</c:v>
                </c:pt>
                <c:pt idx="150">
                  <c:v>-60.396873330319742</c:v>
                </c:pt>
                <c:pt idx="151">
                  <c:v>-61.302762628725311</c:v>
                </c:pt>
                <c:pt idx="152">
                  <c:v>-62.21880155968465</c:v>
                </c:pt>
                <c:pt idx="153">
                  <c:v>-63.144707132695835</c:v>
                </c:pt>
                <c:pt idx="154">
                  <c:v>-64.080193549676608</c:v>
                </c:pt>
                <c:pt idx="155">
                  <c:v>-65.024972886947666</c:v>
                </c:pt>
                <c:pt idx="156">
                  <c:v>-65.978755776598149</c:v>
                </c:pt>
                <c:pt idx="157">
                  <c:v>-66.941252081177851</c:v>
                </c:pt>
                <c:pt idx="158">
                  <c:v>-67.912171555648399</c:v>
                </c:pt>
                <c:pt idx="159">
                  <c:v>-68.891224490590432</c:v>
                </c:pt>
                <c:pt idx="160">
                  <c:v>-69.87812233080956</c:v>
                </c:pt>
                <c:pt idx="161">
                  <c:v>-70.872578263701854</c:v>
                </c:pt>
                <c:pt idx="162">
                  <c:v>-71.874307772042172</c:v>
                </c:pt>
                <c:pt idx="163">
                  <c:v>-72.883029146219869</c:v>
                </c:pt>
                <c:pt idx="164">
                  <c:v>-73.898463951386759</c:v>
                </c:pt>
                <c:pt idx="165">
                  <c:v>-74.920337445471489</c:v>
                </c:pt>
                <c:pt idx="166">
                  <c:v>-75.948378944563601</c:v>
                </c:pt>
                <c:pt idx="167">
                  <c:v>-76.982322132762519</c:v>
                </c:pt>
                <c:pt idx="168">
                  <c:v>-78.021905314214749</c:v>
                </c:pt>
                <c:pt idx="169">
                  <c:v>-79.066871605718731</c:v>
                </c:pt>
                <c:pt idx="170">
                  <c:v>-80.116969068954901</c:v>
                </c:pt>
                <c:pt idx="171">
                  <c:v>-81.171950782080089</c:v>
                </c:pt>
                <c:pt idx="172">
                  <c:v>-82.23157485111696</c:v>
                </c:pt>
                <c:pt idx="173">
                  <c:v>-83.295604362244077</c:v>
                </c:pt>
                <c:pt idx="174">
                  <c:v>-84.363807276759502</c:v>
                </c:pt>
                <c:pt idx="175">
                  <c:v>-85.435956271128404</c:v>
                </c:pt>
                <c:pt idx="176">
                  <c:v>-86.511828525137915</c:v>
                </c:pt>
                <c:pt idx="177">
                  <c:v>-87.591205461751713</c:v>
                </c:pt>
                <c:pt idx="178">
                  <c:v>-88.673872442791264</c:v>
                </c:pt>
                <c:pt idx="179">
                  <c:v>-89.759618425049908</c:v>
                </c:pt>
                <c:pt idx="180">
                  <c:v>-90.848235581875898</c:v>
                </c:pt>
                <c:pt idx="181">
                  <c:v>-91.939518895636766</c:v>
                </c:pt>
                <c:pt idx="182">
                  <c:v>-93.033265726787306</c:v>
                </c:pt>
                <c:pt idx="183">
                  <c:v>-94.129275365519817</c:v>
                </c:pt>
                <c:pt idx="184">
                  <c:v>-95.227348572159968</c:v>
                </c:pt>
                <c:pt idx="185">
                  <c:v>-96.327287112596423</c:v>
                </c:pt>
                <c:pt idx="186">
                  <c:v>-97.428893295086908</c:v>
                </c:pt>
                <c:pt idx="187">
                  <c:v>-98.531969514774815</c:v>
                </c:pt>
                <c:pt idx="188">
                  <c:v>-99.636317812169438</c:v>
                </c:pt>
                <c:pt idx="189">
                  <c:v>-100.7417394517044</c:v>
                </c:pt>
                <c:pt idx="190">
                  <c:v>-101.84803452627378</c:v>
                </c:pt>
                <c:pt idx="191">
                  <c:v>-102.95500159337948</c:v>
                </c:pt>
                <c:pt idx="192">
                  <c:v>-104.06243734818449</c:v>
                </c:pt>
                <c:pt idx="193">
                  <c:v>-105.17013633837813</c:v>
                </c:pt>
                <c:pt idx="194">
                  <c:v>-106.27789072530931</c:v>
                </c:pt>
                <c:pt idx="195">
                  <c:v>-107.38549009534799</c:v>
                </c:pt>
                <c:pt idx="196">
                  <c:v>-108.49272132488623</c:v>
                </c:pt>
                <c:pt idx="197">
                  <c:v>-109.59936850180873</c:v>
                </c:pt>
                <c:pt idx="198">
                  <c:v>-110.70521290563578</c:v>
                </c:pt>
                <c:pt idx="199">
                  <c:v>-111.81003304789748</c:v>
                </c:pt>
                <c:pt idx="200">
                  <c:v>-112.91360477362191</c:v>
                </c:pt>
                <c:pt idx="201">
                  <c:v>-114.01570142413966</c:v>
                </c:pt>
                <c:pt idx="202">
                  <c:v>-115.11609406071504</c:v>
                </c:pt>
                <c:pt idx="203">
                  <c:v>-116.21455174783064</c:v>
                </c:pt>
                <c:pt idx="204">
                  <c:v>-117.31084189427774</c:v>
                </c:pt>
                <c:pt idx="205">
                  <c:v>-118.40473064955411</c:v>
                </c:pt>
                <c:pt idx="206">
                  <c:v>-119.49598335245038</c:v>
                </c:pt>
                <c:pt idx="207">
                  <c:v>-120.58436502812249</c:v>
                </c:pt>
                <c:pt idx="208">
                  <c:v>-121.66964092941699</c:v>
                </c:pt>
                <c:pt idx="209">
                  <c:v>-122.75157711773146</c:v>
                </c:pt>
                <c:pt idx="210">
                  <c:v>-123.82994107828003</c:v>
                </c:pt>
                <c:pt idx="211">
                  <c:v>-124.90450236427942</c:v>
                </c:pt>
                <c:pt idx="212">
                  <c:v>-125.97503326429526</c:v>
                </c:pt>
                <c:pt idx="213">
                  <c:v>-127.04130948678528</c:v>
                </c:pt>
                <c:pt idx="214">
                  <c:v>-128.1031108557533</c:v>
                </c:pt>
                <c:pt idx="215">
                  <c:v>-129.16022201137812</c:v>
                </c:pt>
                <c:pt idx="216">
                  <c:v>-130.21243310951937</c:v>
                </c:pt>
                <c:pt idx="217">
                  <c:v>-131.25954051410466</c:v>
                </c:pt>
                <c:pt idx="218">
                  <c:v>-132.30134747658846</c:v>
                </c:pt>
                <c:pt idx="219">
                  <c:v>-133.3376647969169</c:v>
                </c:pt>
                <c:pt idx="220">
                  <c:v>-134.36831146074786</c:v>
                </c:pt>
                <c:pt idx="221">
                  <c:v>-135.39311524803941</c:v>
                </c:pt>
                <c:pt idx="222">
                  <c:v>-136.41191330853545</c:v>
                </c:pt>
                <c:pt idx="223">
                  <c:v>-137.4245527001309</c:v>
                </c:pt>
                <c:pt idx="224">
                  <c:v>-138.43089088658618</c:v>
                </c:pt>
                <c:pt idx="225">
                  <c:v>-139.43079619156634</c:v>
                </c:pt>
                <c:pt idx="226">
                  <c:v>-140.42414820650461</c:v>
                </c:pt>
                <c:pt idx="227">
                  <c:v>-141.41083815031647</c:v>
                </c:pt>
                <c:pt idx="228">
                  <c:v>-142.39076917951405</c:v>
                </c:pt>
                <c:pt idx="229">
                  <c:v>-143.36385664778575</c:v>
                </c:pt>
                <c:pt idx="230">
                  <c:v>-144.33002831459979</c:v>
                </c:pt>
                <c:pt idx="231">
                  <c:v>-145.28922450286257</c:v>
                </c:pt>
                <c:pt idx="232">
                  <c:v>-146.24139820610668</c:v>
                </c:pt>
                <c:pt idx="233">
                  <c:v>-147.186515146087</c:v>
                </c:pt>
                <c:pt idx="234">
                  <c:v>-148.12455378203759</c:v>
                </c:pt>
                <c:pt idx="235">
                  <c:v>-149.05550527316871</c:v>
                </c:pt>
                <c:pt idx="236">
                  <c:v>-149.97937339627109</c:v>
                </c:pt>
                <c:pt idx="237">
                  <c:v>-150.89617442053944</c:v>
                </c:pt>
                <c:pt idx="238">
                  <c:v>-151.80593694192547</c:v>
                </c:pt>
                <c:pt idx="239">
                  <c:v>-152.70870167948985</c:v>
                </c:pt>
                <c:pt idx="240">
                  <c:v>-153.60452123633732</c:v>
                </c:pt>
                <c:pt idx="241">
                  <c:v>-154.49345982779727</c:v>
                </c:pt>
                <c:pt idx="242">
                  <c:v>-155.37559297954709</c:v>
                </c:pt>
                <c:pt idx="243">
                  <c:v>-156.25100719838537</c:v>
                </c:pt>
                <c:pt idx="244">
                  <c:v>-157.11979961832716</c:v>
                </c:pt>
                <c:pt idx="245">
                  <c:v>-157.98207762464591</c:v>
                </c:pt>
                <c:pt idx="246">
                  <c:v>-158.83795845839572</c:v>
                </c:pt>
                <c:pt idx="247">
                  <c:v>-159.68756880385328</c:v>
                </c:pt>
                <c:pt idx="248">
                  <c:v>-160.53104436119057</c:v>
                </c:pt>
                <c:pt idx="249">
                  <c:v>-161.36852940655672</c:v>
                </c:pt>
                <c:pt idx="250">
                  <c:v>-162.20017634159601</c:v>
                </c:pt>
                <c:pt idx="251">
                  <c:v>-163.02614523426925</c:v>
                </c:pt>
                <c:pt idx="252">
                  <c:v>-163.84660335269544</c:v>
                </c:pt>
                <c:pt idx="253">
                  <c:v>-164.66172469353609</c:v>
                </c:pt>
                <c:pt idx="254">
                  <c:v>-165.47168950630643</c:v>
                </c:pt>
                <c:pt idx="255">
                  <c:v>-166.27668381480987</c:v>
                </c:pt>
                <c:pt idx="256">
                  <c:v>-167.07689893673569</c:v>
                </c:pt>
                <c:pt idx="257">
                  <c:v>-167.87253100230163</c:v>
                </c:pt>
                <c:pt idx="258">
                  <c:v>-168.66378047266426</c:v>
                </c:pt>
                <c:pt idx="259">
                  <c:v>-169.45085165868392</c:v>
                </c:pt>
                <c:pt idx="260">
                  <c:v>-170.2339522404844</c:v>
                </c:pt>
                <c:pt idx="261">
                  <c:v>-171.01329278813165</c:v>
                </c:pt>
                <c:pt idx="262">
                  <c:v>-171.78908628363195</c:v>
                </c:pt>
                <c:pt idx="263">
                  <c:v>-172.56154764435112</c:v>
                </c:pt>
                <c:pt idx="264">
                  <c:v>-173.3308932478611</c:v>
                </c:pt>
                <c:pt idx="265">
                  <c:v>-174.09734045814304</c:v>
                </c:pt>
                <c:pt idx="266">
                  <c:v>-174.8611071530068</c:v>
                </c:pt>
                <c:pt idx="267">
                  <c:v>-175.62241125253465</c:v>
                </c:pt>
                <c:pt idx="268">
                  <c:v>-176.38147024831525</c:v>
                </c:pt>
                <c:pt idx="269">
                  <c:v>-177.13850073320725</c:v>
                </c:pt>
                <c:pt idx="270">
                  <c:v>-177.89371793135888</c:v>
                </c:pt>
                <c:pt idx="271">
                  <c:v>-178.64733522820842</c:v>
                </c:pt>
                <c:pt idx="272">
                  <c:v>-179.39956370020559</c:v>
                </c:pt>
                <c:pt idx="273">
                  <c:v>-180.15061164402093</c:v>
                </c:pt>
                <c:pt idx="274">
                  <c:v>-180.90068410504895</c:v>
                </c:pt>
                <c:pt idx="275">
                  <c:v>-181.6499824050693</c:v>
                </c:pt>
                <c:pt idx="276">
                  <c:v>-182.3987036689926</c:v>
                </c:pt>
                <c:pt idx="277">
                  <c:v>-183.14704035070224</c:v>
                </c:pt>
                <c:pt idx="278">
                  <c:v>-183.89517975809494</c:v>
                </c:pt>
                <c:pt idx="279">
                  <c:v>-184.64330357752641</c:v>
                </c:pt>
                <c:pt idx="280">
                  <c:v>-185.39158739799154</c:v>
                </c:pt>
                <c:pt idx="281">
                  <c:v>-186.14020023549051</c:v>
                </c:pt>
                <c:pt idx="282">
                  <c:v>-186.88930405817459</c:v>
                </c:pt>
                <c:pt idx="283">
                  <c:v>-187.63905331301601</c:v>
                </c:pt>
                <c:pt idx="284">
                  <c:v>-188.38959445489832</c:v>
                </c:pt>
                <c:pt idx="285">
                  <c:v>-189.14106547919317</c:v>
                </c:pt>
                <c:pt idx="286">
                  <c:v>-189.893595459057</c:v>
                </c:pt>
                <c:pt idx="287">
                  <c:v>-190.64730408885592</c:v>
                </c:pt>
                <c:pt idx="288">
                  <c:v>-191.40230123530614</c:v>
                </c:pt>
                <c:pt idx="289">
                  <c:v>-192.15868649809036</c:v>
                </c:pt>
                <c:pt idx="290">
                  <c:v>-192.91654878189073</c:v>
                </c:pt>
                <c:pt idx="291">
                  <c:v>-193.67596588194473</c:v>
                </c:pt>
                <c:pt idx="292">
                  <c:v>-194.43700408539857</c:v>
                </c:pt>
                <c:pt idx="293">
                  <c:v>-195.19971779087453</c:v>
                </c:pt>
                <c:pt idx="294">
                  <c:v>-195.96414914883545</c:v>
                </c:pt>
                <c:pt idx="295">
                  <c:v>-196.73032772540034</c:v>
                </c:pt>
                <c:pt idx="296">
                  <c:v>-197.49827019243855</c:v>
                </c:pt>
                <c:pt idx="297">
                  <c:v>-198.26798004678022</c:v>
                </c:pt>
                <c:pt idx="298">
                  <c:v>-199.03944736147915</c:v>
                </c:pt>
                <c:pt idx="299">
                  <c:v>-199.81264857206747</c:v>
                </c:pt>
                <c:pt idx="300">
                  <c:v>-200.58754630073315</c:v>
                </c:pt>
                <c:pt idx="301">
                  <c:v>-201.36408922130511</c:v>
                </c:pt>
                <c:pt idx="302">
                  <c:v>-202.14221196784601</c:v>
                </c:pt>
                <c:pt idx="303">
                  <c:v>-202.92183508952166</c:v>
                </c:pt>
                <c:pt idx="304">
                  <c:v>-203.70286505425261</c:v>
                </c:pt>
                <c:pt idx="305">
                  <c:v>-204.48519430343487</c:v>
                </c:pt>
                <c:pt idx="306">
                  <c:v>-205.26870135976498</c:v>
                </c:pt>
                <c:pt idx="307">
                  <c:v>-206.05325098990181</c:v>
                </c:pt>
                <c:pt idx="308">
                  <c:v>-206.83869442335606</c:v>
                </c:pt>
                <c:pt idx="309">
                  <c:v>-207.62486962861772</c:v>
                </c:pt>
                <c:pt idx="310">
                  <c:v>-208.41160164711226</c:v>
                </c:pt>
                <c:pt idx="311">
                  <c:v>-209.19870298512481</c:v>
                </c:pt>
                <c:pt idx="312">
                  <c:v>-209.98597406335239</c:v>
                </c:pt>
                <c:pt idx="313">
                  <c:v>-210.77320372324158</c:v>
                </c:pt>
                <c:pt idx="314">
                  <c:v>-211.56016978875374</c:v>
                </c:pt>
                <c:pt idx="315">
                  <c:v>-212.34663968167121</c:v>
                </c:pt>
                <c:pt idx="316">
                  <c:v>-213.13237108803196</c:v>
                </c:pt>
                <c:pt idx="317">
                  <c:v>-213.91711267276145</c:v>
                </c:pt>
                <c:pt idx="318">
                  <c:v>-214.70060483906349</c:v>
                </c:pt>
                <c:pt idx="319">
                  <c:v>-215.48258052865691</c:v>
                </c:pt>
                <c:pt idx="320">
                  <c:v>-216.26276605849085</c:v>
                </c:pt>
                <c:pt idx="321">
                  <c:v>-217.04088198917017</c:v>
                </c:pt>
                <c:pt idx="322">
                  <c:v>-217.81664401995877</c:v>
                </c:pt>
                <c:pt idx="323">
                  <c:v>-218.58976390492677</c:v>
                </c:pt>
                <c:pt idx="324">
                  <c:v>-219.35995038455908</c:v>
                </c:pt>
                <c:pt idx="325">
                  <c:v>-220.12691012696706</c:v>
                </c:pt>
                <c:pt idx="326">
                  <c:v>-220.89034867272903</c:v>
                </c:pt>
                <c:pt idx="327">
                  <c:v>-221.649971377349</c:v>
                </c:pt>
                <c:pt idx="328">
                  <c:v>-222.40548434534895</c:v>
                </c:pt>
                <c:pt idx="329">
                  <c:v>-223.15659535011457</c:v>
                </c:pt>
                <c:pt idx="330">
                  <c:v>-223.9030147337844</c:v>
                </c:pt>
                <c:pt idx="331">
                  <c:v>-224.64445628170677</c:v>
                </c:pt>
                <c:pt idx="332">
                  <c:v>-225.38063806628955</c:v>
                </c:pt>
                <c:pt idx="333">
                  <c:v>-226.11128325541992</c:v>
                </c:pt>
                <c:pt idx="334">
                  <c:v>-226.83612088103314</c:v>
                </c:pt>
                <c:pt idx="335">
                  <c:v>-227.55488656385927</c:v>
                </c:pt>
                <c:pt idx="336">
                  <c:v>-228.26732319084897</c:v>
                </c:pt>
                <c:pt idx="337">
                  <c:v>-228.9731815422999</c:v>
                </c:pt>
                <c:pt idx="338">
                  <c:v>-229.67222086620646</c:v>
                </c:pt>
                <c:pt idx="339">
                  <c:v>-230.3642093979129</c:v>
                </c:pt>
                <c:pt idx="340">
                  <c:v>-231.04892482366796</c:v>
                </c:pt>
                <c:pt idx="341">
                  <c:v>-231.72615468721446</c:v>
                </c:pt>
                <c:pt idx="342">
                  <c:v>-232.39569673905794</c:v>
                </c:pt>
                <c:pt idx="343">
                  <c:v>-233.05735922855408</c:v>
                </c:pt>
                <c:pt idx="344">
                  <c:v>-233.71096113941968</c:v>
                </c:pt>
                <c:pt idx="345">
                  <c:v>-234.35633236970841</c:v>
                </c:pt>
                <c:pt idx="346">
                  <c:v>-234.99331385769125</c:v>
                </c:pt>
                <c:pt idx="347">
                  <c:v>-235.6217576554443</c:v>
                </c:pt>
                <c:pt idx="348">
                  <c:v>-236.24152695226272</c:v>
                </c:pt>
                <c:pt idx="349">
                  <c:v>-236.85249605029912</c:v>
                </c:pt>
                <c:pt idx="350">
                  <c:v>-237.45455029505624</c:v>
                </c:pt>
                <c:pt idx="351">
                  <c:v>-238.04758596355438</c:v>
                </c:pt>
                <c:pt idx="352">
                  <c:v>-238.63151011314127</c:v>
                </c:pt>
                <c:pt idx="353">
                  <c:v>-239.2062403940173</c:v>
                </c:pt>
                <c:pt idx="354">
                  <c:v>-239.77170482861897</c:v>
                </c:pt>
                <c:pt idx="355">
                  <c:v>-240.32784156103122</c:v>
                </c:pt>
                <c:pt idx="356">
                  <c:v>-240.87459857959959</c:v>
                </c:pt>
                <c:pt idx="357">
                  <c:v>-241.41193341587638</c:v>
                </c:pt>
                <c:pt idx="358">
                  <c:v>-241.93981282297659</c:v>
                </c:pt>
                <c:pt idx="359">
                  <c:v>-242.45821243633188</c:v>
                </c:pt>
                <c:pt idx="360">
                  <c:v>-242.96711641972675</c:v>
                </c:pt>
                <c:pt idx="361">
                  <c:v>-243.46651709937549</c:v>
                </c:pt>
                <c:pt idx="362">
                  <c:v>-243.95641458866152</c:v>
                </c:pt>
                <c:pt idx="363">
                  <c:v>-244.43681640601147</c:v>
                </c:pt>
                <c:pt idx="364">
                  <c:v>-244.90773708821769</c:v>
                </c:pt>
                <c:pt idx="365">
                  <c:v>-245.3691978013596</c:v>
                </c:pt>
                <c:pt idx="366">
                  <c:v>-245.82122595130852</c:v>
                </c:pt>
                <c:pt idx="367">
                  <c:v>-246.26385479563044</c:v>
                </c:pt>
                <c:pt idx="368">
                  <c:v>-246.69712305853653</c:v>
                </c:pt>
                <c:pt idx="369">
                  <c:v>-247.12107455036417</c:v>
                </c:pt>
                <c:pt idx="370">
                  <c:v>-247.53575779291293</c:v>
                </c:pt>
                <c:pt idx="371">
                  <c:v>-247.94122565180251</c:v>
                </c:pt>
                <c:pt idx="372">
                  <c:v>-248.33753497687343</c:v>
                </c:pt>
                <c:pt idx="373">
                  <c:v>-248.72474625150568</c:v>
                </c:pt>
                <c:pt idx="374">
                  <c:v>-249.10292325159992</c:v>
                </c:pt>
                <c:pt idx="375">
                  <c:v>-249.47213271483778</c:v>
                </c:pt>
                <c:pt idx="376">
                  <c:v>-249.83244402072066</c:v>
                </c:pt>
                <c:pt idx="377">
                  <c:v>-250.18392888177797</c:v>
                </c:pt>
                <c:pt idx="378">
                  <c:v>-250.52666104623498</c:v>
                </c:pt>
                <c:pt idx="379">
                  <c:v>-250.86071601233766</c:v>
                </c:pt>
                <c:pt idx="380">
                  <c:v>-251.18617075445371</c:v>
                </c:pt>
                <c:pt idx="381">
                  <c:v>-251.50310346098416</c:v>
                </c:pt>
                <c:pt idx="382">
                  <c:v>-251.81159328406306</c:v>
                </c:pt>
                <c:pt idx="383">
                  <c:v>-252.1117201009553</c:v>
                </c:pt>
                <c:pt idx="384">
                  <c:v>-252.40356428701492</c:v>
                </c:pt>
                <c:pt idx="385">
                  <c:v>-252.68720650001669</c:v>
                </c:pt>
                <c:pt idx="386">
                  <c:v>-252.96272747563702</c:v>
                </c:pt>
                <c:pt idx="387">
                  <c:v>-253.23020783382341</c:v>
                </c:pt>
                <c:pt idx="388">
                  <c:v>-253.48972789576766</c:v>
                </c:pt>
                <c:pt idx="389">
                  <c:v>-253.74136751116961</c:v>
                </c:pt>
                <c:pt idx="390">
                  <c:v>-253.98520589546413</c:v>
                </c:pt>
                <c:pt idx="391">
                  <c:v>-254.22132147666596</c:v>
                </c:pt>
                <c:pt idx="392">
                  <c:v>-254.44979175147938</c:v>
                </c:pt>
                <c:pt idx="393">
                  <c:v>-254.6706931503094</c:v>
                </c:pt>
                <c:pt idx="394">
                  <c:v>-254.88410091080945</c:v>
                </c:pt>
                <c:pt idx="395">
                  <c:v>-255.09008895959735</c:v>
                </c:pt>
                <c:pt idx="396">
                  <c:v>-255.28872980177371</c:v>
                </c:pt>
                <c:pt idx="397">
                  <c:v>-255.48009441787801</c:v>
                </c:pt>
                <c:pt idx="398">
                  <c:v>-255.66425216792456</c:v>
                </c:pt>
                <c:pt idx="399">
                  <c:v>-255.84127070216636</c:v>
                </c:pt>
                <c:pt idx="400">
                  <c:v>-256.01121587824201</c:v>
                </c:pt>
                <c:pt idx="401">
                  <c:v>-256.17415168437071</c:v>
                </c:pt>
                <c:pt idx="402">
                  <c:v>-256.33014016827093</c:v>
                </c:pt>
                <c:pt idx="403">
                  <c:v>-256.479241371488</c:v>
                </c:pt>
                <c:pt idx="404">
                  <c:v>-256.62151326882895</c:v>
                </c:pt>
                <c:pt idx="405">
                  <c:v>-256.75701171261363</c:v>
                </c:pt>
                <c:pt idx="406">
                  <c:v>-256.88579038146526</c:v>
                </c:pt>
                <c:pt idx="407">
                  <c:v>-257.00790073337515</c:v>
                </c:pt>
                <c:pt idx="408">
                  <c:v>-257.12339196279004</c:v>
                </c:pt>
                <c:pt idx="409">
                  <c:v>-257.23231096148504</c:v>
                </c:pt>
                <c:pt idx="410">
                  <c:v>-257.33470228299632</c:v>
                </c:pt>
                <c:pt idx="411">
                  <c:v>-257.43060811040158</c:v>
                </c:pt>
                <c:pt idx="412">
                  <c:v>-257.52006822725366</c:v>
                </c:pt>
                <c:pt idx="413">
                  <c:v>-257.6031199914795</c:v>
                </c:pt>
                <c:pt idx="414">
                  <c:v>-257.67979831207543</c:v>
                </c:pt>
                <c:pt idx="415">
                  <c:v>-257.75013562844094</c:v>
                </c:pt>
                <c:pt idx="416">
                  <c:v>-257.81416189220573</c:v>
                </c:pt>
                <c:pt idx="417">
                  <c:v>-257.87190455141985</c:v>
                </c:pt>
                <c:pt idx="418">
                  <c:v>-257.92338853698703</c:v>
                </c:pt>
                <c:pt idx="419">
                  <c:v>-257.96863625123603</c:v>
                </c:pt>
                <c:pt idx="420">
                  <c:v>-258.00766755853789</c:v>
                </c:pt>
                <c:pt idx="421">
                  <c:v>-258.04049977788668</c:v>
                </c:pt>
                <c:pt idx="422">
                  <c:v>-258.06714767737742</c:v>
                </c:pt>
                <c:pt idx="423">
                  <c:v>-258.08762347052487</c:v>
                </c:pt>
                <c:pt idx="424">
                  <c:v>-258.10193681437994</c:v>
                </c:pt>
                <c:pt idx="425">
                  <c:v>-258.11009480941158</c:v>
                </c:pt>
                <c:pt idx="426">
                  <c:v>-258.1121020011368</c:v>
                </c:pt>
                <c:pt idx="427">
                  <c:v>-258.1079603834911</c:v>
                </c:pt>
                <c:pt idx="428">
                  <c:v>-258.09766940394411</c:v>
                </c:pt>
                <c:pt idx="429">
                  <c:v>-258.08122597037851</c:v>
                </c:pt>
                <c:pt idx="430">
                  <c:v>-258.05862445976169</c:v>
                </c:pt>
                <c:pt idx="431">
                  <c:v>-258.02985672865134</c:v>
                </c:pt>
                <c:pt idx="432">
                  <c:v>-257.99491212559008</c:v>
                </c:pt>
                <c:pt idx="433">
                  <c:v>-257.95377750545379</c:v>
                </c:pt>
                <c:pt idx="434">
                  <c:v>-257.90643724583367</c:v>
                </c:pt>
                <c:pt idx="435">
                  <c:v>-257.85287326554368</c:v>
                </c:pt>
                <c:pt idx="436">
                  <c:v>-257.79306504535521</c:v>
                </c:pt>
                <c:pt idx="437">
                  <c:v>-257.72698965107793</c:v>
                </c:pt>
                <c:pt idx="438">
                  <c:v>-257.65462175911546</c:v>
                </c:pt>
                <c:pt idx="439">
                  <c:v>-257.57593368463739</c:v>
                </c:pt>
                <c:pt idx="440">
                  <c:v>-257.49089541252573</c:v>
                </c:pt>
                <c:pt idx="441">
                  <c:v>-257.39947463126236</c:v>
                </c:pt>
                <c:pt idx="442">
                  <c:v>-257.30163676994124</c:v>
                </c:pt>
                <c:pt idx="443">
                  <c:v>-257.19734503860053</c:v>
                </c:pt>
                <c:pt idx="444">
                  <c:v>-257.08656047208439</c:v>
                </c:pt>
                <c:pt idx="445">
                  <c:v>-256.96924197765549</c:v>
                </c:pt>
                <c:pt idx="446">
                  <c:v>-256.84534638659778</c:v>
                </c:pt>
                <c:pt idx="447">
                  <c:v>-256.7148285100547</c:v>
                </c:pt>
                <c:pt idx="448">
                  <c:v>-256.57764119937013</c:v>
                </c:pt>
                <c:pt idx="449">
                  <c:v>-256.43373541120445</c:v>
                </c:pt>
                <c:pt idx="450">
                  <c:v>-256.28306027771657</c:v>
                </c:pt>
                <c:pt idx="451">
                  <c:v>-256.12556318211222</c:v>
                </c:pt>
                <c:pt idx="452">
                  <c:v>-255.96118983987111</c:v>
                </c:pt>
                <c:pt idx="453">
                  <c:v>-255.7898843859781</c:v>
                </c:pt>
                <c:pt idx="454">
                  <c:v>-255.6115894684923</c:v>
                </c:pt>
                <c:pt idx="455">
                  <c:v>-255.42624634879809</c:v>
                </c:pt>
                <c:pt idx="456">
                  <c:v>-255.23379500889115</c:v>
                </c:pt>
                <c:pt idx="457">
                  <c:v>-255.03417426605952</c:v>
                </c:pt>
                <c:pt idx="458">
                  <c:v>-254.82732189532337</c:v>
                </c:pt>
                <c:pt idx="459">
                  <c:v>-254.61317476000431</c:v>
                </c:pt>
                <c:pt idx="460">
                  <c:v>-254.39166895079455</c:v>
                </c:pt>
                <c:pt idx="461">
                  <c:v>-254.16273993369526</c:v>
                </c:pt>
                <c:pt idx="462">
                  <c:v>-253.92632270719264</c:v>
                </c:pt>
                <c:pt idx="463">
                  <c:v>-253.68235196903166</c:v>
                </c:pt>
                <c:pt idx="464">
                  <c:v>-253.43076229293993</c:v>
                </c:pt>
                <c:pt idx="465">
                  <c:v>-253.17148831563964</c:v>
                </c:pt>
                <c:pt idx="466">
                  <c:v>-252.90446493447047</c:v>
                </c:pt>
                <c:pt idx="467">
                  <c:v>-252.62962751591994</c:v>
                </c:pt>
                <c:pt idx="468">
                  <c:v>-252.34691211534084</c:v>
                </c:pt>
                <c:pt idx="469">
                  <c:v>-252.05625570809136</c:v>
                </c:pt>
                <c:pt idx="470">
                  <c:v>-251.75759643230677</c:v>
                </c:pt>
                <c:pt idx="471">
                  <c:v>-251.45087384346215</c:v>
                </c:pt>
                <c:pt idx="472">
                  <c:v>-251.13602918083748</c:v>
                </c:pt>
                <c:pt idx="473">
                  <c:v>-250.81300564593778</c:v>
                </c:pt>
                <c:pt idx="474">
                  <c:v>-250.48174869286044</c:v>
                </c:pt>
                <c:pt idx="475">
                  <c:v>-250.14220633052341</c:v>
                </c:pt>
                <c:pt idx="476">
                  <c:v>-249.79432943659404</c:v>
                </c:pt>
                <c:pt idx="477">
                  <c:v>-249.43807208286546</c:v>
                </c:pt>
                <c:pt idx="478">
                  <c:v>-249.07339187173145</c:v>
                </c:pt>
                <c:pt idx="479">
                  <c:v>-248.70025028330664</c:v>
                </c:pt>
                <c:pt idx="480">
                  <c:v>-248.31861303262167</c:v>
                </c:pt>
                <c:pt idx="481">
                  <c:v>-247.92845043620207</c:v>
                </c:pt>
                <c:pt idx="482">
                  <c:v>-247.52973778720775</c:v>
                </c:pt>
                <c:pt idx="483">
                  <c:v>-247.12245573817128</c:v>
                </c:pt>
                <c:pt idx="484">
                  <c:v>-246.70659069022551</c:v>
                </c:pt>
                <c:pt idx="485">
                  <c:v>-246.28213518755956</c:v>
                </c:pt>
                <c:pt idx="486">
                  <c:v>-245.84908831568163</c:v>
                </c:pt>
                <c:pt idx="487">
                  <c:v>-245.40745610190564</c:v>
                </c:pt>
                <c:pt idx="488">
                  <c:v>-244.95725191631061</c:v>
                </c:pt>
                <c:pt idx="489">
                  <c:v>-244.49849687125413</c:v>
                </c:pt>
                <c:pt idx="490">
                  <c:v>-244.03122021735479</c:v>
                </c:pt>
                <c:pt idx="491">
                  <c:v>-243.55545973369072</c:v>
                </c:pt>
                <c:pt idx="492">
                  <c:v>-243.07126210980348</c:v>
                </c:pt>
                <c:pt idx="493">
                  <c:v>-242.57868331694192</c:v>
                </c:pt>
                <c:pt idx="494">
                  <c:v>-242.07778896583875</c:v>
                </c:pt>
                <c:pt idx="495">
                  <c:v>-241.56865464818139</c:v>
                </c:pt>
                <c:pt idx="496">
                  <c:v>-241.0513662588283</c:v>
                </c:pt>
                <c:pt idx="497">
                  <c:v>-240.52602029572432</c:v>
                </c:pt>
                <c:pt idx="498">
                  <c:v>-239.9927241344005</c:v>
                </c:pt>
                <c:pt idx="499">
                  <c:v>-239.45159627389972</c:v>
                </c:pt>
                <c:pt idx="500">
                  <c:v>-238.90276655095104</c:v>
                </c:pt>
                <c:pt idx="501">
                  <c:v>-238.34637631923741</c:v>
                </c:pt>
                <c:pt idx="502">
                  <c:v>-237.78257859065107</c:v>
                </c:pt>
                <c:pt idx="503">
                  <c:v>-237.21153813552417</c:v>
                </c:pt>
                <c:pt idx="504">
                  <c:v>-236.63343153895246</c:v>
                </c:pt>
                <c:pt idx="505">
                  <c:v>-236.04844721050441</c:v>
                </c:pt>
                <c:pt idx="506">
                  <c:v>-235.45678534482209</c:v>
                </c:pt>
                <c:pt idx="507">
                  <c:v>-234.85865783088374</c:v>
                </c:pt>
                <c:pt idx="508">
                  <c:v>-234.25428810799588</c:v>
                </c:pt>
                <c:pt idx="509">
                  <c:v>-233.64391096693541</c:v>
                </c:pt>
                <c:pt idx="510">
                  <c:v>-233.02777229503195</c:v>
                </c:pt>
                <c:pt idx="511">
                  <c:v>-232.4061287644243</c:v>
                </c:pt>
                <c:pt idx="512">
                  <c:v>-231.77924746315821</c:v>
                </c:pt>
                <c:pt idx="513">
                  <c:v>-231.14740546928871</c:v>
                </c:pt>
                <c:pt idx="514">
                  <c:v>-230.51088936865165</c:v>
                </c:pt>
                <c:pt idx="515">
                  <c:v>-229.86999471749132</c:v>
                </c:pt>
                <c:pt idx="516">
                  <c:v>-229.225025451665</c:v>
                </c:pt>
                <c:pt idx="517">
                  <c:v>-228.5762932446751</c:v>
                </c:pt>
                <c:pt idx="518">
                  <c:v>-227.92411681730908</c:v>
                </c:pt>
                <c:pt idx="519">
                  <c:v>-227.26882120217871</c:v>
                </c:pt>
                <c:pt idx="520">
                  <c:v>-226.61073696693828</c:v>
                </c:pt>
                <c:pt idx="521">
                  <c:v>-225.9501994004207</c:v>
                </c:pt>
                <c:pt idx="522">
                  <c:v>-225.28754766634597</c:v>
                </c:pt>
                <c:pt idx="523">
                  <c:v>-224.6231239296288</c:v>
                </c:pt>
                <c:pt idx="524">
                  <c:v>-223.95727246062992</c:v>
                </c:pt>
                <c:pt idx="525">
                  <c:v>-223.29033872295204</c:v>
                </c:pt>
                <c:pt idx="526">
                  <c:v>-222.62266845057323</c:v>
                </c:pt>
                <c:pt idx="527">
                  <c:v>-221.95460672023901</c:v>
                </c:pt>
                <c:pt idx="528">
                  <c:v>-221.28649702508471</c:v>
                </c:pt>
                <c:pt idx="529">
                  <c:v>-220.61868035544384</c:v>
                </c:pt>
                <c:pt idx="530">
                  <c:v>-219.95149429271024</c:v>
                </c:pt>
                <c:pt idx="531">
                  <c:v>-219.28527212196192</c:v>
                </c:pt>
                <c:pt idx="532">
                  <c:v>-218.62034196883155</c:v>
                </c:pt>
                <c:pt idx="533">
                  <c:v>-217.95702596581822</c:v>
                </c:pt>
                <c:pt idx="534">
                  <c:v>-217.29563945289561</c:v>
                </c:pt>
                <c:pt idx="535">
                  <c:v>-216.63649021687198</c:v>
                </c:pt>
                <c:pt idx="536">
                  <c:v>-215.97987777352327</c:v>
                </c:pt>
                <c:pt idx="537">
                  <c:v>-215.32609269604481</c:v>
                </c:pt>
                <c:pt idx="538">
                  <c:v>-214.67541599286636</c:v>
                </c:pt>
                <c:pt idx="539">
                  <c:v>-214.02811853735363</c:v>
                </c:pt>
                <c:pt idx="540">
                  <c:v>-213.38446055139161</c:v>
                </c:pt>
                <c:pt idx="541">
                  <c:v>-212.74469114430659</c:v>
                </c:pt>
                <c:pt idx="542">
                  <c:v>-212.10904790806163</c:v>
                </c:pt>
                <c:pt idx="543">
                  <c:v>-211.47775656913811</c:v>
                </c:pt>
                <c:pt idx="544">
                  <c:v>-210.85103069702708</c:v>
                </c:pt>
                <c:pt idx="545">
                  <c:v>-210.22907146877918</c:v>
                </c:pt>
                <c:pt idx="546">
                  <c:v>-209.61206748862577</c:v>
                </c:pt>
                <c:pt idx="547">
                  <c:v>-209.00019466127662</c:v>
                </c:pt>
                <c:pt idx="548">
                  <c:v>-208.39361611713807</c:v>
                </c:pt>
                <c:pt idx="549">
                  <c:v>-207.7924821873664</c:v>
                </c:pt>
                <c:pt idx="550">
                  <c:v>-207.1969304263927</c:v>
                </c:pt>
                <c:pt idx="551">
                  <c:v>-206.60708567931349</c:v>
                </c:pt>
                <c:pt idx="552">
                  <c:v>-206.02306019135227</c:v>
                </c:pt>
                <c:pt idx="553">
                  <c:v>-205.44495375643109</c:v>
                </c:pt>
                <c:pt idx="554">
                  <c:v>-204.87285390179935</c:v>
                </c:pt>
                <c:pt idx="555">
                  <c:v>-204.30683610557523</c:v>
                </c:pt>
                <c:pt idx="556">
                  <c:v>-203.74696404403358</c:v>
                </c:pt>
                <c:pt idx="557">
                  <c:v>-203.19328986546446</c:v>
                </c:pt>
                <c:pt idx="558">
                  <c:v>-202.64585448746161</c:v>
                </c:pt>
                <c:pt idx="559">
                  <c:v>-202.10468791455529</c:v>
                </c:pt>
                <c:pt idx="560">
                  <c:v>-201.56980957318783</c:v>
                </c:pt>
                <c:pt idx="561">
                  <c:v>-201.04122866113272</c:v>
                </c:pt>
                <c:pt idx="562">
                  <c:v>-200.51894450858265</c:v>
                </c:pt>
                <c:pt idx="563">
                  <c:v>-200.00294694826422</c:v>
                </c:pt>
                <c:pt idx="564">
                  <c:v>-199.49321669209118</c:v>
                </c:pt>
                <c:pt idx="565">
                  <c:v>-198.9897257120204</c:v>
                </c:pt>
                <c:pt idx="566">
                  <c:v>-198.49243762294171</c:v>
                </c:pt>
                <c:pt idx="567">
                  <c:v>-198.00130806559744</c:v>
                </c:pt>
                <c:pt idx="568">
                  <c:v>-197.51628508769861</c:v>
                </c:pt>
                <c:pt idx="569">
                  <c:v>-197.03730952157045</c:v>
                </c:pt>
                <c:pt idx="570">
                  <c:v>-196.56431535682839</c:v>
                </c:pt>
                <c:pt idx="571">
                  <c:v>-196.09723010674364</c:v>
                </c:pt>
                <c:pt idx="572">
                  <c:v>-195.63597516712014</c:v>
                </c:pt>
                <c:pt idx="573">
                  <c:v>-195.18046616665032</c:v>
                </c:pt>
                <c:pt idx="574">
                  <c:v>-194.73061330786396</c:v>
                </c:pt>
                <c:pt idx="575">
                  <c:v>-194.28632169791959</c:v>
                </c:pt>
                <c:pt idx="576">
                  <c:v>-193.84749166861789</c:v>
                </c:pt>
                <c:pt idx="577">
                  <c:v>-193.41401908513376</c:v>
                </c:pt>
                <c:pt idx="578">
                  <c:v>-192.9857956430786</c:v>
                </c:pt>
                <c:pt idx="579">
                  <c:v>-192.5627091536042</c:v>
                </c:pt>
                <c:pt idx="580">
                  <c:v>-192.14464381635628</c:v>
                </c:pt>
                <c:pt idx="581">
                  <c:v>-191.73148048017123</c:v>
                </c:pt>
                <c:pt idx="582">
                  <c:v>-191.32309689148775</c:v>
                </c:pt>
                <c:pt idx="583">
                  <c:v>-190.9193679305144</c:v>
                </c:pt>
                <c:pt idx="584">
                  <c:v>-190.5201658352602</c:v>
                </c:pt>
                <c:pt idx="585">
                  <c:v>-190.12536041358629</c:v>
                </c:pt>
                <c:pt idx="586">
                  <c:v>-189.73481924349156</c:v>
                </c:pt>
                <c:pt idx="587">
                  <c:v>-189.34840786188357</c:v>
                </c:pt>
                <c:pt idx="588">
                  <c:v>-188.96598994212556</c:v>
                </c:pt>
                <c:pt idx="589">
                  <c:v>-188.58742746068316</c:v>
                </c:pt>
                <c:pt idx="590">
                  <c:v>-188.21258085321912</c:v>
                </c:pt>
                <c:pt idx="591">
                  <c:v>-187.84130916050927</c:v>
                </c:pt>
                <c:pt idx="592">
                  <c:v>-187.47347016457027</c:v>
                </c:pt>
                <c:pt idx="593">
                  <c:v>-187.10892051540628</c:v>
                </c:pt>
                <c:pt idx="594">
                  <c:v>-186.74751584879039</c:v>
                </c:pt>
                <c:pt idx="595">
                  <c:v>-186.38911089551075</c:v>
                </c:pt>
                <c:pt idx="596">
                  <c:v>-186.03355958251402</c:v>
                </c:pt>
                <c:pt idx="597">
                  <c:v>-185.68071512638011</c:v>
                </c:pt>
                <c:pt idx="598">
                  <c:v>-185.33043011957653</c:v>
                </c:pt>
                <c:pt idx="599">
                  <c:v>-184.98255660992618</c:v>
                </c:pt>
                <c:pt idx="600">
                  <c:v>-184.63694617373403</c:v>
                </c:pt>
                <c:pt idx="601">
                  <c:v>-184.29344998301002</c:v>
                </c:pt>
                <c:pt idx="602">
                  <c:v>-183.95191886722716</c:v>
                </c:pt>
                <c:pt idx="603">
                  <c:v>-183.61220337004721</c:v>
                </c:pt>
                <c:pt idx="604">
                  <c:v>-183.27415380144672</c:v>
                </c:pt>
                <c:pt idx="605">
                  <c:v>-182.93762028566951</c:v>
                </c:pt>
                <c:pt idx="606">
                  <c:v>-182.60245280543018</c:v>
                </c:pt>
                <c:pt idx="607">
                  <c:v>-182.26850124278729</c:v>
                </c:pt>
                <c:pt idx="608">
                  <c:v>-181.93561541710324</c:v>
                </c:pt>
                <c:pt idx="609">
                  <c:v>-181.60364512050273</c:v>
                </c:pt>
                <c:pt idx="610">
                  <c:v>-181.27244015124052</c:v>
                </c:pt>
                <c:pt idx="611">
                  <c:v>-180.94185034538282</c:v>
                </c:pt>
                <c:pt idx="612">
                  <c:v>-180.61172560720996</c:v>
                </c:pt>
                <c:pt idx="613">
                  <c:v>-180.28191593873981</c:v>
                </c:pt>
                <c:pt idx="614">
                  <c:v>-179.95227146877534</c:v>
                </c:pt>
                <c:pt idx="615">
                  <c:v>-179.62264248187529</c:v>
                </c:pt>
                <c:pt idx="616">
                  <c:v>-179.29287944764943</c:v>
                </c:pt>
                <c:pt idx="617">
                  <c:v>-178.96283305077873</c:v>
                </c:pt>
                <c:pt idx="618">
                  <c:v>-178.63235422216115</c:v>
                </c:pt>
                <c:pt idx="619">
                  <c:v>-178.30129417158793</c:v>
                </c:pt>
                <c:pt idx="620">
                  <c:v>-177.96950442235422</c:v>
                </c:pt>
                <c:pt idx="621">
                  <c:v>-177.63683684821211</c:v>
                </c:pt>
                <c:pt idx="622">
                  <c:v>-177.30314371307711</c:v>
                </c:pt>
                <c:pt idx="623">
                  <c:v>-176.96827771390122</c:v>
                </c:pt>
                <c:pt idx="624">
                  <c:v>-176.63209202713119</c:v>
                </c:pt>
                <c:pt idx="625">
                  <c:v>-176.29444035917177</c:v>
                </c:pt>
                <c:pt idx="626">
                  <c:v>-175.9551770012807</c:v>
                </c:pt>
                <c:pt idx="627">
                  <c:v>-175.61415688932337</c:v>
                </c:pt>
                <c:pt idx="628">
                  <c:v>-175.27123566881932</c:v>
                </c:pt>
                <c:pt idx="629">
                  <c:v>-174.92626976571833</c:v>
                </c:pt>
                <c:pt idx="630">
                  <c:v>-174.57911646334264</c:v>
                </c:pt>
                <c:pt idx="631">
                  <c:v>-174.22963398593785</c:v>
                </c:pt>
                <c:pt idx="632">
                  <c:v>-173.87768158927304</c:v>
                </c:pt>
                <c:pt idx="633">
                  <c:v>-173.523119658734</c:v>
                </c:pt>
                <c:pt idx="634">
                  <c:v>-173.16580981534926</c:v>
                </c:pt>
                <c:pt idx="635">
                  <c:v>-172.80561503018691</c:v>
                </c:pt>
                <c:pt idx="636">
                  <c:v>-172.44239974755681</c:v>
                </c:pt>
                <c:pt idx="637">
                  <c:v>-172.07603001744124</c:v>
                </c:pt>
                <c:pt idx="638">
                  <c:v>-171.70637363757541</c:v>
                </c:pt>
                <c:pt idx="639">
                  <c:v>-171.33330030557443</c:v>
                </c:pt>
                <c:pt idx="640">
                  <c:v>-170.95668178149992</c:v>
                </c:pt>
                <c:pt idx="641">
                  <c:v>-170.57639206123662</c:v>
                </c:pt>
                <c:pt idx="642">
                  <c:v>-170.19230756101226</c:v>
                </c:pt>
                <c:pt idx="643">
                  <c:v>-169.80430731338996</c:v>
                </c:pt>
                <c:pt idx="644">
                  <c:v>-169.41227317500579</c:v>
                </c:pt>
                <c:pt idx="645">
                  <c:v>-169.01609004630185</c:v>
                </c:pt>
                <c:pt idx="646">
                  <c:v>-168.61564610344854</c:v>
                </c:pt>
                <c:pt idx="647">
                  <c:v>-168.21083304260927</c:v>
                </c:pt>
                <c:pt idx="648">
                  <c:v>-167.80154633663329</c:v>
                </c:pt>
                <c:pt idx="649">
                  <c:v>-167.3876855042071</c:v>
                </c:pt>
                <c:pt idx="650">
                  <c:v>-166.96915439141316</c:v>
                </c:pt>
                <c:pt idx="651">
                  <c:v>-166.54586146557239</c:v>
                </c:pt>
                <c:pt idx="652">
                  <c:v>-166.11772012115262</c:v>
                </c:pt>
                <c:pt idx="653">
                  <c:v>-165.68464899743216</c:v>
                </c:pt>
                <c:pt idx="654">
                  <c:v>-165.24657230750151</c:v>
                </c:pt>
                <c:pt idx="655">
                  <c:v>-164.80342017807033</c:v>
                </c:pt>
                <c:pt idx="656">
                  <c:v>-164.35512899942742</c:v>
                </c:pt>
                <c:pt idx="657">
                  <c:v>-163.90164178476985</c:v>
                </c:pt>
                <c:pt idx="658">
                  <c:v>-163.44290853797725</c:v>
                </c:pt>
                <c:pt idx="659">
                  <c:v>-162.97888662876514</c:v>
                </c:pt>
                <c:pt idx="660">
                  <c:v>-162.50954117399365</c:v>
                </c:pt>
                <c:pt idx="661">
                  <c:v>-162.03484542375327</c:v>
                </c:pt>
                <c:pt idx="662">
                  <c:v>-161.55478115068493</c:v>
                </c:pt>
                <c:pt idx="663">
                  <c:v>-161.06933904082334</c:v>
                </c:pt>
                <c:pt idx="664">
                  <c:v>-160.5785190840879</c:v>
                </c:pt>
                <c:pt idx="665">
                  <c:v>-160.08233096237086</c:v>
                </c:pt>
                <c:pt idx="666">
                  <c:v>-159.58079443301267</c:v>
                </c:pt>
                <c:pt idx="667">
                  <c:v>-159.07393970528602</c:v>
                </c:pt>
                <c:pt idx="668">
                  <c:v>-158.56180780735937</c:v>
                </c:pt>
                <c:pt idx="669">
                  <c:v>-158.04445094106148</c:v>
                </c:pt>
                <c:pt idx="670">
                  <c:v>-157.52193282163677</c:v>
                </c:pt>
                <c:pt idx="671">
                  <c:v>-156.99432899956321</c:v>
                </c:pt>
                <c:pt idx="672">
                  <c:v>-156.46172716140566</c:v>
                </c:pt>
                <c:pt idx="673">
                  <c:v>-155.92422740659987</c:v>
                </c:pt>
                <c:pt idx="674">
                  <c:v>-155.38194249701414</c:v>
                </c:pt>
                <c:pt idx="675">
                  <c:v>-154.83499807610849</c:v>
                </c:pt>
                <c:pt idx="676">
                  <c:v>-154.28353285452565</c:v>
                </c:pt>
                <c:pt idx="677">
                  <c:v>-153.72769875898916</c:v>
                </c:pt>
                <c:pt idx="678">
                  <c:v>-153.16766104146771</c:v>
                </c:pt>
                <c:pt idx="679">
                  <c:v>-152.6035983456859</c:v>
                </c:pt>
                <c:pt idx="680">
                  <c:v>-152.03570272822469</c:v>
                </c:pt>
                <c:pt idx="681">
                  <c:v>-151.46417963166152</c:v>
                </c:pt>
                <c:pt idx="682">
                  <c:v>-150.88924780745262</c:v>
                </c:pt>
                <c:pt idx="683">
                  <c:v>-150.31113918654029</c:v>
                </c:pt>
                <c:pt idx="684">
                  <c:v>-149.73009869602541</c:v>
                </c:pt>
                <c:pt idx="685">
                  <c:v>-149.14638402059671</c:v>
                </c:pt>
                <c:pt idx="686">
                  <c:v>-148.56026530783708</c:v>
                </c:pt>
                <c:pt idx="687">
                  <c:v>-147.9720248169678</c:v>
                </c:pt>
                <c:pt idx="688">
                  <c:v>-147.38195651106867</c:v>
                </c:pt>
                <c:pt idx="689">
                  <c:v>-146.79036559331388</c:v>
                </c:pt>
                <c:pt idx="690">
                  <c:v>-146.19756798827871</c:v>
                </c:pt>
                <c:pt idx="691">
                  <c:v>-145.60388976990464</c:v>
                </c:pt>
                <c:pt idx="692">
                  <c:v>-145.0096665382394</c:v>
                </c:pt>
                <c:pt idx="693">
                  <c:v>-144.41524274759902</c:v>
                </c:pt>
                <c:pt idx="694">
                  <c:v>-143.82097098930996</c:v>
                </c:pt>
                <c:pt idx="695">
                  <c:v>-143.22721123268747</c:v>
                </c:pt>
                <c:pt idx="696">
                  <c:v>-142.63433002836413</c:v>
                </c:pt>
                <c:pt idx="697">
                  <c:v>-142.04269967851212</c:v>
                </c:pt>
                <c:pt idx="698">
                  <c:v>-141.45269737888128</c:v>
                </c:pt>
                <c:pt idx="699">
                  <c:v>-140.86470433790137</c:v>
                </c:pt>
                <c:pt idx="700">
                  <c:v>-140.27910487836692</c:v>
                </c:pt>
                <c:pt idx="701">
                  <c:v>-139.69628552742918</c:v>
                </c:pt>
                <c:pt idx="702">
                  <c:v>-139.11663410075371</c:v>
                </c:pt>
                <c:pt idx="703">
                  <c:v>-138.54053878677314</c:v>
                </c:pt>
                <c:pt idx="704">
                  <c:v>-137.96838723695751</c:v>
                </c:pt>
                <c:pt idx="705">
                  <c:v>-137.4005656679488</c:v>
                </c:pt>
                <c:pt idx="706">
                  <c:v>-136.837457981261</c:v>
                </c:pt>
                <c:pt idx="707">
                  <c:v>-136.27944490603014</c:v>
                </c:pt>
                <c:pt idx="708">
                  <c:v>-135.72690317002468</c:v>
                </c:pt>
                <c:pt idx="709">
                  <c:v>-135.18020470378758</c:v>
                </c:pt>
                <c:pt idx="710">
                  <c:v>-134.63971588239301</c:v>
                </c:pt>
                <c:pt idx="711">
                  <c:v>-134.10579680887014</c:v>
                </c:pt>
                <c:pt idx="712">
                  <c:v>-133.57880064287019</c:v>
                </c:pt>
                <c:pt idx="713">
                  <c:v>-133.05907297765563</c:v>
                </c:pt>
                <c:pt idx="714">
                  <c:v>-132.54695126796562</c:v>
                </c:pt>
                <c:pt idx="715">
                  <c:v>-132.04276431077918</c:v>
                </c:pt>
                <c:pt idx="716">
                  <c:v>-131.5468317804534</c:v>
                </c:pt>
                <c:pt idx="717">
                  <c:v>-131.05946381918417</c:v>
                </c:pt>
                <c:pt idx="718">
                  <c:v>-130.58096068320438</c:v>
                </c:pt>
                <c:pt idx="719">
                  <c:v>-130.11161244463284</c:v>
                </c:pt>
                <c:pt idx="720">
                  <c:v>-129.65169874839941</c:v>
                </c:pt>
                <c:pt idx="721">
                  <c:v>-129.20148862322071</c:v>
                </c:pt>
                <c:pt idx="722">
                  <c:v>-128.7612403451779</c:v>
                </c:pt>
                <c:pt idx="723">
                  <c:v>-128.33120135206718</c:v>
                </c:pt>
                <c:pt idx="724">
                  <c:v>-127.91160820634799</c:v>
                </c:pt>
                <c:pt idx="725">
                  <c:v>-127.50268660421966</c:v>
                </c:pt>
                <c:pt idx="726">
                  <c:v>-127.10465142808739</c:v>
                </c:pt>
                <c:pt idx="727">
                  <c:v>-126.71770683947841</c:v>
                </c:pt>
                <c:pt idx="728">
                  <c:v>-126.34204640928496</c:v>
                </c:pt>
                <c:pt idx="729">
                  <c:v>-125.97785328208542</c:v>
                </c:pt>
                <c:pt idx="730">
                  <c:v>-125.6253003712021</c:v>
                </c:pt>
                <c:pt idx="731">
                  <c:v>-125.28455058109824</c:v>
                </c:pt>
                <c:pt idx="732">
                  <c:v>-124.95575705370081</c:v>
                </c:pt>
                <c:pt idx="733">
                  <c:v>-124.63906343524192</c:v>
                </c:pt>
                <c:pt idx="734">
                  <c:v>-124.33460416025754</c:v>
                </c:pt>
                <c:pt idx="735">
                  <c:v>-124.04250474944357</c:v>
                </c:pt>
                <c:pt idx="736">
                  <c:v>-123.76288211816041</c:v>
                </c:pt>
                <c:pt idx="737">
                  <c:v>-123.49584489248083</c:v>
                </c:pt>
                <c:pt idx="738">
                  <c:v>-123.24149372980065</c:v>
                </c:pt>
                <c:pt idx="739">
                  <c:v>-122.99992164116523</c:v>
                </c:pt>
                <c:pt idx="740">
                  <c:v>-122.77121431261011</c:v>
                </c:pt>
                <c:pt idx="741">
                  <c:v>-122.55545042296626</c:v>
                </c:pt>
                <c:pt idx="742">
                  <c:v>-122.35270195573773</c:v>
                </c:pt>
                <c:pt idx="743">
                  <c:v>-122.16303450281899</c:v>
                </c:pt>
                <c:pt idx="744">
                  <c:v>-121.98650755797891</c:v>
                </c:pt>
                <c:pt idx="745">
                  <c:v>-121.82317479820125</c:v>
                </c:pt>
                <c:pt idx="746">
                  <c:v>-121.67308435112662</c:v>
                </c:pt>
                <c:pt idx="747">
                  <c:v>-121.53627904699664</c:v>
                </c:pt>
                <c:pt idx="748">
                  <c:v>-121.41279665365435</c:v>
                </c:pt>
                <c:pt idx="749">
                  <c:v>-121.30267009329719</c:v>
                </c:pt>
                <c:pt idx="750">
                  <c:v>-121.20592763982508</c:v>
                </c:pt>
                <c:pt idx="751">
                  <c:v>-121.12259309575961</c:v>
                </c:pt>
                <c:pt idx="752">
                  <c:v>-121.0526859478439</c:v>
                </c:pt>
                <c:pt idx="753">
                  <c:v>-120.99622150055848</c:v>
                </c:pt>
                <c:pt idx="754">
                  <c:v>-120.95321098691079</c:v>
                </c:pt>
                <c:pt idx="755">
                  <c:v>-120.92366165597591</c:v>
                </c:pt>
                <c:pt idx="756">
                  <c:v>-120.90757683677798</c:v>
                </c:pt>
                <c:pt idx="757">
                  <c:v>-120.90495597821621</c:v>
                </c:pt>
                <c:pt idx="758">
                  <c:v>-120.91579466484743</c:v>
                </c:pt>
                <c:pt idx="759">
                  <c:v>-120.94008460844705</c:v>
                </c:pt>
                <c:pt idx="760">
                  <c:v>-120.97781361537562</c:v>
                </c:pt>
                <c:pt idx="761">
                  <c:v>-121.02896552988952</c:v>
                </c:pt>
                <c:pt idx="762">
                  <c:v>-121.09352015363996</c:v>
                </c:pt>
                <c:pt idx="763">
                  <c:v>-121.17145314171744</c:v>
                </c:pt>
                <c:pt idx="764">
                  <c:v>-121.26273587571157</c:v>
                </c:pt>
                <c:pt idx="765">
                  <c:v>-121.3673353143726</c:v>
                </c:pt>
                <c:pt idx="766">
                  <c:v>-121.48521382258131</c:v>
                </c:pt>
                <c:pt idx="767">
                  <c:v>-121.61632897945918</c:v>
                </c:pt>
                <c:pt idx="768">
                  <c:v>-121.76063336658034</c:v>
                </c:pt>
                <c:pt idx="769">
                  <c:v>-121.9180743373789</c:v>
                </c:pt>
                <c:pt idx="770">
                  <c:v>-122.08859376898977</c:v>
                </c:pt>
                <c:pt idx="771">
                  <c:v>-122.27212779789922</c:v>
                </c:pt>
                <c:pt idx="772">
                  <c:v>-122.46860654093555</c:v>
                </c:pt>
                <c:pt idx="773">
                  <c:v>-122.6779538032811</c:v>
                </c:pt>
                <c:pt idx="774">
                  <c:v>-122.90008677534394</c:v>
                </c:pt>
                <c:pt idx="775">
                  <c:v>-123.13491572048792</c:v>
                </c:pt>
                <c:pt idx="776">
                  <c:v>-123.38234365577806</c:v>
                </c:pt>
                <c:pt idx="777">
                  <c:v>-123.64226602806208</c:v>
                </c:pt>
                <c:pt idx="778">
                  <c:v>-123.91457038786353</c:v>
                </c:pt>
                <c:pt idx="779">
                  <c:v>-124.19913606372</c:v>
                </c:pt>
                <c:pt idx="780">
                  <c:v>-124.49583383974581</c:v>
                </c:pt>
                <c:pt idx="781">
                  <c:v>-124.80452563933994</c:v>
                </c:pt>
                <c:pt idx="782">
                  <c:v>-125.12506421808759</c:v>
                </c:pt>
                <c:pt idx="783">
                  <c:v>-125.45729286901732</c:v>
                </c:pt>
                <c:pt idx="784">
                  <c:v>-125.80104514347389</c:v>
                </c:pt>
                <c:pt idx="785">
                  <c:v>-126.15614459094057</c:v>
                </c:pt>
                <c:pt idx="786">
                  <c:v>-126.52240452120017</c:v>
                </c:pt>
                <c:pt idx="787">
                  <c:v>-126.89962779224393</c:v>
                </c:pt>
                <c:pt idx="788">
                  <c:v>-127.28760662733893</c:v>
                </c:pt>
                <c:pt idx="789">
                  <c:v>-127.6861224646193</c:v>
                </c:pt>
                <c:pt idx="790">
                  <c:v>-128.09494584249649</c:v>
                </c:pt>
                <c:pt idx="791">
                  <c:v>-128.51383632406976</c:v>
                </c:pt>
                <c:pt idx="792">
                  <c:v>-128.94254246356226</c:v>
                </c:pt>
                <c:pt idx="793">
                  <c:v>-129.38080181761535</c:v>
                </c:pt>
                <c:pt idx="794">
                  <c:v>-129.82834100403457</c:v>
                </c:pt>
                <c:pt idx="795">
                  <c:v>-130.28487581029572</c:v>
                </c:pt>
                <c:pt idx="796">
                  <c:v>-130.75011135380237</c:v>
                </c:pt>
                <c:pt idx="797">
                  <c:v>-131.22374229551343</c:v>
                </c:pt>
                <c:pt idx="798">
                  <c:v>-131.70545310816044</c:v>
                </c:pt>
                <c:pt idx="799">
                  <c:v>-132.19491839983309</c:v>
                </c:pt>
                <c:pt idx="800">
                  <c:v>-132.69180329323999</c:v>
                </c:pt>
                <c:pt idx="801">
                  <c:v>-133.19576386045551</c:v>
                </c:pt>
                <c:pt idx="802">
                  <c:v>-133.7064476124435</c:v>
                </c:pt>
                <c:pt idx="803">
                  <c:v>-134.22349404211843</c:v>
                </c:pt>
                <c:pt idx="804">
                  <c:v>-134.74653521916278</c:v>
                </c:pt>
                <c:pt idx="805">
                  <c:v>-135.27519643428431</c:v>
                </c:pt>
                <c:pt idx="806">
                  <c:v>-135.80909689006475</c:v>
                </c:pt>
                <c:pt idx="807">
                  <c:v>-136.34785043504075</c:v>
                </c:pt>
                <c:pt idx="808">
                  <c:v>-136.89106633717313</c:v>
                </c:pt>
                <c:pt idx="809">
                  <c:v>-137.43835009240817</c:v>
                </c:pt>
                <c:pt idx="810">
                  <c:v>-137.98930426361952</c:v>
                </c:pt>
                <c:pt idx="811">
                  <c:v>-138.54352934487761</c:v>
                </c:pt>
                <c:pt idx="812">
                  <c:v>-139.10062464565294</c:v>
                </c:pt>
                <c:pt idx="813">
                  <c:v>-139.66018918935833</c:v>
                </c:pt>
                <c:pt idx="814">
                  <c:v>-140.22182262043032</c:v>
                </c:pt>
                <c:pt idx="815">
                  <c:v>-140.78512611404517</c:v>
                </c:pt>
                <c:pt idx="816">
                  <c:v>-141.34970328253755</c:v>
                </c:pt>
                <c:pt idx="817">
                  <c:v>-141.91516107261799</c:v>
                </c:pt>
                <c:pt idx="818">
                  <c:v>-142.48111064759098</c:v>
                </c:pt>
              </c:numCache>
            </c:numRef>
          </c:yVal>
          <c:smooth val="1"/>
          <c:extLst>
            <c:ext xmlns:c16="http://schemas.microsoft.com/office/drawing/2014/chart" uri="{C3380CC4-5D6E-409C-BE32-E72D297353CC}">
              <c16:uniqueId val="{00000003-3A41-49B6-8AAE-471A328AEB09}"/>
            </c:ext>
          </c:extLst>
        </c:ser>
        <c:dLbls>
          <c:showLegendKey val="0"/>
          <c:showVal val="0"/>
          <c:showCatName val="0"/>
          <c:showSerName val="0"/>
          <c:showPercent val="0"/>
          <c:showBubbleSize val="0"/>
        </c:dLbls>
        <c:axId val="529065088"/>
        <c:axId val="529066624"/>
      </c:scatterChart>
      <c:valAx>
        <c:axId val="529020032"/>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9021952"/>
        <c:crossesAt val="-30"/>
        <c:crossBetween val="midCat"/>
      </c:valAx>
      <c:valAx>
        <c:axId val="529021952"/>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020032"/>
        <c:crossesAt val="100"/>
        <c:crossBetween val="midCat"/>
      </c:valAx>
      <c:valAx>
        <c:axId val="529065088"/>
        <c:scaling>
          <c:logBase val="10"/>
          <c:orientation val="minMax"/>
        </c:scaling>
        <c:delete val="1"/>
        <c:axPos val="b"/>
        <c:numFmt formatCode="0" sourceLinked="1"/>
        <c:majorTickMark val="out"/>
        <c:minorTickMark val="none"/>
        <c:tickLblPos val="nextTo"/>
        <c:crossAx val="529066624"/>
        <c:crosses val="autoZero"/>
        <c:crossBetween val="midCat"/>
      </c:valAx>
      <c:valAx>
        <c:axId val="529066624"/>
        <c:scaling>
          <c:orientation val="minMax"/>
          <c:max val="0"/>
          <c:min val="-18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065088"/>
        <c:crosses val="max"/>
        <c:crossBetween val="midCat"/>
        <c:majorUnit val="30"/>
      </c:valAx>
    </c:plotArea>
    <c:legend>
      <c:legendPos val="r"/>
      <c:layout>
        <c:manualLayout>
          <c:xMode val="edge"/>
          <c:yMode val="edge"/>
          <c:x val="0.16032244751274644"/>
          <c:y val="0.61860680002053348"/>
          <c:w val="0.11172067873927911"/>
          <c:h val="0.22138904507278437"/>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Feedforward</a:t>
            </a:r>
            <a:r>
              <a:rPr lang="en-US" baseline="0"/>
              <a:t> </a:t>
            </a:r>
            <a:r>
              <a:rPr lang="en-US"/>
              <a:t>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Sheet2!$AX$4:$AX$822</c:f>
              <c:numCache>
                <c:formatCode>0.00000000</c:formatCode>
                <c:ptCount val="819"/>
                <c:pt idx="0">
                  <c:v>4.2430408528344531E-14</c:v>
                </c:pt>
                <c:pt idx="1">
                  <c:v>4.6287718394557659E-14</c:v>
                </c:pt>
                <c:pt idx="2">
                  <c:v>4.6287718394557659E-14</c:v>
                </c:pt>
                <c:pt idx="3">
                  <c:v>5.0145028260770782E-14</c:v>
                </c:pt>
                <c:pt idx="4">
                  <c:v>5.2073683193877346E-14</c:v>
                </c:pt>
                <c:pt idx="5">
                  <c:v>5.4002338126983911E-14</c:v>
                </c:pt>
                <c:pt idx="6">
                  <c:v>5.7859647993197033E-14</c:v>
                </c:pt>
                <c:pt idx="7">
                  <c:v>5.9788302926303604E-14</c:v>
                </c:pt>
                <c:pt idx="8">
                  <c:v>6.1716957859410149E-14</c:v>
                </c:pt>
                <c:pt idx="9">
                  <c:v>6.5574267725623278E-14</c:v>
                </c:pt>
                <c:pt idx="10">
                  <c:v>6.9431577591836395E-14</c:v>
                </c:pt>
                <c:pt idx="11">
                  <c:v>7.3288887458049511E-14</c:v>
                </c:pt>
                <c:pt idx="12">
                  <c:v>7.5217542391156069E-14</c:v>
                </c:pt>
                <c:pt idx="13">
                  <c:v>7.9074852257369185E-14</c:v>
                </c:pt>
                <c:pt idx="14">
                  <c:v>8.2932162123582289E-14</c:v>
                </c:pt>
                <c:pt idx="15">
                  <c:v>8.6789471989795417E-14</c:v>
                </c:pt>
                <c:pt idx="16">
                  <c:v>9.0646781856008508E-14</c:v>
                </c:pt>
                <c:pt idx="17">
                  <c:v>9.643274665532817E-14</c:v>
                </c:pt>
                <c:pt idx="18">
                  <c:v>1.0029005652154129E-13</c:v>
                </c:pt>
                <c:pt idx="19">
                  <c:v>1.0414736638775438E-13</c:v>
                </c:pt>
                <c:pt idx="20">
                  <c:v>1.0800467625396748E-13</c:v>
                </c:pt>
                <c:pt idx="21">
                  <c:v>1.1571929598639369E-13</c:v>
                </c:pt>
                <c:pt idx="22">
                  <c:v>1.1957660585260678E-13</c:v>
                </c:pt>
                <c:pt idx="23">
                  <c:v>1.2536257065192643E-13</c:v>
                </c:pt>
                <c:pt idx="24">
                  <c:v>1.3114853545124605E-13</c:v>
                </c:pt>
                <c:pt idx="25">
                  <c:v>1.3886315518367223E-13</c:v>
                </c:pt>
                <c:pt idx="26">
                  <c:v>1.4272046504988532E-13</c:v>
                </c:pt>
                <c:pt idx="27">
                  <c:v>1.5043508478231148E-13</c:v>
                </c:pt>
                <c:pt idx="28">
                  <c:v>1.5814970451473764E-13</c:v>
                </c:pt>
                <c:pt idx="29">
                  <c:v>1.6586432424716379E-13</c:v>
                </c:pt>
                <c:pt idx="30">
                  <c:v>1.7357894397958995E-13</c:v>
                </c:pt>
                <c:pt idx="31">
                  <c:v>1.8129356371201606E-13</c:v>
                </c:pt>
                <c:pt idx="32">
                  <c:v>1.8900818344444224E-13</c:v>
                </c:pt>
                <c:pt idx="33">
                  <c:v>1.9865145810997485E-13</c:v>
                </c:pt>
                <c:pt idx="34">
                  <c:v>2.0829473277550752E-13</c:v>
                </c:pt>
                <c:pt idx="35">
                  <c:v>2.1793800744104016E-13</c:v>
                </c:pt>
                <c:pt idx="36">
                  <c:v>2.275812821065728E-13</c:v>
                </c:pt>
                <c:pt idx="37">
                  <c:v>2.3915321170521189E-13</c:v>
                </c:pt>
                <c:pt idx="38">
                  <c:v>2.5072514130385104E-13</c:v>
                </c:pt>
                <c:pt idx="39">
                  <c:v>2.6036841596938358E-13</c:v>
                </c:pt>
                <c:pt idx="40">
                  <c:v>2.7194034556802267E-13</c:v>
                </c:pt>
                <c:pt idx="41">
                  <c:v>2.8544093009976828E-13</c:v>
                </c:pt>
                <c:pt idx="42">
                  <c:v>2.9894151463151378E-13</c:v>
                </c:pt>
                <c:pt idx="43">
                  <c:v>3.1437075409636584E-13</c:v>
                </c:pt>
                <c:pt idx="44">
                  <c:v>3.2787133862811134E-13</c:v>
                </c:pt>
                <c:pt idx="45">
                  <c:v>3.4330057809296335E-13</c:v>
                </c:pt>
                <c:pt idx="46">
                  <c:v>3.6065847249092187E-13</c:v>
                </c:pt>
                <c:pt idx="47">
                  <c:v>3.7608771195577378E-13</c:v>
                </c:pt>
                <c:pt idx="48">
                  <c:v>3.953742612868386E-13</c:v>
                </c:pt>
                <c:pt idx="49">
                  <c:v>4.1466081061790353E-13</c:v>
                </c:pt>
                <c:pt idx="50">
                  <c:v>4.3201870501586164E-13</c:v>
                </c:pt>
                <c:pt idx="51">
                  <c:v>4.5130525434692647E-13</c:v>
                </c:pt>
                <c:pt idx="52">
                  <c:v>4.7252045861109765E-13</c:v>
                </c:pt>
                <c:pt idx="53">
                  <c:v>4.9566431780837523E-13</c:v>
                </c:pt>
                <c:pt idx="54">
                  <c:v>5.1880817700565282E-13</c:v>
                </c:pt>
                <c:pt idx="55">
                  <c:v>5.4388069113603666E-13</c:v>
                </c:pt>
                <c:pt idx="56">
                  <c:v>5.689532052664205E-13</c:v>
                </c:pt>
                <c:pt idx="57">
                  <c:v>5.959543743299108E-13</c:v>
                </c:pt>
                <c:pt idx="58">
                  <c:v>6.2488419832650736E-13</c:v>
                </c:pt>
                <c:pt idx="59">
                  <c:v>6.5381402232310381E-13</c:v>
                </c:pt>
                <c:pt idx="60">
                  <c:v>6.8467250125280662E-13</c:v>
                </c:pt>
                <c:pt idx="61">
                  <c:v>7.1745963511561568E-13</c:v>
                </c:pt>
                <c:pt idx="62">
                  <c:v>7.52175423911531E-13</c:v>
                </c:pt>
                <c:pt idx="63">
                  <c:v>7.8689121270744632E-13</c:v>
                </c:pt>
                <c:pt idx="64">
                  <c:v>8.2546431136957415E-13</c:v>
                </c:pt>
                <c:pt idx="65">
                  <c:v>8.6403741003170188E-13</c:v>
                </c:pt>
                <c:pt idx="66">
                  <c:v>9.0453916362693586E-13</c:v>
                </c:pt>
                <c:pt idx="67">
                  <c:v>9.4504091722216924E-13</c:v>
                </c:pt>
                <c:pt idx="68">
                  <c:v>9.8939998068361553E-13</c:v>
                </c:pt>
                <c:pt idx="69">
                  <c:v>1.0356876990781679E-12</c:v>
                </c:pt>
                <c:pt idx="70">
                  <c:v>1.0858327273389325E-12</c:v>
                </c:pt>
                <c:pt idx="71">
                  <c:v>1.135977755599697E-12</c:v>
                </c:pt>
                <c:pt idx="72">
                  <c:v>1.1899800937266737E-12</c:v>
                </c:pt>
                <c:pt idx="73">
                  <c:v>1.2459110867867566E-12</c:v>
                </c:pt>
                <c:pt idx="74">
                  <c:v>1.3037707347799452E-12</c:v>
                </c:pt>
                <c:pt idx="75">
                  <c:v>1.3674163475724525E-12</c:v>
                </c:pt>
                <c:pt idx="76">
                  <c:v>1.4310619603649591E-12</c:v>
                </c:pt>
                <c:pt idx="77">
                  <c:v>1.5004935379567841E-12</c:v>
                </c:pt>
                <c:pt idx="78">
                  <c:v>1.569925115548608E-12</c:v>
                </c:pt>
                <c:pt idx="79">
                  <c:v>1.6432140030066439E-12</c:v>
                </c:pt>
                <c:pt idx="80">
                  <c:v>1.7222888552639982E-12</c:v>
                </c:pt>
                <c:pt idx="81">
                  <c:v>1.8013637075213512E-12</c:v>
                </c:pt>
                <c:pt idx="82">
                  <c:v>1.8862245245780222E-12</c:v>
                </c:pt>
                <c:pt idx="83">
                  <c:v>1.9749426515009047E-12</c:v>
                </c:pt>
                <c:pt idx="84">
                  <c:v>2.0694467432231047E-12</c:v>
                </c:pt>
                <c:pt idx="85">
                  <c:v>2.167808144811516E-12</c:v>
                </c:pt>
                <c:pt idx="86">
                  <c:v>2.2700268562661383E-12</c:v>
                </c:pt>
                <c:pt idx="87">
                  <c:v>2.3741742226538643E-12</c:v>
                </c:pt>
                <c:pt idx="88">
                  <c:v>2.4860362087740142E-12</c:v>
                </c:pt>
                <c:pt idx="89">
                  <c:v>2.6036841596934804E-12</c:v>
                </c:pt>
                <c:pt idx="90">
                  <c:v>2.727118075412263E-12</c:v>
                </c:pt>
                <c:pt idx="91">
                  <c:v>2.8582666108634677E-12</c:v>
                </c:pt>
                <c:pt idx="92">
                  <c:v>2.9913438012477755E-12</c:v>
                </c:pt>
                <c:pt idx="93">
                  <c:v>3.1321356113645055E-12</c:v>
                </c:pt>
                <c:pt idx="94">
                  <c:v>3.2787133862805498E-12</c:v>
                </c:pt>
                <c:pt idx="95">
                  <c:v>3.4330057809290159E-12</c:v>
                </c:pt>
                <c:pt idx="96">
                  <c:v>3.596941450243008E-12</c:v>
                </c:pt>
                <c:pt idx="97">
                  <c:v>3.7647344294232073E-12</c:v>
                </c:pt>
                <c:pt idx="98">
                  <c:v>3.9421706832689319E-12</c:v>
                </c:pt>
                <c:pt idx="99">
                  <c:v>4.1273215568470767E-12</c:v>
                </c:pt>
                <c:pt idx="100">
                  <c:v>4.3240443600238517E-12</c:v>
                </c:pt>
                <c:pt idx="101">
                  <c:v>4.5246244730668304E-12</c:v>
                </c:pt>
                <c:pt idx="102">
                  <c:v>4.7406338255746502E-12</c:v>
                </c:pt>
                <c:pt idx="103">
                  <c:v>4.9643577978148869E-12</c:v>
                </c:pt>
                <c:pt idx="104">
                  <c:v>5.1977250447206456E-12</c:v>
                </c:pt>
                <c:pt idx="105">
                  <c:v>5.4426642212250282E-12</c:v>
                </c:pt>
                <c:pt idx="106">
                  <c:v>5.701103982261142E-12</c:v>
                </c:pt>
                <c:pt idx="107">
                  <c:v>5.967258363029667E-12</c:v>
                </c:pt>
                <c:pt idx="108">
                  <c:v>6.2488419832630284E-12</c:v>
                </c:pt>
                <c:pt idx="109">
                  <c:v>6.543926188028113E-12</c:v>
                </c:pt>
                <c:pt idx="110">
                  <c:v>6.8505823223918198E-12</c:v>
                </c:pt>
                <c:pt idx="111">
                  <c:v>7.174596351153459E-12</c:v>
                </c:pt>
                <c:pt idx="112">
                  <c:v>7.5121109644468214E-12</c:v>
                </c:pt>
                <c:pt idx="113">
                  <c:v>7.8669834721381123E-12</c:v>
                </c:pt>
                <c:pt idx="114">
                  <c:v>8.2372852192942273E-12</c:v>
                </c:pt>
                <c:pt idx="115">
                  <c:v>8.6249448608482667E-12</c:v>
                </c:pt>
                <c:pt idx="116">
                  <c:v>9.0338197066664422E-12</c:v>
                </c:pt>
                <c:pt idx="117">
                  <c:v>9.4581237919494306E-12</c:v>
                </c:pt>
                <c:pt idx="118">
                  <c:v>9.903643081496547E-12</c:v>
                </c:pt>
                <c:pt idx="119">
                  <c:v>1.0370377575307788E-11</c:v>
                </c:pt>
                <c:pt idx="120">
                  <c:v>1.0858327273383148E-11</c:v>
                </c:pt>
                <c:pt idx="121">
                  <c:v>1.1369420830655727E-11</c:v>
                </c:pt>
                <c:pt idx="122">
                  <c:v>1.1905586902058631E-11</c:v>
                </c:pt>
                <c:pt idx="123">
                  <c:v>1.2468754142524953E-11</c:v>
                </c:pt>
                <c:pt idx="124">
                  <c:v>1.305506524218848E-11</c:v>
                </c:pt>
                <c:pt idx="125">
                  <c:v>1.3670306165848519E-11</c:v>
                </c:pt>
                <c:pt idx="126">
                  <c:v>1.4314476913505064E-11</c:v>
                </c:pt>
                <c:pt idx="127">
                  <c:v>1.4989506140091215E-11</c:v>
                </c:pt>
                <c:pt idx="128">
                  <c:v>1.5695393845606957E-11</c:v>
                </c:pt>
                <c:pt idx="129">
                  <c:v>1.6435997339918499E-11</c:v>
                </c:pt>
                <c:pt idx="130">
                  <c:v>1.7211316623025825E-11</c:v>
                </c:pt>
                <c:pt idx="131">
                  <c:v>1.801942303999582E-11</c:v>
                </c:pt>
                <c:pt idx="132">
                  <c:v>1.8869959865493988E-11</c:v>
                </c:pt>
                <c:pt idx="133">
                  <c:v>1.9759069789654123E-11</c:v>
                </c:pt>
                <c:pt idx="134">
                  <c:v>2.0690610122342405E-11</c:v>
                </c:pt>
                <c:pt idx="135">
                  <c:v>2.1664580863558817E-11</c:v>
                </c:pt>
                <c:pt idx="136">
                  <c:v>2.268869663303577E-11</c:v>
                </c:pt>
                <c:pt idx="137">
                  <c:v>2.3755242811040823E-11</c:v>
                </c:pt>
                <c:pt idx="138">
                  <c:v>2.4875791327172569E-11</c:v>
                </c:pt>
                <c:pt idx="139">
                  <c:v>2.6048413526497893E-11</c:v>
                </c:pt>
                <c:pt idx="140">
                  <c:v>2.727503806394986E-11</c:v>
                </c:pt>
                <c:pt idx="141">
                  <c:v>2.8559522249394662E-11</c:v>
                </c:pt>
                <c:pt idx="142">
                  <c:v>2.9905723392698467E-11</c:v>
                </c:pt>
                <c:pt idx="143">
                  <c:v>3.1317498803727449E-11</c:v>
                </c:pt>
                <c:pt idx="144">
                  <c:v>3.2792919827548478E-11</c:v>
                </c:pt>
                <c:pt idx="145">
                  <c:v>3.4339701083893908E-11</c:v>
                </c:pt>
                <c:pt idx="146">
                  <c:v>3.5953985262897498E-11</c:v>
                </c:pt>
                <c:pt idx="147">
                  <c:v>3.7651201604024017E-11</c:v>
                </c:pt>
                <c:pt idx="148">
                  <c:v>3.9425564142474091E-11</c:v>
                </c:pt>
                <c:pt idx="149">
                  <c:v>4.1282858843047004E-11</c:v>
                </c:pt>
                <c:pt idx="150">
                  <c:v>4.3228871670541953E-11</c:v>
                </c:pt>
                <c:pt idx="151">
                  <c:v>4.5265531279892E-11</c:v>
                </c:pt>
                <c:pt idx="152">
                  <c:v>4.740055229082946E-11</c:v>
                </c:pt>
                <c:pt idx="153">
                  <c:v>4.9632006048421165E-11</c:v>
                </c:pt>
                <c:pt idx="154">
                  <c:v>5.19733931371987E-11</c:v>
                </c:pt>
                <c:pt idx="155">
                  <c:v>5.4420856247295772E-11</c:v>
                </c:pt>
                <c:pt idx="156">
                  <c:v>5.6985967308310887E-11</c:v>
                </c:pt>
                <c:pt idx="157">
                  <c:v>5.9672583630110089E-11</c:v>
                </c:pt>
                <c:pt idx="158">
                  <c:v>6.2484562522559484E-11</c:v>
                </c:pt>
                <c:pt idx="159">
                  <c:v>6.5429618605391298E-11</c:v>
                </c:pt>
                <c:pt idx="160">
                  <c:v>6.8513537843404646E-11</c:v>
                </c:pt>
                <c:pt idx="161">
                  <c:v>7.1742106201398695E-11</c:v>
                </c:pt>
                <c:pt idx="162">
                  <c:v>7.5124966954038704E-11</c:v>
                </c:pt>
                <c:pt idx="163">
                  <c:v>7.866597741119069E-11</c:v>
                </c:pt>
                <c:pt idx="164">
                  <c:v>8.2368994882720553E-11</c:v>
                </c:pt>
                <c:pt idx="165">
                  <c:v>8.6253305917959084E-11</c:v>
                </c:pt>
                <c:pt idx="166">
                  <c:v>9.0316981861972863E-11</c:v>
                </c:pt>
                <c:pt idx="167">
                  <c:v>9.4573523299293243E-11</c:v>
                </c:pt>
                <c:pt idx="168">
                  <c:v>9.9032573504585381E-11</c:v>
                </c:pt>
                <c:pt idx="169">
                  <c:v>1.0369991844264821E-10</c:v>
                </c:pt>
                <c:pt idx="170">
                  <c:v>1.0858713004307988E-10</c:v>
                </c:pt>
                <c:pt idx="171">
                  <c:v>1.1370192292561229E-10</c:v>
                </c:pt>
                <c:pt idx="172">
                  <c:v>1.1906165498464285E-10</c:v>
                </c:pt>
                <c:pt idx="173">
                  <c:v>1.2467211218497025E-10</c:v>
                </c:pt>
                <c:pt idx="174">
                  <c:v>1.3054872376605866E-10</c:v>
                </c:pt>
                <c:pt idx="175">
                  <c:v>1.3670113300257292E-10</c:v>
                </c:pt>
                <c:pt idx="176">
                  <c:v>1.4314476913397699E-10</c:v>
                </c:pt>
                <c:pt idx="177">
                  <c:v>1.4989120408986868E-10</c:v>
                </c:pt>
                <c:pt idx="178">
                  <c:v>1.569558671097119E-10</c:v>
                </c:pt>
                <c:pt idx="179">
                  <c:v>1.6435225877803722E-10</c:v>
                </c:pt>
                <c:pt idx="180">
                  <c:v>1.7209580833430845E-10</c:v>
                </c:pt>
                <c:pt idx="181">
                  <c:v>1.8020965963772139E-10</c:v>
                </c:pt>
                <c:pt idx="182">
                  <c:v>1.8869959865307413E-10</c:v>
                </c:pt>
                <c:pt idx="183">
                  <c:v>1.975945552043616E-10</c:v>
                </c:pt>
                <c:pt idx="184">
                  <c:v>2.0690802987611393E-10</c:v>
                </c:pt>
                <c:pt idx="185">
                  <c:v>2.1665738056272724E-10</c:v>
                </c:pt>
                <c:pt idx="186">
                  <c:v>2.2686767977832978E-10</c:v>
                </c:pt>
                <c:pt idx="187">
                  <c:v>2.3756014272718352E-10</c:v>
                </c:pt>
                <c:pt idx="188">
                  <c:v>2.4875598461355019E-10</c:v>
                </c:pt>
                <c:pt idx="189">
                  <c:v>2.6048027795155749E-10</c:v>
                </c:pt>
                <c:pt idx="190">
                  <c:v>2.7275616660039976E-10</c:v>
                </c:pt>
                <c:pt idx="191">
                  <c:v>2.8561065172913722E-10</c:v>
                </c:pt>
                <c:pt idx="192">
                  <c:v>2.9907073450682985E-10</c:v>
                </c:pt>
                <c:pt idx="193">
                  <c:v>3.1316727341240334E-10</c:v>
                </c:pt>
                <c:pt idx="194">
                  <c:v>3.2792534095998389E-10</c:v>
                </c:pt>
                <c:pt idx="195">
                  <c:v>3.4337965293836293E-10</c:v>
                </c:pt>
                <c:pt idx="196">
                  <c:v>3.5956299648139791E-10</c:v>
                </c:pt>
                <c:pt idx="197">
                  <c:v>3.7650815872294609E-10</c:v>
                </c:pt>
                <c:pt idx="198">
                  <c:v>3.9425371276166344E-10</c:v>
                </c:pt>
                <c:pt idx="199">
                  <c:v>4.1283437438633901E-10</c:v>
                </c:pt>
                <c:pt idx="200">
                  <c:v>4.3228871669562785E-10</c:v>
                </c:pt>
                <c:pt idx="201">
                  <c:v>4.5266302740791594E-10</c:v>
                </c:pt>
                <c:pt idx="202">
                  <c:v>4.7399780827679003E-10</c:v>
                </c:pt>
                <c:pt idx="203">
                  <c:v>4.9633548971076827E-10</c:v>
                </c:pt>
                <c:pt idx="204">
                  <c:v>5.1972621673810118E-10</c:v>
                </c:pt>
                <c:pt idx="205">
                  <c:v>5.4422013438703744E-10</c:v>
                </c:pt>
                <c:pt idx="206">
                  <c:v>5.698673876858251E-10</c:v>
                </c:pt>
                <c:pt idx="207">
                  <c:v>5.9672583628244306E-10</c:v>
                </c:pt>
                <c:pt idx="208">
                  <c:v>6.2484948251500318E-10</c:v>
                </c:pt>
                <c:pt idx="209">
                  <c:v>6.5429811468641426E-10</c:v>
                </c:pt>
                <c:pt idx="210">
                  <c:v>6.8513152109958446E-10</c:v>
                </c:pt>
                <c:pt idx="211">
                  <c:v>7.1742299064195127E-10</c:v>
                </c:pt>
                <c:pt idx="212">
                  <c:v>7.5123231161641861E-10</c:v>
                </c:pt>
                <c:pt idx="213">
                  <c:v>7.8663855887521912E-10</c:v>
                </c:pt>
                <c:pt idx="214">
                  <c:v>8.2371116399591798E-10</c:v>
                </c:pt>
                <c:pt idx="215">
                  <c:v>8.6253113048567588E-10</c:v>
                </c:pt>
                <c:pt idx="216">
                  <c:v>9.031813905065845E-10</c:v>
                </c:pt>
                <c:pt idx="217">
                  <c:v>9.4574680487566473E-10</c:v>
                </c:pt>
                <c:pt idx="218">
                  <c:v>9.9031994902966661E-10</c:v>
                </c:pt>
                <c:pt idx="219">
                  <c:v>1.0369914697504037E-9</c:v>
                </c:pt>
                <c:pt idx="220">
                  <c:v>1.0858616570943513E-9</c:v>
                </c:pt>
                <c:pt idx="221">
                  <c:v>1.1370365870827786E-9</c:v>
                </c:pt>
                <c:pt idx="222">
                  <c:v>1.1906242643918825E-9</c:v>
                </c:pt>
                <c:pt idx="223">
                  <c:v>1.2467384796626559E-9</c:v>
                </c:pt>
                <c:pt idx="224">
                  <c:v>1.3054930235360842E-9</c:v>
                </c:pt>
                <c:pt idx="225">
                  <c:v>1.3670190445475437E-9</c:v>
                </c:pt>
                <c:pt idx="226">
                  <c:v>1.4314476912324051E-9</c:v>
                </c:pt>
                <c:pt idx="227">
                  <c:v>1.4989081834710977E-9</c:v>
                </c:pt>
                <c:pt idx="228">
                  <c:v>1.5695470990384397E-9</c:v>
                </c:pt>
                <c:pt idx="229">
                  <c:v>1.643520658983905E-9</c:v>
                </c:pt>
                <c:pt idx="230">
                  <c:v>1.7209773697372255E-9</c:v>
                </c:pt>
                <c:pt idx="231">
                  <c:v>1.8020830956225209E-9</c:v>
                </c:pt>
                <c:pt idx="232">
                  <c:v>1.8870152728934937E-9</c:v>
                </c:pt>
                <c:pt idx="233">
                  <c:v>1.9759455518390374E-9</c:v>
                </c:pt>
                <c:pt idx="234">
                  <c:v>2.0690706552621578E-9</c:v>
                </c:pt>
                <c:pt idx="235">
                  <c:v>2.1665815200010467E-9</c:v>
                </c:pt>
                <c:pt idx="236">
                  <c:v>2.2686883694432085E-9</c:v>
                </c:pt>
                <c:pt idx="237">
                  <c:v>2.3756091415958607E-9</c:v>
                </c:pt>
                <c:pt idx="238">
                  <c:v>2.4875675604309985E-9</c:v>
                </c:pt>
                <c:pt idx="239">
                  <c:v>2.6048027791600571E-9</c:v>
                </c:pt>
                <c:pt idx="240">
                  <c:v>2.7275655229240452E-9</c:v>
                </c:pt>
                <c:pt idx="241">
                  <c:v>2.8561103741738113E-9</c:v>
                </c:pt>
                <c:pt idx="242">
                  <c:v>2.9907131305644337E-9</c:v>
                </c:pt>
                <c:pt idx="243">
                  <c:v>3.1316611616805553E-9</c:v>
                </c:pt>
                <c:pt idx="244">
                  <c:v>3.2792534090363816E-9</c:v>
                </c:pt>
                <c:pt idx="245">
                  <c:v>3.4337984574207434E-9</c:v>
                </c:pt>
                <c:pt idx="246">
                  <c:v>3.5956299641365538E-9</c:v>
                </c:pt>
                <c:pt idx="247">
                  <c:v>3.765085443796545E-9</c:v>
                </c:pt>
                <c:pt idx="248">
                  <c:v>3.9425274835275253E-9</c:v>
                </c:pt>
                <c:pt idx="249">
                  <c:v>4.128336028350638E-9</c:v>
                </c:pt>
                <c:pt idx="250">
                  <c:v>4.3228968092517673E-9</c:v>
                </c:pt>
                <c:pt idx="251">
                  <c:v>4.5266283443505802E-9</c:v>
                </c:pt>
                <c:pt idx="252">
                  <c:v>4.7399626523512057E-9</c:v>
                </c:pt>
                <c:pt idx="253">
                  <c:v>4.9633491098520767E-9</c:v>
                </c:pt>
                <c:pt idx="254">
                  <c:v>5.1972660232755354E-9</c:v>
                </c:pt>
                <c:pt idx="255">
                  <c:v>5.4422051996283487E-9</c:v>
                </c:pt>
                <c:pt idx="256">
                  <c:v>5.6986893043961007E-9</c:v>
                </c:pt>
                <c:pt idx="257">
                  <c:v>5.9672602896135795E-9</c:v>
                </c:pt>
                <c:pt idx="258">
                  <c:v>6.2484871084845079E-9</c:v>
                </c:pt>
                <c:pt idx="259">
                  <c:v>6.5429695726913787E-9</c:v>
                </c:pt>
                <c:pt idx="260">
                  <c:v>6.8513306377757272E-9</c:v>
                </c:pt>
                <c:pt idx="261">
                  <c:v>7.1742241177578354E-9</c:v>
                </c:pt>
                <c:pt idx="262">
                  <c:v>7.5123346851367147E-9</c:v>
                </c:pt>
                <c:pt idx="263">
                  <c:v>7.8663817281999635E-9</c:v>
                </c:pt>
                <c:pt idx="264">
                  <c:v>8.2371116364039991E-9</c:v>
                </c:pt>
                <c:pt idx="265">
                  <c:v>8.6253151582684493E-9</c:v>
                </c:pt>
                <c:pt idx="266">
                  <c:v>9.0318139007915801E-9</c:v>
                </c:pt>
                <c:pt idx="267">
                  <c:v>9.4574699727249411E-9</c:v>
                </c:pt>
                <c:pt idx="268">
                  <c:v>9.9031859845733405E-9</c:v>
                </c:pt>
                <c:pt idx="269">
                  <c:v>1.036990697724973E-8</c:v>
                </c:pt>
                <c:pt idx="270">
                  <c:v>1.0858626208039989E-8</c:v>
                </c:pt>
                <c:pt idx="271">
                  <c:v>1.1370379364638059E-8</c:v>
                </c:pt>
                <c:pt idx="272">
                  <c:v>1.1906246493800872E-8</c:v>
                </c:pt>
                <c:pt idx="273">
                  <c:v>1.2467371287897581E-8</c:v>
                </c:pt>
                <c:pt idx="274">
                  <c:v>1.3054943727015162E-8</c:v>
                </c:pt>
                <c:pt idx="275">
                  <c:v>1.367020200761326E-8</c:v>
                </c:pt>
                <c:pt idx="276">
                  <c:v>1.4314459543693185E-8</c:v>
                </c:pt>
                <c:pt idx="277">
                  <c:v>1.4989077965628807E-8</c:v>
                </c:pt>
                <c:pt idx="278">
                  <c:v>1.5695492192680584E-8</c:v>
                </c:pt>
                <c:pt idx="279">
                  <c:v>1.6435198861065892E-8</c:v>
                </c:pt>
                <c:pt idx="280">
                  <c:v>1.7209765967233604E-8</c:v>
                </c:pt>
                <c:pt idx="281">
                  <c:v>1.8020836725173851E-8</c:v>
                </c:pt>
                <c:pt idx="282">
                  <c:v>1.8870131495072833E-8</c:v>
                </c:pt>
                <c:pt idx="283">
                  <c:v>1.9759455497932452E-8</c:v>
                </c:pt>
                <c:pt idx="284">
                  <c:v>2.0690689172295518E-8</c:v>
                </c:pt>
                <c:pt idx="285">
                  <c:v>2.1665811318104771E-8</c:v>
                </c:pt>
                <c:pt idx="286">
                  <c:v>2.2686887524773168E-8</c:v>
                </c:pt>
                <c:pt idx="287">
                  <c:v>2.3756087529078056E-8</c:v>
                </c:pt>
                <c:pt idx="288">
                  <c:v>2.4875677500541302E-8</c:v>
                </c:pt>
                <c:pt idx="289">
                  <c:v>2.6048033542013584E-8</c:v>
                </c:pt>
                <c:pt idx="290">
                  <c:v>2.7275641689674168E-8</c:v>
                </c:pt>
                <c:pt idx="291">
                  <c:v>2.8561101770340529E-8</c:v>
                </c:pt>
                <c:pt idx="292">
                  <c:v>2.990714475936248E-8</c:v>
                </c:pt>
                <c:pt idx="293">
                  <c:v>3.1316625066002109E-8</c:v>
                </c:pt>
                <c:pt idx="294">
                  <c:v>3.2792532105363094E-8</c:v>
                </c:pt>
                <c:pt idx="295">
                  <c:v>3.4337998013010035E-8</c:v>
                </c:pt>
                <c:pt idx="296">
                  <c:v>3.5956297644968063E-8</c:v>
                </c:pt>
                <c:pt idx="297">
                  <c:v>3.7650864006961897E-8</c:v>
                </c:pt>
                <c:pt idx="298">
                  <c:v>3.942529404038013E-8</c:v>
                </c:pt>
                <c:pt idx="299">
                  <c:v>4.1283350550929657E-8</c:v>
                </c:pt>
                <c:pt idx="300">
                  <c:v>4.3228977637874558E-8</c:v>
                </c:pt>
                <c:pt idx="301">
                  <c:v>4.5266294908070708E-8</c:v>
                </c:pt>
                <c:pt idx="302">
                  <c:v>4.7399630263098878E-8</c:v>
                </c:pt>
                <c:pt idx="303">
                  <c:v>4.9633506398679483E-8</c:v>
                </c:pt>
                <c:pt idx="304">
                  <c:v>5.1972660091221136E-8</c:v>
                </c:pt>
                <c:pt idx="305">
                  <c:v>5.4422057627059091E-8</c:v>
                </c:pt>
                <c:pt idx="306">
                  <c:v>5.6986889016489575E-8</c:v>
                </c:pt>
                <c:pt idx="307">
                  <c:v>5.9672598852247499E-8</c:v>
                </c:pt>
                <c:pt idx="308">
                  <c:v>6.2484882452195476E-8</c:v>
                </c:pt>
                <c:pt idx="309">
                  <c:v>6.5429703217216893E-8</c:v>
                </c:pt>
                <c:pt idx="310">
                  <c:v>6.8513309989108849E-8</c:v>
                </c:pt>
                <c:pt idx="311">
                  <c:v>7.1742242836545382E-8</c:v>
                </c:pt>
                <c:pt idx="312">
                  <c:v>7.5123350412970122E-8</c:v>
                </c:pt>
                <c:pt idx="313">
                  <c:v>7.866380538583386E-8</c:v>
                </c:pt>
                <c:pt idx="314">
                  <c:v>8.2371116008522105E-8</c:v>
                </c:pt>
                <c:pt idx="315">
                  <c:v>8.6253147335557014E-8</c:v>
                </c:pt>
                <c:pt idx="316">
                  <c:v>9.0318134723179417E-8</c:v>
                </c:pt>
                <c:pt idx="317">
                  <c:v>9.4574695401275695E-8</c:v>
                </c:pt>
                <c:pt idx="318">
                  <c:v>9.9031865117818468E-8</c:v>
                </c:pt>
                <c:pt idx="319">
                  <c:v>1.0369909042424367E-7</c:v>
                </c:pt>
                <c:pt idx="320">
                  <c:v>1.0858627882047498E-7</c:v>
                </c:pt>
                <c:pt idx="321">
                  <c:v>1.1370379296895522E-7</c:v>
                </c:pt>
                <c:pt idx="322">
                  <c:v>1.1906248733908576E-7</c:v>
                </c:pt>
                <c:pt idx="323">
                  <c:v>1.246737294224258E-7</c:v>
                </c:pt>
                <c:pt idx="324">
                  <c:v>1.3054942094789165E-7</c:v>
                </c:pt>
                <c:pt idx="325">
                  <c:v>1.3670202681157474E-7</c:v>
                </c:pt>
                <c:pt idx="326">
                  <c:v>1.4314459436328503E-7</c:v>
                </c:pt>
                <c:pt idx="327">
                  <c:v>1.4989079005098729E-7</c:v>
                </c:pt>
                <c:pt idx="328">
                  <c:v>1.5695492449330832E-7</c:v>
                </c:pt>
                <c:pt idx="329">
                  <c:v>1.6435198526666181E-7</c:v>
                </c:pt>
                <c:pt idx="330">
                  <c:v>1.7209765426313436E-7</c:v>
                </c:pt>
                <c:pt idx="331">
                  <c:v>1.8020836747877781E-7</c:v>
                </c:pt>
                <c:pt idx="332">
                  <c:v>1.8870132465687355E-7</c:v>
                </c:pt>
                <c:pt idx="333">
                  <c:v>1.9759454521891292E-7</c:v>
                </c:pt>
                <c:pt idx="334">
                  <c:v>2.0690688755113401E-7</c:v>
                </c:pt>
                <c:pt idx="335">
                  <c:v>2.1665810879281E-7</c:v>
                </c:pt>
                <c:pt idx="336">
                  <c:v>2.2686888798009219E-7</c:v>
                </c:pt>
                <c:pt idx="337">
                  <c:v>2.3756088969160599E-7</c:v>
                </c:pt>
                <c:pt idx="338">
                  <c:v>2.4875678912094583E-7</c:v>
                </c:pt>
                <c:pt idx="339">
                  <c:v>2.6048033572226691E-7</c:v>
                </c:pt>
                <c:pt idx="340">
                  <c:v>2.7275639564067128E-7</c:v>
                </c:pt>
                <c:pt idx="341">
                  <c:v>2.8561100957183044E-7</c:v>
                </c:pt>
                <c:pt idx="342">
                  <c:v>2.9907144097833144E-7</c:v>
                </c:pt>
                <c:pt idx="343">
                  <c:v>3.131662416639145E-7</c:v>
                </c:pt>
                <c:pt idx="344">
                  <c:v>3.2792531156174249E-7</c:v>
                </c:pt>
                <c:pt idx="345">
                  <c:v>3.433799565940134E-7</c:v>
                </c:pt>
                <c:pt idx="346">
                  <c:v>3.5956295424618779E-7</c:v>
                </c:pt>
                <c:pt idx="347">
                  <c:v>3.7650863457045276E-7</c:v>
                </c:pt>
                <c:pt idx="348">
                  <c:v>3.9425293804532218E-7</c:v>
                </c:pt>
                <c:pt idx="349">
                  <c:v>4.128335062223662E-7</c:v>
                </c:pt>
                <c:pt idx="350">
                  <c:v>4.3228974922907615E-7</c:v>
                </c:pt>
                <c:pt idx="351">
                  <c:v>4.5266293448692936E-7</c:v>
                </c:pt>
                <c:pt idx="352">
                  <c:v>4.7399627928675637E-7</c:v>
                </c:pt>
                <c:pt idx="353">
                  <c:v>4.9633503564948205E-7</c:v>
                </c:pt>
                <c:pt idx="354">
                  <c:v>5.1972658483013544E-7</c:v>
                </c:pt>
                <c:pt idx="355">
                  <c:v>5.4422054146512442E-7</c:v>
                </c:pt>
                <c:pt idx="356">
                  <c:v>5.698688654341215E-7</c:v>
                </c:pt>
                <c:pt idx="357">
                  <c:v>5.9672595443539332E-7</c:v>
                </c:pt>
                <c:pt idx="358">
                  <c:v>6.2484877899152369E-7</c:v>
                </c:pt>
                <c:pt idx="359">
                  <c:v>6.542969943112696E-7</c:v>
                </c:pt>
                <c:pt idx="360">
                  <c:v>6.8513305793736845E-7</c:v>
                </c:pt>
                <c:pt idx="361">
                  <c:v>7.1742238018146324E-7</c:v>
                </c:pt>
                <c:pt idx="362">
                  <c:v>7.512334533438109E-7</c:v>
                </c:pt>
                <c:pt idx="363">
                  <c:v>7.8663799250490234E-7</c:v>
                </c:pt>
                <c:pt idx="364">
                  <c:v>8.2371109560361342E-7</c:v>
                </c:pt>
                <c:pt idx="365">
                  <c:v>8.625313996580262E-7</c:v>
                </c:pt>
                <c:pt idx="366">
                  <c:v>9.031812466295019E-7</c:v>
                </c:pt>
                <c:pt idx="367">
                  <c:v>9.4574686471597129E-7</c:v>
                </c:pt>
                <c:pt idx="368">
                  <c:v>9.9031853421595716E-7</c:v>
                </c:pt>
                <c:pt idx="369">
                  <c:v>1.036990805466251E-6</c:v>
                </c:pt>
                <c:pt idx="370">
                  <c:v>1.0858626704918411E-6</c:v>
                </c:pt>
                <c:pt idx="371">
                  <c:v>1.1370377925154523E-6</c:v>
                </c:pt>
                <c:pt idx="372">
                  <c:v>1.190624725823772E-6</c:v>
                </c:pt>
                <c:pt idx="373">
                  <c:v>1.2467371317763273E-6</c:v>
                </c:pt>
                <c:pt idx="374">
                  <c:v>1.3054940353160654E-6</c:v>
                </c:pt>
                <c:pt idx="375">
                  <c:v>1.3670200641219947E-6</c:v>
                </c:pt>
                <c:pt idx="376">
                  <c:v>1.4314457244062076E-6</c:v>
                </c:pt>
                <c:pt idx="377">
                  <c:v>1.4989076689962296E-6</c:v>
                </c:pt>
                <c:pt idx="378">
                  <c:v>1.5695489982044281E-6</c:v>
                </c:pt>
                <c:pt idx="379">
                  <c:v>1.6435195510540838E-6</c:v>
                </c:pt>
                <c:pt idx="380">
                  <c:v>1.7209762254351947E-6</c:v>
                </c:pt>
                <c:pt idx="381">
                  <c:v>1.8020833175467511E-6</c:v>
                </c:pt>
                <c:pt idx="382">
                  <c:v>1.8870128709821813E-6</c:v>
                </c:pt>
                <c:pt idx="383">
                  <c:v>1.9759450277433552E-6</c:v>
                </c:pt>
                <c:pt idx="384">
                  <c:v>2.0690684236135286E-6</c:v>
                </c:pt>
                <c:pt idx="385">
                  <c:v>2.1665805893161245E-6</c:v>
                </c:pt>
                <c:pt idx="386">
                  <c:v>2.2686883613166607E-6</c:v>
                </c:pt>
                <c:pt idx="387">
                  <c:v>2.3756083196256816E-6</c:v>
                </c:pt>
                <c:pt idx="388">
                  <c:v>2.4875672583886638E-6</c:v>
                </c:pt>
                <c:pt idx="389">
                  <c:v>2.6048026545470805E-6</c:v>
                </c:pt>
                <c:pt idx="390">
                  <c:v>2.727563182786983E-6</c:v>
                </c:pt>
                <c:pt idx="391">
                  <c:v>2.8561092324160241E-6</c:v>
                </c:pt>
                <c:pt idx="392">
                  <c:v>2.9907134685992895E-6</c:v>
                </c:pt>
                <c:pt idx="393">
                  <c:v>3.1316613993808407E-6</c:v>
                </c:pt>
                <c:pt idx="394">
                  <c:v>3.2792519967073009E-6</c:v>
                </c:pt>
                <c:pt idx="395">
                  <c:v>3.4337983213084341E-6</c:v>
                </c:pt>
                <c:pt idx="396">
                  <c:v>3.5956281822931605E-6</c:v>
                </c:pt>
                <c:pt idx="397">
                  <c:v>3.7650848449615643E-6</c:v>
                </c:pt>
                <c:pt idx="398">
                  <c:v>3.9425277424737963E-6</c:v>
                </c:pt>
                <c:pt idx="399">
                  <c:v>4.1283332627360425E-6</c:v>
                </c:pt>
                <c:pt idx="400">
                  <c:v>4.3228955179281172E-6</c:v>
                </c:pt>
                <c:pt idx="401">
                  <c:v>4.5266271988912953E-6</c:v>
                </c:pt>
                <c:pt idx="402">
                  <c:v>4.7399604488021123E-6</c:v>
                </c:pt>
                <c:pt idx="403">
                  <c:v>4.9633477734899094E-6</c:v>
                </c:pt>
                <c:pt idx="404">
                  <c:v>5.1972630057560241E-6</c:v>
                </c:pt>
                <c:pt idx="405">
                  <c:v>5.4422023101939065E-6</c:v>
                </c:pt>
                <c:pt idx="406">
                  <c:v>5.6986852342960878E-6</c:v>
                </c:pt>
                <c:pt idx="407">
                  <c:v>5.9672558077765614E-6</c:v>
                </c:pt>
                <c:pt idx="408">
                  <c:v>6.2484837036090644E-6</c:v>
                </c:pt>
                <c:pt idx="409">
                  <c:v>6.5429654453519098E-6</c:v>
                </c:pt>
                <c:pt idx="410">
                  <c:v>6.8513256607592992E-6</c:v>
                </c:pt>
                <c:pt idx="411">
                  <c:v>7.1742184202520255E-6</c:v>
                </c:pt>
                <c:pt idx="412">
                  <c:v>7.5123286216743945E-6</c:v>
                </c:pt>
                <c:pt idx="413">
                  <c:v>7.866373438695078E-6</c:v>
                </c:pt>
                <c:pt idx="414">
                  <c:v>8.2371038424950252E-6</c:v>
                </c:pt>
                <c:pt idx="415">
                  <c:v>8.6253061967422383E-6</c:v>
                </c:pt>
                <c:pt idx="416">
                  <c:v>9.0318039277819131E-6</c:v>
                </c:pt>
                <c:pt idx="417">
                  <c:v>9.4574592623270626E-6</c:v>
                </c:pt>
                <c:pt idx="418">
                  <c:v>9.9031750731511666E-6</c:v>
                </c:pt>
                <c:pt idx="419">
                  <c:v>1.0369896771065657E-5</c:v>
                </c:pt>
                <c:pt idx="420">
                  <c:v>1.0858614331900034E-5</c:v>
                </c:pt>
                <c:pt idx="421">
                  <c:v>1.1370364381338172E-5</c:v>
                </c:pt>
                <c:pt idx="422">
                  <c:v>1.1906232404148991E-5</c:v>
                </c:pt>
                <c:pt idx="423">
                  <c:v>1.2467355035380817E-5</c:v>
                </c:pt>
                <c:pt idx="424">
                  <c:v>1.3054922482699627E-5</c:v>
                </c:pt>
                <c:pt idx="425">
                  <c:v>1.3670181045155026E-5</c:v>
                </c:pt>
                <c:pt idx="426">
                  <c:v>1.4314435754410257E-5</c:v>
                </c:pt>
                <c:pt idx="427">
                  <c:v>1.498905315000766E-5</c:v>
                </c:pt>
                <c:pt idx="428">
                  <c:v>1.569546417227544E-5</c:v>
                </c:pt>
                <c:pt idx="429">
                  <c:v>1.6435167192161629E-5</c:v>
                </c:pt>
                <c:pt idx="430">
                  <c:v>1.7209731208852999E-5</c:v>
                </c:pt>
                <c:pt idx="431">
                  <c:v>1.8020799151532652E-5</c:v>
                </c:pt>
                <c:pt idx="432">
                  <c:v>1.8870091383636627E-5</c:v>
                </c:pt>
                <c:pt idx="433">
                  <c:v>1.9759409344034595E-5</c:v>
                </c:pt>
                <c:pt idx="434">
                  <c:v>2.0690639374314066E-5</c:v>
                </c:pt>
                <c:pt idx="435">
                  <c:v>2.1665756707094724E-5</c:v>
                </c:pt>
                <c:pt idx="436">
                  <c:v>2.2686829664552151E-5</c:v>
                </c:pt>
                <c:pt idx="437">
                  <c:v>2.3756024049791802E-5</c:v>
                </c:pt>
                <c:pt idx="438">
                  <c:v>2.4875607730107512E-5</c:v>
                </c:pt>
                <c:pt idx="439">
                  <c:v>2.6047955449731509E-5</c:v>
                </c:pt>
                <c:pt idx="440">
                  <c:v>2.7275553869181339E-5</c:v>
                </c:pt>
                <c:pt idx="441">
                  <c:v>2.8561006845666612E-5</c:v>
                </c:pt>
                <c:pt idx="442">
                  <c:v>2.9907040941052855E-5</c:v>
                </c:pt>
                <c:pt idx="443">
                  <c:v>3.1316511221025754E-5</c:v>
                </c:pt>
                <c:pt idx="444">
                  <c:v>3.279240728759368E-5</c:v>
                </c:pt>
                <c:pt idx="445">
                  <c:v>3.4337859651965783E-5</c:v>
                </c:pt>
                <c:pt idx="446">
                  <c:v>3.595614634558419E-5</c:v>
                </c:pt>
                <c:pt idx="447">
                  <c:v>3.7650699886954734E-5</c:v>
                </c:pt>
                <c:pt idx="448">
                  <c:v>3.942511456280634E-5</c:v>
                </c:pt>
                <c:pt idx="449">
                  <c:v>4.1283154036111521E-5</c:v>
                </c:pt>
                <c:pt idx="450">
                  <c:v>4.3228759351359143E-5</c:v>
                </c:pt>
                <c:pt idx="451">
                  <c:v>4.5266057276322306E-5</c:v>
                </c:pt>
                <c:pt idx="452">
                  <c:v>4.7399369059390475E-5</c:v>
                </c:pt>
                <c:pt idx="453">
                  <c:v>4.9633219592817106E-5</c:v>
                </c:pt>
                <c:pt idx="454">
                  <c:v>5.1972347013698853E-5</c:v>
                </c:pt>
                <c:pt idx="455">
                  <c:v>5.4421712743643788E-5</c:v>
                </c:pt>
                <c:pt idx="456">
                  <c:v>5.6986512033659436E-5</c:v>
                </c:pt>
                <c:pt idx="457">
                  <c:v>5.9672184944820845E-5</c:v>
                </c:pt>
                <c:pt idx="458">
                  <c:v>6.2484427919001239E-5</c:v>
                </c:pt>
                <c:pt idx="459">
                  <c:v>6.5429205849008981E-5</c:v>
                </c:pt>
                <c:pt idx="460">
                  <c:v>6.8512764722372365E-5</c:v>
                </c:pt>
                <c:pt idx="461">
                  <c:v>7.1741644875404775E-5</c:v>
                </c:pt>
                <c:pt idx="462">
                  <c:v>7.5122694863322538E-5</c:v>
                </c:pt>
                <c:pt idx="463">
                  <c:v>7.8663085968580577E-5</c:v>
                </c:pt>
                <c:pt idx="464">
                  <c:v>8.2370327442877635E-5</c:v>
                </c:pt>
                <c:pt idx="465">
                  <c:v>8.6252282391203195E-5</c:v>
                </c:pt>
                <c:pt idx="466">
                  <c:v>9.0317184482091966E-5</c:v>
                </c:pt>
                <c:pt idx="467">
                  <c:v>9.4573655380883085E-5</c:v>
                </c:pt>
                <c:pt idx="468">
                  <c:v>9.9030723050608514E-5</c:v>
                </c:pt>
                <c:pt idx="469">
                  <c:v>1.0369784089059196E-4</c:v>
                </c:pt>
                <c:pt idx="470">
                  <c:v>1.0858490778216109E-4</c:v>
                </c:pt>
                <c:pt idx="471">
                  <c:v>1.1370228907905196E-4</c:v>
                </c:pt>
                <c:pt idx="472">
                  <c:v>1.190608385897228E-4</c:v>
                </c:pt>
                <c:pt idx="473">
                  <c:v>1.2467192159397187E-4</c:v>
                </c:pt>
                <c:pt idx="474">
                  <c:v>1.3054743893239139E-4</c:v>
                </c:pt>
                <c:pt idx="475">
                  <c:v>1.3669985225636655E-4</c:v>
                </c:pt>
                <c:pt idx="476">
                  <c:v>1.4314221044435784E-4</c:v>
                </c:pt>
                <c:pt idx="477">
                  <c:v>1.498881772548085E-4</c:v>
                </c:pt>
                <c:pt idx="478">
                  <c:v>1.5695206033326646E-4</c:v>
                </c:pt>
                <c:pt idx="479">
                  <c:v>1.6434884150808284E-4</c:v>
                </c:pt>
                <c:pt idx="480">
                  <c:v>1.7209420858580412E-4</c:v>
                </c:pt>
                <c:pt idx="481">
                  <c:v>1.8020458859410669E-4</c:v>
                </c:pt>
                <c:pt idx="482">
                  <c:v>1.8869718261973193E-4</c:v>
                </c:pt>
                <c:pt idx="483">
                  <c:v>1.9759000227122304E-4</c:v>
                </c:pt>
                <c:pt idx="484">
                  <c:v>2.0690190786183004E-4</c:v>
                </c:pt>
                <c:pt idx="485">
                  <c:v>2.166526484011896E-4</c:v>
                </c:pt>
                <c:pt idx="486">
                  <c:v>2.2686290345448222E-4</c:v>
                </c:pt>
                <c:pt idx="487">
                  <c:v>2.3755432698464998E-4</c:v>
                </c:pt>
                <c:pt idx="488">
                  <c:v>2.487495932537128E-4</c:v>
                </c:pt>
                <c:pt idx="489">
                  <c:v>2.6047244488716583E-4</c:v>
                </c:pt>
                <c:pt idx="490">
                  <c:v>2.727477431977175E-4</c:v>
                </c:pt>
                <c:pt idx="491">
                  <c:v>2.8560152088292638E-4</c:v>
                </c:pt>
                <c:pt idx="492">
                  <c:v>2.9906103721513857E-4</c:v>
                </c:pt>
                <c:pt idx="493">
                  <c:v>3.1315483579388858E-4</c:v>
                </c:pt>
                <c:pt idx="494">
                  <c:v>3.2791280506205129E-4</c:v>
                </c:pt>
                <c:pt idx="495">
                  <c:v>3.4336624163271851E-4</c:v>
                </c:pt>
                <c:pt idx="496">
                  <c:v>3.5954791662996555E-4</c:v>
                </c:pt>
                <c:pt idx="497">
                  <c:v>3.7649214512224574E-4</c:v>
                </c:pt>
                <c:pt idx="498">
                  <c:v>3.9423485884476785E-4</c:v>
                </c:pt>
                <c:pt idx="499">
                  <c:v>4.1281368233291922E-4</c:v>
                </c:pt>
                <c:pt idx="500">
                  <c:v>4.3226801264855075E-4</c:v>
                </c:pt>
                <c:pt idx="501">
                  <c:v>4.5263910284425027E-4</c:v>
                </c:pt>
                <c:pt idx="502">
                  <c:v>4.7397014937143535E-4</c:v>
                </c:pt>
                <c:pt idx="503">
                  <c:v>4.963063835850118E-4</c:v>
                </c:pt>
                <c:pt idx="504">
                  <c:v>5.1969516756671314E-4</c:v>
                </c:pt>
                <c:pt idx="505">
                  <c:v>5.4418609445060673E-4</c:v>
                </c:pt>
                <c:pt idx="506">
                  <c:v>5.6983109345636182E-4</c:v>
                </c:pt>
                <c:pt idx="507">
                  <c:v>5.9668453988690774E-4</c:v>
                </c:pt>
                <c:pt idx="508">
                  <c:v>6.2480337028146017E-4</c:v>
                </c:pt>
                <c:pt idx="509">
                  <c:v>6.5424720299097911E-4</c:v>
                </c:pt>
                <c:pt idx="510">
                  <c:v>6.8507846440927979E-4</c:v>
                </c:pt>
                <c:pt idx="511">
                  <c:v>7.1736252116715775E-4</c:v>
                </c:pt>
                <c:pt idx="512">
                  <c:v>7.5116781851962834E-4</c:v>
                </c:pt>
                <c:pt idx="513">
                  <c:v>7.8656602522761388E-4</c:v>
                </c:pt>
                <c:pt idx="514">
                  <c:v>8.2363218528637384E-4</c:v>
                </c:pt>
                <c:pt idx="515">
                  <c:v>8.6244487675060525E-4</c:v>
                </c:pt>
                <c:pt idx="516">
                  <c:v>9.0308637803133268E-4</c:v>
                </c:pt>
                <c:pt idx="517">
                  <c:v>9.4564284201733575E-4</c:v>
                </c:pt>
                <c:pt idx="518">
                  <c:v>9.9020447835244984E-4</c:v>
                </c:pt>
                <c:pt idx="519">
                  <c:v>1.0368657443020656E-3</c:v>
                </c:pt>
                <c:pt idx="520">
                  <c:v>1.0857255445618698E-3</c:v>
                </c:pt>
                <c:pt idx="521">
                  <c:v>1.136887440439713E-3</c:v>
                </c:pt>
                <c:pt idx="522">
                  <c:v>1.190459868897119E-3</c:v>
                </c:pt>
                <c:pt idx="523">
                  <c:v>1.2465563718247767E-3</c:v>
                </c:pt>
                <c:pt idx="524">
                  <c:v>1.3052958360986039E-3</c:v>
                </c:pt>
                <c:pt idx="525">
                  <c:v>1.3668027449008737E-3</c:v>
                </c:pt>
                <c:pt idx="526">
                  <c:v>1.4312074408184302E-3</c:v>
                </c:pt>
                <c:pt idx="527">
                  <c:v>1.4986464012903082E-3</c:v>
                </c:pt>
                <c:pt idx="528">
                  <c:v>1.569262526951489E-3</c:v>
                </c:pt>
                <c:pt idx="529">
                  <c:v>1.6432054435192411E-3</c:v>
                </c:pt>
                <c:pt idx="530">
                  <c:v>1.7206318177840048E-3</c:v>
                </c:pt>
                <c:pt idx="531">
                  <c:v>1.8017056884560535E-3</c:v>
                </c:pt>
                <c:pt idx="532">
                  <c:v>1.8865988124516177E-3</c:v>
                </c:pt>
                <c:pt idx="533">
                  <c:v>1.9754910274375941E-3</c:v>
                </c:pt>
                <c:pt idx="534">
                  <c:v>2.0685706313113257E-3</c:v>
                </c:pt>
                <c:pt idx="535">
                  <c:v>2.1660347794568218E-3</c:v>
                </c:pt>
                <c:pt idx="536">
                  <c:v>2.2680899005695161E-3</c:v>
                </c:pt>
                <c:pt idx="537">
                  <c:v>2.3749521319320968E-3</c:v>
                </c:pt>
                <c:pt idx="538">
                  <c:v>2.4868477750236164E-3</c:v>
                </c:pt>
                <c:pt idx="539">
                  <c:v>2.6040137724198508E-3</c:v>
                </c:pt>
                <c:pt idx="540">
                  <c:v>2.7266982069741098E-3</c:v>
                </c:pt>
                <c:pt idx="541">
                  <c:v>2.8551608242718103E-3</c:v>
                </c:pt>
                <c:pt idx="542">
                  <c:v>2.9896735795064775E-3</c:v>
                </c:pt>
                <c:pt idx="543">
                  <c:v>3.1305212098032839E-3</c:v>
                </c:pt>
                <c:pt idx="544">
                  <c:v>3.2780018332829964E-3</c:v>
                </c:pt>
                <c:pt idx="545">
                  <c:v>3.432427575973613E-3</c:v>
                </c:pt>
                <c:pt idx="546">
                  <c:v>3.5941252279635583E-3</c:v>
                </c:pt>
                <c:pt idx="547">
                  <c:v>3.7634369300485596E-3</c:v>
                </c:pt>
                <c:pt idx="548">
                  <c:v>3.9407208923563789E-3</c:v>
                </c:pt>
                <c:pt idx="549">
                  <c:v>4.1263521463308049E-3</c:v>
                </c:pt>
                <c:pt idx="550">
                  <c:v>4.3207233316645659E-3</c:v>
                </c:pt>
                <c:pt idx="551">
                  <c:v>4.524245519757962E-3</c:v>
                </c:pt>
                <c:pt idx="552">
                  <c:v>4.737349075370898E-3</c:v>
                </c:pt>
                <c:pt idx="553">
                  <c:v>4.9604845581945403E-3</c:v>
                </c:pt>
                <c:pt idx="554">
                  <c:v>5.1941236662022099E-3</c:v>
                </c:pt>
                <c:pt idx="555">
                  <c:v>5.4387602226243677E-3</c:v>
                </c:pt>
                <c:pt idx="556">
                  <c:v>5.6949112085536782E-3</c:v>
                </c:pt>
                <c:pt idx="557">
                  <c:v>5.9631178432628254E-3</c:v>
                </c:pt>
                <c:pt idx="558">
                  <c:v>6.2439467143492718E-3</c:v>
                </c:pt>
                <c:pt idx="559">
                  <c:v>6.5379909599889673E-3</c:v>
                </c:pt>
                <c:pt idx="560">
                  <c:v>6.8458715056109601E-3</c:v>
                </c:pt>
                <c:pt idx="561">
                  <c:v>7.1682383574805291E-3</c:v>
                </c:pt>
                <c:pt idx="562">
                  <c:v>7.5057719556834842E-3</c:v>
                </c:pt>
                <c:pt idx="563">
                  <c:v>7.8591845892018349E-3</c:v>
                </c:pt>
                <c:pt idx="564">
                  <c:v>8.2292218758558116E-3</c:v>
                </c:pt>
                <c:pt idx="565">
                  <c:v>8.6166643099299979E-3</c:v>
                </c:pt>
                <c:pt idx="566">
                  <c:v>9.0223288805664804E-3</c:v>
                </c:pt>
                <c:pt idx="567">
                  <c:v>9.4470707639812725E-3</c:v>
                </c:pt>
                <c:pt idx="568">
                  <c:v>9.8917850927864714E-3</c:v>
                </c:pt>
                <c:pt idx="569">
                  <c:v>1.0357408805782273E-2</c:v>
                </c:pt>
                <c:pt idx="570">
                  <c:v>1.0844922581744498E-2</c:v>
                </c:pt>
                <c:pt idx="571">
                  <c:v>1.1355352860857952E-2</c:v>
                </c:pt>
                <c:pt idx="572">
                  <c:v>1.188977395759031E-2</c:v>
                </c:pt>
                <c:pt idx="573">
                  <c:v>1.2449310268951706E-2</c:v>
                </c:pt>
                <c:pt idx="574">
                  <c:v>1.3035138582258632E-2</c:v>
                </c:pt>
                <c:pt idx="575">
                  <c:v>1.3648490486608428E-2</c:v>
                </c:pt>
                <c:pt idx="576">
                  <c:v>1.4290654892535667E-2</c:v>
                </c:pt>
                <c:pt idx="577">
                  <c:v>1.4962980664358952E-2</c:v>
                </c:pt>
                <c:pt idx="578">
                  <c:v>1.566687937003184E-2</c:v>
                </c:pt>
                <c:pt idx="579">
                  <c:v>1.6403828153341293E-2</c:v>
                </c:pt>
                <c:pt idx="580">
                  <c:v>1.717537273357932E-2</c:v>
                </c:pt>
                <c:pt idx="581">
                  <c:v>1.7983130537940799E-2</c:v>
                </c:pt>
                <c:pt idx="582">
                  <c:v>1.882879397206964E-2</c:v>
                </c:pt>
                <c:pt idx="583">
                  <c:v>1.9714133834374051E-2</c:v>
                </c:pt>
                <c:pt idx="584">
                  <c:v>2.0641002879926439E-2</c:v>
                </c:pt>
                <c:pt idx="585">
                  <c:v>2.1611339539913788E-2</c:v>
                </c:pt>
                <c:pt idx="586">
                  <c:v>2.2627171802779365E-2</c:v>
                </c:pt>
                <c:pt idx="587">
                  <c:v>2.3690621263462813E-2</c:v>
                </c:pt>
                <c:pt idx="588">
                  <c:v>2.4803907347171996E-2</c:v>
                </c:pt>
                <c:pt idx="589">
                  <c:v>2.5969351714492769E-2</c:v>
                </c:pt>
                <c:pt idx="590">
                  <c:v>2.7189382854606703E-2</c:v>
                </c:pt>
                <c:pt idx="591">
                  <c:v>2.8466540873775887E-2</c:v>
                </c:pt>
                <c:pt idx="592">
                  <c:v>2.9803482486195413E-2</c:v>
                </c:pt>
                <c:pt idx="593">
                  <c:v>3.1202986214688342E-2</c:v>
                </c:pt>
                <c:pt idx="594">
                  <c:v>3.2667957808679364E-2</c:v>
                </c:pt>
                <c:pt idx="595">
                  <c:v>3.4201435887166287E-2</c:v>
                </c:pt>
                <c:pt idx="596">
                  <c:v>3.5806597814416377E-2</c:v>
                </c:pt>
                <c:pt idx="597">
                  <c:v>3.7486765816345961E-2</c:v>
                </c:pt>
                <c:pt idx="598">
                  <c:v>3.9245413345508219E-2</c:v>
                </c:pt>
                <c:pt idx="599">
                  <c:v>4.1086171702793835E-2</c:v>
                </c:pt>
                <c:pt idx="600">
                  <c:v>4.3012836923931749E-2</c:v>
                </c:pt>
                <c:pt idx="601">
                  <c:v>4.5029376938930714E-2</c:v>
                </c:pt>
                <c:pt idx="602">
                  <c:v>4.7139939012629646E-2</c:v>
                </c:pt>
                <c:pt idx="603">
                  <c:v>4.9348857474397295E-2</c:v>
                </c:pt>
                <c:pt idx="604">
                  <c:v>5.1660661745018883E-2</c:v>
                </c:pt>
                <c:pt idx="605">
                  <c:v>5.4080084668722155E-2</c:v>
                </c:pt>
                <c:pt idx="606">
                  <c:v>5.6612071158004623E-2</c:v>
                </c:pt>
                <c:pt idx="607">
                  <c:v>5.9261787158854454E-2</c:v>
                </c:pt>
                <c:pt idx="608">
                  <c:v>6.2034628943562931E-2</c:v>
                </c:pt>
                <c:pt idx="609">
                  <c:v>6.4936232738099495E-2</c:v>
                </c:pt>
                <c:pt idx="610">
                  <c:v>6.7972484690512425E-2</c:v>
                </c:pt>
                <c:pt idx="611">
                  <c:v>7.114953118639189E-2</c:v>
                </c:pt>
                <c:pt idx="612">
                  <c:v>7.4473789516866326E-2</c:v>
                </c:pt>
                <c:pt idx="613">
                  <c:v>7.7951958903901789E-2</c:v>
                </c:pt>
                <c:pt idx="614">
                  <c:v>8.1591031886936005E-2</c:v>
                </c:pt>
                <c:pt idx="615">
                  <c:v>8.5398306073996288E-2</c:v>
                </c:pt>
                <c:pt idx="616">
                  <c:v>8.9381396259480023E-2</c:v>
                </c:pt>
                <c:pt idx="617">
                  <c:v>9.3548246909563371E-2</c:v>
                </c:pt>
                <c:pt idx="618">
                  <c:v>9.7907145015071806E-2</c:v>
                </c:pt>
                <c:pt idx="619">
                  <c:v>0.1024667333100733</c:v>
                </c:pt>
                <c:pt idx="620">
                  <c:v>0.10723602385299776</c:v>
                </c:pt>
                <c:pt idx="621">
                  <c:v>0.11222441196521851</c:v>
                </c:pt>
                <c:pt idx="622">
                  <c:v>0.11744169052017028</c:v>
                </c:pt>
                <c:pt idx="623">
                  <c:v>0.12289806457379897</c:v>
                </c:pt>
                <c:pt idx="624">
                  <c:v>0.12860416632492239</c:v>
                </c:pt>
                <c:pt idx="625">
                  <c:v>0.13457107039131241</c:v>
                </c:pt>
                <c:pt idx="626">
                  <c:v>0.14081030938457637</c:v>
                </c:pt>
                <c:pt idx="627">
                  <c:v>0.14733388976376832</c:v>
                </c:pt>
                <c:pt idx="628">
                  <c:v>0.15415430794425281</c:v>
                </c:pt>
                <c:pt idx="629">
                  <c:v>0.16128456663476259</c:v>
                </c:pt>
                <c:pt idx="630">
                  <c:v>0.16873819137152399</c:v>
                </c:pt>
                <c:pt idx="631">
                  <c:v>0.17652924721414631</c:v>
                </c:pt>
                <c:pt idx="632">
                  <c:v>0.18467235556339087</c:v>
                </c:pt>
                <c:pt idx="633">
                  <c:v>0.19318271105591395</c:v>
                </c:pt>
                <c:pt idx="634">
                  <c:v>0.20207609848595934</c:v>
                </c:pt>
                <c:pt idx="635">
                  <c:v>0.21136890969832892</c:v>
                </c:pt>
                <c:pt idx="636">
                  <c:v>0.22107816039102396</c:v>
                </c:pt>
                <c:pt idx="637">
                  <c:v>0.23122150675971473</c:v>
                </c:pt>
                <c:pt idx="638">
                  <c:v>0.2418172619095306</c:v>
                </c:pt>
                <c:pt idx="639">
                  <c:v>0.252884411952846</c:v>
                </c:pt>
                <c:pt idx="640">
                  <c:v>0.26444263170440585</c:v>
                </c:pt>
                <c:pt idx="641">
                  <c:v>0.2765122998774171</c:v>
                </c:pt>
                <c:pt idx="642">
                  <c:v>0.2891145136770098</c:v>
                </c:pt>
                <c:pt idx="643">
                  <c:v>0.30227110267866186</c:v>
                </c:pt>
                <c:pt idx="644">
                  <c:v>0.31600464187152899</c:v>
                </c:pt>
                <c:pt idx="645">
                  <c:v>0.33033846373799775</c:v>
                </c:pt>
                <c:pt idx="646">
                  <c:v>0.34529666923236568</c:v>
                </c:pt>
                <c:pt idx="647">
                  <c:v>0.36090413751305606</c:v>
                </c:pt>
                <c:pt idx="648">
                  <c:v>0.37718653427442372</c:v>
                </c:pt>
                <c:pt idx="649">
                  <c:v>0.39417031851586587</c:v>
                </c:pt>
                <c:pt idx="650">
                  <c:v>0.41188274757802257</c:v>
                </c:pt>
                <c:pt idx="651">
                  <c:v>0.43035188026820864</c:v>
                </c:pt>
                <c:pt idx="652">
                  <c:v>0.44960657789012415</c:v>
                </c:pt>
                <c:pt idx="653">
                  <c:v>0.46967650298637781</c:v>
                </c:pt>
                <c:pt idx="654">
                  <c:v>0.49059211559676474</c:v>
                </c:pt>
                <c:pt idx="655">
                  <c:v>0.51238466683048534</c:v>
                </c:pt>
                <c:pt idx="656">
                  <c:v>0.53508618954706555</c:v>
                </c:pt>
                <c:pt idx="657">
                  <c:v>0.55872948593836957</c:v>
                </c:pt>
                <c:pt idx="658">
                  <c:v>0.58334811180364077</c:v>
                </c:pt>
                <c:pt idx="659">
                  <c:v>0.60897635731043287</c:v>
                </c:pt>
                <c:pt idx="660">
                  <c:v>0.63564922403753099</c:v>
                </c:pt>
                <c:pt idx="661">
                  <c:v>0.66340239810102131</c:v>
                </c:pt>
                <c:pt idx="662">
                  <c:v>0.69227221917238091</c:v>
                </c:pt>
                <c:pt idx="663">
                  <c:v>0.72229564520777534</c:v>
                </c:pt>
                <c:pt idx="664">
                  <c:v>0.75351021272048313</c:v>
                </c:pt>
                <c:pt idx="665">
                  <c:v>0.7859539924447142</c:v>
                </c:pt>
                <c:pt idx="666">
                  <c:v>0.81966554025789262</c:v>
                </c:pt>
                <c:pt idx="667">
                  <c:v>0.85468384325103208</c:v>
                </c:pt>
                <c:pt idx="668">
                  <c:v>0.89104826086246991</c:v>
                </c:pt>
                <c:pt idx="669">
                  <c:v>0.9287984610194876</c:v>
                </c:pt>
                <c:pt idx="670">
                  <c:v>0.96797435126478604</c:v>
                </c:pt>
                <c:pt idx="671">
                  <c:v>1.0086160048808677</c:v>
                </c:pt>
                <c:pt idx="672">
                  <c:v>1.05076358206452</c:v>
                </c:pt>
                <c:pt idx="673">
                  <c:v>1.0944572462459712</c:v>
                </c:pt>
                <c:pt idx="674">
                  <c:v>1.1397370756924234</c:v>
                </c:pt>
                <c:pt idx="675">
                  <c:v>1.1866429705833863</c:v>
                </c:pt>
                <c:pt idx="676">
                  <c:v>1.2352145557950605</c:v>
                </c:pt>
                <c:pt idx="677">
                  <c:v>1.2854910796824042</c:v>
                </c:pt>
                <c:pt idx="678">
                  <c:v>1.3375113092001463</c:v>
                </c:pt>
                <c:pt idx="679">
                  <c:v>1.3913134217568255</c:v>
                </c:pt>
                <c:pt idx="680">
                  <c:v>1.4469348942486826</c:v>
                </c:pt>
                <c:pt idx="681">
                  <c:v>1.5044123897718453</c:v>
                </c:pt>
                <c:pt idx="682">
                  <c:v>1.5637816425604563</c:v>
                </c:pt>
                <c:pt idx="683">
                  <c:v>1.6250773417467166</c:v>
                </c:pt>
                <c:pt idx="684">
                  <c:v>1.6883330145797049</c:v>
                </c:pt>
                <c:pt idx="685">
                  <c:v>1.7535809097808321</c:v>
                </c:pt>
                <c:pt idx="686">
                  <c:v>1.8208518817454928</c:v>
                </c:pt>
                <c:pt idx="687">
                  <c:v>1.8901752763278474</c:v>
                </c:pt>
                <c:pt idx="688">
                  <c:v>1.9615788189652223</c:v>
                </c:pt>
                <c:pt idx="689">
                  <c:v>2.0350885059104198</c:v>
                </c:pt>
                <c:pt idx="690">
                  <c:v>2.110728499343522</c:v>
                </c:pt>
                <c:pt idx="691">
                  <c:v>2.1885210271290982</c:v>
                </c:pt>
                <c:pt idx="692">
                  <c:v>2.2684862879695644</c:v>
                </c:pt>
                <c:pt idx="693">
                  <c:v>2.350642362680925</c:v>
                </c:pt>
                <c:pt idx="694">
                  <c:v>2.4350051322827615</c:v>
                </c:pt>
                <c:pt idx="695">
                  <c:v>2.5215882035507171</c:v>
                </c:pt>
                <c:pt idx="696">
                  <c:v>2.6104028426270292</c:v>
                </c:pt>
                <c:pt idx="697">
                  <c:v>2.701457917223153</c:v>
                </c:pt>
                <c:pt idx="698">
                  <c:v>2.7947598478795594</c:v>
                </c:pt>
                <c:pt idx="699">
                  <c:v>2.8903125686714732</c:v>
                </c:pt>
                <c:pt idx="700">
                  <c:v>2.9881174976673788</c:v>
                </c:pt>
                <c:pt idx="701">
                  <c:v>3.0881735173602372</c:v>
                </c:pt>
                <c:pt idx="702">
                  <c:v>3.1904769652011766</c:v>
                </c:pt>
                <c:pt idx="703">
                  <c:v>3.2950216342729752</c:v>
                </c:pt>
                <c:pt idx="704">
                  <c:v>3.4017987840477182</c:v>
                </c:pt>
                <c:pt idx="705">
                  <c:v>3.5107971610806494</c:v>
                </c:pt>
                <c:pt idx="706">
                  <c:v>3.6220030294020846</c:v>
                </c:pt>
                <c:pt idx="707">
                  <c:v>3.7354002102829864</c:v>
                </c:pt>
                <c:pt idx="708">
                  <c:v>3.8509701309674522</c:v>
                </c:pt>
                <c:pt idx="709">
                  <c:v>3.9686918818901176</c:v>
                </c:pt>
                <c:pt idx="710">
                  <c:v>4.0885422818274577</c:v>
                </c:pt>
                <c:pt idx="711">
                  <c:v>4.2104959503711852</c:v>
                </c:pt>
                <c:pt idx="712">
                  <c:v>4.3345253870594398</c:v>
                </c:pt>
                <c:pt idx="713">
                  <c:v>4.4606010564588008</c:v>
                </c:pt>
                <c:pt idx="714">
                  <c:v>4.5886914784561288</c:v>
                </c:pt>
                <c:pt idx="715">
                  <c:v>4.7187633229951516</c:v>
                </c:pt>
                <c:pt idx="716">
                  <c:v>4.8507815084788541</c:v>
                </c:pt>
                <c:pt idx="717">
                  <c:v>4.9847093030528091</c:v>
                </c:pt>
                <c:pt idx="718">
                  <c:v>5.1205084279893622</c:v>
                </c:pt>
                <c:pt idx="719">
                  <c:v>5.2581391624046274</c:v>
                </c:pt>
                <c:pt idx="720">
                  <c:v>5.3975604485607676</c:v>
                </c:pt>
                <c:pt idx="721">
                  <c:v>5.5387299970338262</c:v>
                </c:pt>
                <c:pt idx="722">
                  <c:v>5.6816043910606799</c:v>
                </c:pt>
                <c:pt idx="723">
                  <c:v>5.8261391894189885</c:v>
                </c:pt>
                <c:pt idx="724">
                  <c:v>5.9722890272377533</c:v>
                </c:pt>
                <c:pt idx="725">
                  <c:v>6.1200077141826812</c:v>
                </c:pt>
                <c:pt idx="726">
                  <c:v>6.2692483295145536</c:v>
                </c:pt>
                <c:pt idx="727">
                  <c:v>6.4199633135666136</c:v>
                </c:pt>
                <c:pt idx="728">
                  <c:v>6.5721045552448132</c:v>
                </c:pt>
                <c:pt idx="729">
                  <c:v>6.7256234752068798</c:v>
                </c:pt>
                <c:pt idx="730">
                  <c:v>6.8804711044303035</c:v>
                </c:pt>
                <c:pt idx="731">
                  <c:v>7.036598157932465</c:v>
                </c:pt>
                <c:pt idx="732">
                  <c:v>7.1939551034568394</c:v>
                </c:pt>
                <c:pt idx="733">
                  <c:v>7.3524922249895477</c:v>
                </c:pt>
                <c:pt idx="734">
                  <c:v>7.5121596810164055</c:v>
                </c:pt>
                <c:pt idx="735">
                  <c:v>7.6729075574760612</c:v>
                </c:pt>
                <c:pt idx="736">
                  <c:v>7.8346859154051929</c:v>
                </c:pt>
                <c:pt idx="737">
                  <c:v>7.9974448333109986</c:v>
                </c:pt>
                <c:pt idx="738">
                  <c:v>8.1611344443408811</c:v>
                </c:pt>
                <c:pt idx="739">
                  <c:v>8.3257049683515802</c:v>
                </c:pt>
                <c:pt idx="740">
                  <c:v>8.4911067390086927</c:v>
                </c:pt>
                <c:pt idx="741">
                  <c:v>8.65729022607362</c:v>
                </c:pt>
                <c:pt idx="742">
                  <c:v>8.8242060530573081</c:v>
                </c:pt>
                <c:pt idx="743">
                  <c:v>8.9918050104408032</c:v>
                </c:pt>
                <c:pt idx="744">
                  <c:v>9.1600380646797532</c:v>
                </c:pt>
                <c:pt idx="745">
                  <c:v>9.3288563632244372</c:v>
                </c:pt>
                <c:pt idx="746">
                  <c:v>9.4982112358003405</c:v>
                </c:pt>
                <c:pt idx="747">
                  <c:v>9.6680541922043073</c:v>
                </c:pt>
                <c:pt idx="748">
                  <c:v>9.838336916880305</c:v>
                </c:pt>
                <c:pt idx="749">
                  <c:v>10.009011260545915</c:v>
                </c:pt>
                <c:pt idx="750">
                  <c:v>10.180029229146509</c:v>
                </c:pt>
                <c:pt idx="751">
                  <c:v>10.351342970418365</c:v>
                </c:pt>
                <c:pt idx="752">
                  <c:v>10.522904758345996</c:v>
                </c:pt>
                <c:pt idx="753">
                  <c:v>10.694666975801107</c:v>
                </c:pt>
                <c:pt idx="754">
                  <c:v>10.866582095652673</c:v>
                </c:pt>
                <c:pt idx="755">
                  <c:v>11.038602660639706</c:v>
                </c:pt>
                <c:pt idx="756">
                  <c:v>11.210681262298417</c:v>
                </c:pt>
                <c:pt idx="757">
                  <c:v>11.382770519236711</c:v>
                </c:pt>
                <c:pt idx="758">
                  <c:v>11.554823055049281</c:v>
                </c:pt>
                <c:pt idx="759">
                  <c:v>11.72679147616655</c:v>
                </c:pt>
                <c:pt idx="760">
                  <c:v>11.898628349931336</c:v>
                </c:pt>
                <c:pt idx="761">
                  <c:v>12.070286183196094</c:v>
                </c:pt>
                <c:pt idx="762">
                  <c:v>12.241717401734052</c:v>
                </c:pt>
                <c:pt idx="763">
                  <c:v>12.412874330756777</c:v>
                </c:pt>
                <c:pt idx="764">
                  <c:v>12.583709176829348</c:v>
                </c:pt>
                <c:pt idx="765">
                  <c:v>12.754174011474026</c:v>
                </c:pt>
                <c:pt idx="766">
                  <c:v>12.924220756750689</c:v>
                </c:pt>
                <c:pt idx="767">
                  <c:v>13.093801173100417</c:v>
                </c:pt>
                <c:pt idx="768">
                  <c:v>13.262866849735374</c:v>
                </c:pt>
                <c:pt idx="769">
                  <c:v>13.431369197853529</c:v>
                </c:pt>
                <c:pt idx="770">
                  <c:v>13.59925944695391</c:v>
                </c:pt>
                <c:pt idx="771">
                  <c:v>13.766488644516912</c:v>
                </c:pt>
                <c:pt idx="772">
                  <c:v>13.933007659311619</c:v>
                </c:pt>
                <c:pt idx="773">
                  <c:v>14.098767188578401</c:v>
                </c:pt>
                <c:pt idx="774">
                  <c:v>14.263717769325023</c:v>
                </c:pt>
                <c:pt idx="775">
                  <c:v>14.427809793960529</c:v>
                </c:pt>
                <c:pt idx="776">
                  <c:v>14.590993530474544</c:v>
                </c:pt>
                <c:pt idx="777">
                  <c:v>14.75321914735107</c:v>
                </c:pt>
                <c:pt idx="778">
                  <c:v>14.914436743384368</c:v>
                </c:pt>
                <c:pt idx="779">
                  <c:v>15.074596382539715</c:v>
                </c:pt>
                <c:pt idx="780">
                  <c:v>15.233648133974999</c:v>
                </c:pt>
                <c:pt idx="781">
                  <c:v>15.391542117307552</c:v>
                </c:pt>
                <c:pt idx="782">
                  <c:v>15.548228553177642</c:v>
                </c:pt>
                <c:pt idx="783">
                  <c:v>15.703657819122814</c:v>
                </c:pt>
                <c:pt idx="784">
                  <c:v>15.857780510736696</c:v>
                </c:pt>
                <c:pt idx="785">
                  <c:v>16.010547508043906</c:v>
                </c:pt>
                <c:pt idx="786">
                  <c:v>16.161910046975731</c:v>
                </c:pt>
                <c:pt idx="787">
                  <c:v>16.311819795783514</c:v>
                </c:pt>
                <c:pt idx="788">
                  <c:v>16.460228936176328</c:v>
                </c:pt>
                <c:pt idx="789">
                  <c:v>16.607090248916592</c:v>
                </c:pt>
                <c:pt idx="790">
                  <c:v>16.752357203554652</c:v>
                </c:pt>
                <c:pt idx="791">
                  <c:v>16.895984051928732</c:v>
                </c:pt>
                <c:pt idx="792">
                  <c:v>17.037925925002973</c:v>
                </c:pt>
                <c:pt idx="793">
                  <c:v>17.178138932562874</c:v>
                </c:pt>
                <c:pt idx="794">
                  <c:v>17.316580265236116</c:v>
                </c:pt>
                <c:pt idx="795">
                  <c:v>17.453208298257049</c:v>
                </c:pt>
                <c:pt idx="796">
                  <c:v>17.587982696347886</c:v>
                </c:pt>
                <c:pt idx="797">
                  <c:v>17.720864519047804</c:v>
                </c:pt>
                <c:pt idx="798">
                  <c:v>17.851816325784135</c:v>
                </c:pt>
                <c:pt idx="799">
                  <c:v>17.980802279950087</c:v>
                </c:pt>
                <c:pt idx="800">
                  <c:v>18.107788251229124</c:v>
                </c:pt>
                <c:pt idx="801">
                  <c:v>18.232741915390314</c:v>
                </c:pt>
                <c:pt idx="802">
                  <c:v>18.355632850770821</c:v>
                </c:pt>
                <c:pt idx="803">
                  <c:v>18.476432630662924</c:v>
                </c:pt>
                <c:pt idx="804">
                  <c:v>18.595114910832763</c:v>
                </c:pt>
                <c:pt idx="805">
                  <c:v>18.711655511418279</c:v>
                </c:pt>
                <c:pt idx="806">
                  <c:v>18.826032492482419</c:v>
                </c:pt>
                <c:pt idx="807">
                  <c:v>18.938226222537111</c:v>
                </c:pt>
                <c:pt idx="808">
                  <c:v>19.048219439401588</c:v>
                </c:pt>
                <c:pt idx="809">
                  <c:v>19.155997302815745</c:v>
                </c:pt>
                <c:pt idx="810">
                  <c:v>19.261547438293668</c:v>
                </c:pt>
                <c:pt idx="811">
                  <c:v>19.364859971778415</c:v>
                </c:pt>
                <c:pt idx="812">
                  <c:v>19.465927554731991</c:v>
                </c:pt>
                <c:pt idx="813">
                  <c:v>19.564745379386601</c:v>
                </c:pt>
                <c:pt idx="814">
                  <c:v>19.661311183967193</c:v>
                </c:pt>
                <c:pt idx="815">
                  <c:v>19.755625247786803</c:v>
                </c:pt>
                <c:pt idx="816">
                  <c:v>19.847690376211716</c:v>
                </c:pt>
                <c:pt idx="817">
                  <c:v>19.937511875584129</c:v>
                </c:pt>
                <c:pt idx="818">
                  <c:v>20.025097518282085</c:v>
                </c:pt>
              </c:numCache>
            </c:numRef>
          </c:yVal>
          <c:smooth val="1"/>
          <c:extLst>
            <c:ext xmlns:c16="http://schemas.microsoft.com/office/drawing/2014/chart" uri="{C3380CC4-5D6E-409C-BE32-E72D297353CC}">
              <c16:uniqueId val="{00000000-34EA-4D35-8349-832D8BEB494F}"/>
            </c:ext>
          </c:extLst>
        </c:ser>
        <c:dLbls>
          <c:showLegendKey val="0"/>
          <c:showVal val="0"/>
          <c:showCatName val="0"/>
          <c:showSerName val="0"/>
          <c:showPercent val="0"/>
          <c:showBubbleSize val="0"/>
        </c:dLbls>
        <c:axId val="529360000"/>
        <c:axId val="529361920"/>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Sheet2!$AY$4:$AY$822</c:f>
              <c:numCache>
                <c:formatCode>0.0000</c:formatCode>
                <c:ptCount val="819"/>
                <c:pt idx="0">
                  <c:v>5.3025477707006164E-6</c:v>
                </c:pt>
                <c:pt idx="1">
                  <c:v>5.4260599749918759E-6</c:v>
                </c:pt>
                <c:pt idx="2">
                  <c:v>5.552449148104271E-6</c:v>
                </c:pt>
                <c:pt idx="3">
                  <c:v>5.6817823032503417E-6</c:v>
                </c:pt>
                <c:pt idx="4">
                  <c:v>5.8141280145808767E-6</c:v>
                </c:pt>
                <c:pt idx="5">
                  <c:v>5.9495564535438223E-6</c:v>
                </c:pt>
                <c:pt idx="6">
                  <c:v>6.0881394260901309E-6</c:v>
                </c:pt>
                <c:pt idx="7">
                  <c:v>6.2299504107462021E-6</c:v>
                </c:pt>
                <c:pt idx="8">
                  <c:v>6.375064597573191E-6</c:v>
                </c:pt>
                <c:pt idx="9">
                  <c:v>6.5235589280337727E-6</c:v>
                </c:pt>
                <c:pt idx="10">
                  <c:v>6.6755121357875072E-6</c:v>
                </c:pt>
                <c:pt idx="11">
                  <c:v>6.8310047884364832E-6</c:v>
                </c:pt>
                <c:pt idx="12">
                  <c:v>6.9901193302433261E-6</c:v>
                </c:pt>
                <c:pt idx="13">
                  <c:v>7.1529401258442279E-6</c:v>
                </c:pt>
                <c:pt idx="14">
                  <c:v>7.3195535049802154E-6</c:v>
                </c:pt>
                <c:pt idx="15">
                  <c:v>7.4900478082702798E-6</c:v>
                </c:pt>
                <c:pt idx="16">
                  <c:v>7.6645134340507986E-6</c:v>
                </c:pt>
                <c:pt idx="17">
                  <c:v>7.8430428863058764E-6</c:v>
                </c:pt>
                <c:pt idx="18">
                  <c:v>8.0257308237142239E-6</c:v>
                </c:pt>
                <c:pt idx="19">
                  <c:v>8.2126741098384035E-6</c:v>
                </c:pt>
                <c:pt idx="20">
                  <c:v>8.4039718644832153E-6</c:v>
                </c:pt>
                <c:pt idx="21">
                  <c:v>8.599725516250293E-6</c:v>
                </c:pt>
                <c:pt idx="22">
                  <c:v>8.8000388563169156E-6</c:v>
                </c:pt>
                <c:pt idx="23">
                  <c:v>9.0050180934674348E-6</c:v>
                </c:pt>
                <c:pt idx="24">
                  <c:v>9.2147719104066201E-6</c:v>
                </c:pt>
                <c:pt idx="25">
                  <c:v>9.4294115213846288E-6</c:v>
                </c:pt>
                <c:pt idx="26">
                  <c:v>9.6490507311642886E-6</c:v>
                </c:pt>
                <c:pt idx="27">
                  <c:v>9.8738059953618983E-6</c:v>
                </c:pt>
                <c:pt idx="28">
                  <c:v>1.0103796482193521E-5</c:v>
                </c:pt>
                <c:pt idx="29">
                  <c:v>1.0339144135659561E-5</c:v>
                </c:pt>
                <c:pt idx="30">
                  <c:v>1.0579973740201074E-5</c:v>
                </c:pt>
                <c:pt idx="31">
                  <c:v>1.0826412986862152E-5</c:v>
                </c:pt>
                <c:pt idx="32">
                  <c:v>1.1078592540993381E-5</c:v>
                </c:pt>
                <c:pt idx="33">
                  <c:v>1.1336646111532354E-5</c:v>
                </c:pt>
                <c:pt idx="34">
                  <c:v>1.1600710521897908E-5</c:v>
                </c:pt>
                <c:pt idx="35">
                  <c:v>1.1870925782535727E-5</c:v>
                </c:pt>
                <c:pt idx="36">
                  <c:v>1.2147435165153728E-5</c:v>
                </c:pt>
                <c:pt idx="37">
                  <c:v>1.2430385278686607E-5</c:v>
                </c:pt>
                <c:pt idx="38">
                  <c:v>1.2719926147029835E-5</c:v>
                </c:pt>
                <c:pt idx="39">
                  <c:v>1.3016211288584351E-5</c:v>
                </c:pt>
                <c:pt idx="40">
                  <c:v>1.3319397797653994E-5</c:v>
                </c:pt>
                <c:pt idx="41">
                  <c:v>1.3629646427739033E-5</c:v>
                </c:pt>
                <c:pt idx="42">
                  <c:v>1.3947121676769748E-5</c:v>
                </c:pt>
                <c:pt idx="43">
                  <c:v>1.4271991874325464E-5</c:v>
                </c:pt>
                <c:pt idx="44">
                  <c:v>1.4604429270885097E-5</c:v>
                </c:pt>
                <c:pt idx="45">
                  <c:v>1.4944610129156632E-5</c:v>
                </c:pt>
                <c:pt idx="46">
                  <c:v>1.5292714817533936E-5</c:v>
                </c:pt>
                <c:pt idx="47">
                  <c:v>1.5648927905730503E-5</c:v>
                </c:pt>
                <c:pt idx="48">
                  <c:v>1.6013438262640735E-5</c:v>
                </c:pt>
                <c:pt idx="49">
                  <c:v>1.6386439156480741E-5</c:v>
                </c:pt>
                <c:pt idx="50">
                  <c:v>1.6768128357261661E-5</c:v>
                </c:pt>
                <c:pt idx="51">
                  <c:v>1.715870824165002E-5</c:v>
                </c:pt>
                <c:pt idx="52">
                  <c:v>1.7558385900270462E-5</c:v>
                </c:pt>
                <c:pt idx="53">
                  <c:v>1.7967373247507933E-5</c:v>
                </c:pt>
                <c:pt idx="54">
                  <c:v>1.8385887133867527E-5</c:v>
                </c:pt>
                <c:pt idx="55">
                  <c:v>1.8814149460951475E-5</c:v>
                </c:pt>
                <c:pt idx="56">
                  <c:v>1.925238729911434E-5</c:v>
                </c:pt>
                <c:pt idx="57">
                  <c:v>1.9700833007858653E-5</c:v>
                </c:pt>
                <c:pt idx="58">
                  <c:v>2.0159724359035083E-5</c:v>
                </c:pt>
                <c:pt idx="59">
                  <c:v>2.0629304662912166E-5</c:v>
                </c:pt>
                <c:pt idx="60">
                  <c:v>2.1109822897182654E-5</c:v>
                </c:pt>
                <c:pt idx="61">
                  <c:v>2.1601533838974757E-5</c:v>
                </c:pt>
                <c:pt idx="62">
                  <c:v>2.210469819993838E-5</c:v>
                </c:pt>
                <c:pt idx="63">
                  <c:v>2.2619582764477864E-5</c:v>
                </c:pt>
                <c:pt idx="64">
                  <c:v>2.3146460531204665E-5</c:v>
                </c:pt>
                <c:pt idx="65">
                  <c:v>2.3685610857684718E-5</c:v>
                </c:pt>
                <c:pt idx="66">
                  <c:v>2.4237319608557629E-5</c:v>
                </c:pt>
                <c:pt idx="67">
                  <c:v>2.4801879307105842E-5</c:v>
                </c:pt>
                <c:pt idx="68">
                  <c:v>2.537958929035437E-5</c:v>
                </c:pt>
                <c:pt idx="69">
                  <c:v>2.59707558677832E-5</c:v>
                </c:pt>
                <c:pt idx="70">
                  <c:v>2.6575692483736706E-5</c:v>
                </c:pt>
                <c:pt idx="71">
                  <c:v>2.7194719883615966E-5</c:v>
                </c:pt>
                <c:pt idx="72">
                  <c:v>2.7828166283942191E-5</c:v>
                </c:pt>
                <c:pt idx="73">
                  <c:v>2.8476367546381459E-5</c:v>
                </c:pt>
                <c:pt idx="74">
                  <c:v>2.9139667355823096E-5</c:v>
                </c:pt>
                <c:pt idx="75">
                  <c:v>2.9818417402605865E-5</c:v>
                </c:pt>
                <c:pt idx="76">
                  <c:v>3.0512977568988905E-5</c:v>
                </c:pt>
                <c:pt idx="77">
                  <c:v>3.1223716119966043E-5</c:v>
                </c:pt>
                <c:pt idx="78">
                  <c:v>3.1951009898524681E-5</c:v>
                </c:pt>
                <c:pt idx="79">
                  <c:v>3.2695244525453113E-5</c:v>
                </c:pt>
                <c:pt idx="80">
                  <c:v>3.3456814603801642E-5</c:v>
                </c:pt>
                <c:pt idx="81">
                  <c:v>3.4236123928106366E-5</c:v>
                </c:pt>
                <c:pt idx="82">
                  <c:v>3.5033585698486443E-5</c:v>
                </c:pt>
                <c:pt idx="83">
                  <c:v>3.5849622739728161E-5</c:v>
                </c:pt>
                <c:pt idx="84">
                  <c:v>3.6684667725472302E-5</c:v>
                </c:pt>
                <c:pt idx="85">
                  <c:v>3.7539163407623493E-5</c:v>
                </c:pt>
                <c:pt idx="86">
                  <c:v>3.8413562851102904E-5</c:v>
                </c:pt>
                <c:pt idx="87">
                  <c:v>3.9308329674069555E-5</c:v>
                </c:pt>
                <c:pt idx="88">
                  <c:v>4.0223938293736576E-5</c:v>
                </c:pt>
                <c:pt idx="89">
                  <c:v>4.1160874177913738E-5</c:v>
                </c:pt>
                <c:pt idx="90">
                  <c:v>4.2119634102408549E-5</c:v>
                </c:pt>
                <c:pt idx="91">
                  <c:v>4.3100726414423673E-5</c:v>
                </c:pt>
                <c:pt idx="92">
                  <c:v>4.4104671302089237E-5</c:v>
                </c:pt>
                <c:pt idx="93">
                  <c:v>4.5132001070273462E-5</c:v>
                </c:pt>
                <c:pt idx="94">
                  <c:v>4.6183260422817759E-5</c:v>
                </c:pt>
                <c:pt idx="95">
                  <c:v>4.7259006751345898E-5</c:v>
                </c:pt>
                <c:pt idx="96">
                  <c:v>4.8359810430800447E-5</c:v>
                </c:pt>
                <c:pt idx="97">
                  <c:v>4.948625512186315E-5</c:v>
                </c:pt>
                <c:pt idx="98">
                  <c:v>5.0638938080419386E-5</c:v>
                </c:pt>
                <c:pt idx="99">
                  <c:v>5.1818470474231368E-5</c:v>
                </c:pt>
                <c:pt idx="100">
                  <c:v>5.3025477706987237E-5</c:v>
                </c:pt>
                <c:pt idx="101">
                  <c:v>5.4260599749898493E-5</c:v>
                </c:pt>
                <c:pt idx="102">
                  <c:v>5.5524491481020967E-5</c:v>
                </c:pt>
                <c:pt idx="103">
                  <c:v>5.6817823032480128E-5</c:v>
                </c:pt>
                <c:pt idx="104">
                  <c:v>5.8141280145783854E-5</c:v>
                </c:pt>
                <c:pt idx="105">
                  <c:v>5.9495564535411486E-5</c:v>
                </c:pt>
                <c:pt idx="106">
                  <c:v>6.0881394260872676E-5</c:v>
                </c:pt>
                <c:pt idx="107">
                  <c:v>6.2299504107431275E-5</c:v>
                </c:pt>
                <c:pt idx="108">
                  <c:v>6.3750645975699043E-5</c:v>
                </c:pt>
                <c:pt idx="109">
                  <c:v>6.5235589280302487E-5</c:v>
                </c:pt>
                <c:pt idx="110">
                  <c:v>6.6755121357837293E-5</c:v>
                </c:pt>
                <c:pt idx="111">
                  <c:v>6.8310047884324328E-5</c:v>
                </c:pt>
                <c:pt idx="112">
                  <c:v>6.990119330238993E-5</c:v>
                </c:pt>
                <c:pt idx="113">
                  <c:v>7.152940125839584E-5</c:v>
                </c:pt>
                <c:pt idx="114">
                  <c:v>7.3195535049752394E-5</c:v>
                </c:pt>
                <c:pt idx="115">
                  <c:v>7.4900478082649469E-5</c:v>
                </c:pt>
                <c:pt idx="116">
                  <c:v>7.6645134340450855E-5</c:v>
                </c:pt>
                <c:pt idx="117">
                  <c:v>7.843042886299757E-5</c:v>
                </c:pt>
                <c:pt idx="118">
                  <c:v>8.0257308237076624E-5</c:v>
                </c:pt>
                <c:pt idx="119">
                  <c:v>8.2126741098313745E-5</c:v>
                </c:pt>
                <c:pt idx="120">
                  <c:v>8.4039718644756902E-5</c:v>
                </c:pt>
                <c:pt idx="121">
                  <c:v>8.5997255162422208E-5</c:v>
                </c:pt>
                <c:pt idx="122">
                  <c:v>8.8000388563082695E-5</c:v>
                </c:pt>
                <c:pt idx="123">
                  <c:v>9.0050180934581655E-5</c:v>
                </c:pt>
                <c:pt idx="124">
                  <c:v>9.2147719103966908E-5</c:v>
                </c:pt>
                <c:pt idx="125">
                  <c:v>9.4294115213739877E-5</c:v>
                </c:pt>
                <c:pt idx="126">
                  <c:v>9.6490507311528784E-5</c:v>
                </c:pt>
                <c:pt idx="127">
                  <c:v>9.8738059953496786E-5</c:v>
                </c:pt>
                <c:pt idx="128">
                  <c:v>1.0103796482180427E-4</c:v>
                </c:pt>
                <c:pt idx="129">
                  <c:v>1.0339144135645528E-4</c:v>
                </c:pt>
                <c:pt idx="130">
                  <c:v>1.0579973740186039E-4</c:v>
                </c:pt>
                <c:pt idx="131">
                  <c:v>1.082641298684605E-4</c:v>
                </c:pt>
                <c:pt idx="132">
                  <c:v>1.1078592540976114E-4</c:v>
                </c:pt>
                <c:pt idx="133">
                  <c:v>1.1336646111513858E-4</c:v>
                </c:pt>
                <c:pt idx="134">
                  <c:v>1.1600710521878081E-4</c:v>
                </c:pt>
                <c:pt idx="135">
                  <c:v>1.1870925782514493E-4</c:v>
                </c:pt>
                <c:pt idx="136">
                  <c:v>1.2147435165130971E-4</c:v>
                </c:pt>
                <c:pt idx="137">
                  <c:v>1.2430385278662222E-4</c:v>
                </c:pt>
                <c:pt idx="138">
                  <c:v>1.271992614700371E-4</c:v>
                </c:pt>
                <c:pt idx="139">
                  <c:v>1.3016211288556365E-4</c:v>
                </c:pt>
                <c:pt idx="140">
                  <c:v>1.3319397797623999E-4</c:v>
                </c:pt>
                <c:pt idx="141">
                  <c:v>1.3629646427706896E-4</c:v>
                </c:pt>
                <c:pt idx="142">
                  <c:v>1.3947121676735302E-4</c:v>
                </c:pt>
                <c:pt idx="143">
                  <c:v>1.4271991874288572E-4</c:v>
                </c:pt>
                <c:pt idx="144">
                  <c:v>1.4604429270845558E-4</c:v>
                </c:pt>
                <c:pt idx="145">
                  <c:v>1.4944610129114257E-4</c:v>
                </c:pt>
                <c:pt idx="146">
                  <c:v>1.5292714817488528E-4</c:v>
                </c:pt>
                <c:pt idx="147">
                  <c:v>1.5648927905681867E-4</c:v>
                </c:pt>
                <c:pt idx="148">
                  <c:v>1.6013438262588603E-4</c:v>
                </c:pt>
                <c:pt idx="149">
                  <c:v>1.6386439156424888E-4</c:v>
                </c:pt>
                <c:pt idx="150">
                  <c:v>1.676812835720182E-4</c:v>
                </c:pt>
                <c:pt idx="151">
                  <c:v>1.7158708241585879E-4</c:v>
                </c:pt>
                <c:pt idx="152">
                  <c:v>1.7558385900201746E-4</c:v>
                </c:pt>
                <c:pt idx="153">
                  <c:v>1.7967373247434278E-4</c:v>
                </c:pt>
                <c:pt idx="154">
                  <c:v>1.8385887133788619E-4</c:v>
                </c:pt>
                <c:pt idx="155">
                  <c:v>1.8814149460866933E-4</c:v>
                </c:pt>
                <c:pt idx="156">
                  <c:v>1.9252387299023739E-4</c:v>
                </c:pt>
                <c:pt idx="157">
                  <c:v>1.9700833007761572E-4</c:v>
                </c:pt>
                <c:pt idx="158">
                  <c:v>2.0159724358931075E-4</c:v>
                </c:pt>
                <c:pt idx="159">
                  <c:v>2.0629304662800698E-4</c:v>
                </c:pt>
                <c:pt idx="160">
                  <c:v>2.1109822897063231E-4</c:v>
                </c:pt>
                <c:pt idx="161">
                  <c:v>2.160153383884677E-4</c:v>
                </c:pt>
                <c:pt idx="162">
                  <c:v>2.2104698199801266E-4</c:v>
                </c:pt>
                <c:pt idx="163">
                  <c:v>2.2619582764330952E-4</c:v>
                </c:pt>
                <c:pt idx="164">
                  <c:v>2.3146460531047231E-4</c:v>
                </c:pt>
                <c:pt idx="165">
                  <c:v>2.3685610857516023E-4</c:v>
                </c:pt>
                <c:pt idx="166">
                  <c:v>2.423731960837689E-4</c:v>
                </c:pt>
                <c:pt idx="167">
                  <c:v>2.4801879306912157E-4</c:v>
                </c:pt>
                <c:pt idx="168">
                  <c:v>2.5379589290146844E-4</c:v>
                </c:pt>
                <c:pt idx="169">
                  <c:v>2.5970755867560803E-4</c:v>
                </c:pt>
                <c:pt idx="170">
                  <c:v>2.6575692483498433E-4</c:v>
                </c:pt>
                <c:pt idx="171">
                  <c:v>2.719471988336064E-4</c:v>
                </c:pt>
                <c:pt idx="172">
                  <c:v>2.78281662836686E-4</c:v>
                </c:pt>
                <c:pt idx="173">
                  <c:v>2.8476367546088297E-4</c:v>
                </c:pt>
                <c:pt idx="174">
                  <c:v>2.9139667355508998E-4</c:v>
                </c:pt>
                <c:pt idx="175">
                  <c:v>2.9818417402269285E-4</c:v>
                </c:pt>
                <c:pt idx="176">
                  <c:v>3.0512977568628242E-4</c:v>
                </c:pt>
                <c:pt idx="177">
                  <c:v>3.1223716119579574E-4</c:v>
                </c:pt>
                <c:pt idx="178">
                  <c:v>3.1951009898110549E-4</c:v>
                </c:pt>
                <c:pt idx="179">
                  <c:v>3.2695244525009383E-4</c:v>
                </c:pt>
                <c:pt idx="180">
                  <c:v>3.3456814603326148E-4</c:v>
                </c:pt>
                <c:pt idx="181">
                  <c:v>3.4236123927596917E-4</c:v>
                </c:pt>
                <c:pt idx="182">
                  <c:v>3.5033585697940553E-4</c:v>
                </c:pt>
                <c:pt idx="183">
                  <c:v>3.5849622739143216E-4</c:v>
                </c:pt>
                <c:pt idx="184">
                  <c:v>3.6684667724845528E-4</c:v>
                </c:pt>
                <c:pt idx="185">
                  <c:v>3.7539163406951888E-4</c:v>
                </c:pt>
                <c:pt idx="186">
                  <c:v>3.8413562850383239E-4</c:v>
                </c:pt>
                <c:pt idx="187">
                  <c:v>3.9308329673298445E-4</c:v>
                </c:pt>
                <c:pt idx="188">
                  <c:v>4.0223938292910323E-4</c:v>
                </c:pt>
                <c:pt idx="189">
                  <c:v>4.1160874177028397E-4</c:v>
                </c:pt>
                <c:pt idx="190">
                  <c:v>4.2119634101459892E-4</c:v>
                </c:pt>
                <c:pt idx="191">
                  <c:v>4.3100726413407162E-4</c:v>
                </c:pt>
                <c:pt idx="192">
                  <c:v>4.4104671301000017E-4</c:v>
                </c:pt>
                <c:pt idx="193">
                  <c:v>4.5132001069106398E-4</c:v>
                </c:pt>
                <c:pt idx="194">
                  <c:v>4.6183260421567182E-4</c:v>
                </c:pt>
                <c:pt idx="195">
                  <c:v>4.7259006750005914E-4</c:v>
                </c:pt>
                <c:pt idx="196">
                  <c:v>4.8359810429364578E-4</c:v>
                </c:pt>
                <c:pt idx="197">
                  <c:v>4.9486255120324602E-4</c:v>
                </c:pt>
                <c:pt idx="198">
                  <c:v>5.06389380787708E-4</c:v>
                </c:pt>
                <c:pt idx="199">
                  <c:v>5.1818470472464874E-4</c:v>
                </c:pt>
                <c:pt idx="200">
                  <c:v>5.3025477705094396E-4</c:v>
                </c:pt>
                <c:pt idx="201">
                  <c:v>5.4260599747870287E-4</c:v>
                </c:pt>
                <c:pt idx="202">
                  <c:v>5.5524491478847705E-4</c:v>
                </c:pt>
                <c:pt idx="203">
                  <c:v>5.6817823030151442E-4</c:v>
                </c:pt>
                <c:pt idx="204">
                  <c:v>5.814128014328861E-4</c:v>
                </c:pt>
                <c:pt idx="205">
                  <c:v>5.94955645327378E-4</c:v>
                </c:pt>
                <c:pt idx="206">
                  <c:v>6.0881394258007762E-4</c:v>
                </c:pt>
                <c:pt idx="207">
                  <c:v>6.2299504104361457E-4</c:v>
                </c:pt>
                <c:pt idx="208">
                  <c:v>6.3750645972409682E-4</c:v>
                </c:pt>
                <c:pt idx="209">
                  <c:v>6.5235589276777862E-4</c:v>
                </c:pt>
                <c:pt idx="210">
                  <c:v>6.6755121354060594E-4</c:v>
                </c:pt>
                <c:pt idx="211">
                  <c:v>6.8310047880277538E-4</c:v>
                </c:pt>
                <c:pt idx="212">
                  <c:v>6.9901193298053715E-4</c:v>
                </c:pt>
                <c:pt idx="213">
                  <c:v>7.1529401253749491E-4</c:v>
                </c:pt>
                <c:pt idx="214">
                  <c:v>7.3195535044773741E-4</c:v>
                </c:pt>
                <c:pt idx="215">
                  <c:v>7.4900478077314736E-4</c:v>
                </c:pt>
                <c:pt idx="216">
                  <c:v>7.6645134334734602E-4</c:v>
                </c:pt>
                <c:pt idx="217">
                  <c:v>7.8430428856872479E-4</c:v>
                </c:pt>
                <c:pt idx="218">
                  <c:v>8.025730823051345E-4</c:v>
                </c:pt>
                <c:pt idx="219">
                  <c:v>8.2126741091281179E-4</c:v>
                </c:pt>
                <c:pt idx="220">
                  <c:v>8.4039718637221367E-4</c:v>
                </c:pt>
                <c:pt idx="221">
                  <c:v>8.5997255154347753E-4</c:v>
                </c:pt>
                <c:pt idx="222">
                  <c:v>8.8000388554430767E-4</c:v>
                </c:pt>
                <c:pt idx="223">
                  <c:v>9.0050180925310903E-4</c:v>
                </c:pt>
                <c:pt idx="224">
                  <c:v>9.2147719094033177E-4</c:v>
                </c:pt>
                <c:pt idx="225">
                  <c:v>9.4294115203095693E-4</c:v>
                </c:pt>
                <c:pt idx="226">
                  <c:v>9.6490507300123305E-4</c:v>
                </c:pt>
                <c:pt idx="227">
                  <c:v>9.873805994127557E-4</c:v>
                </c:pt>
                <c:pt idx="228">
                  <c:v>1.0103796480870901E-3</c:v>
                </c:pt>
                <c:pt idx="229">
                  <c:v>1.0339144134242347E-3</c:v>
                </c:pt>
                <c:pt idx="230">
                  <c:v>1.0579973738682501E-3</c:v>
                </c:pt>
                <c:pt idx="231">
                  <c:v>1.0826412985234981E-3</c:v>
                </c:pt>
                <c:pt idx="232">
                  <c:v>1.1078592539249825E-3</c:v>
                </c:pt>
                <c:pt idx="233">
                  <c:v>1.1336646109664109E-3</c:v>
                </c:pt>
                <c:pt idx="234">
                  <c:v>1.1600710519896035E-3</c:v>
                </c:pt>
                <c:pt idx="235">
                  <c:v>1.1870925780390696E-3</c:v>
                </c:pt>
                <c:pt idx="236">
                  <c:v>1.2147435162855281E-3</c:v>
                </c:pt>
                <c:pt idx="237">
                  <c:v>1.2430385276223773E-3</c:v>
                </c:pt>
                <c:pt idx="238">
                  <c:v>1.2719926144390866E-3</c:v>
                </c:pt>
                <c:pt idx="239">
                  <c:v>1.3016211285756655E-3</c:v>
                </c:pt>
                <c:pt idx="240">
                  <c:v>1.3319397794624051E-3</c:v>
                </c:pt>
                <c:pt idx="241">
                  <c:v>1.3629646424492398E-3</c:v>
                </c:pt>
                <c:pt idx="242">
                  <c:v>1.3947121673290902E-3</c:v>
                </c:pt>
                <c:pt idx="243">
                  <c:v>1.4271991870597831E-3</c:v>
                </c:pt>
                <c:pt idx="244">
                  <c:v>1.4604429266890859E-3</c:v>
                </c:pt>
                <c:pt idx="245">
                  <c:v>1.4944610124876718E-3</c:v>
                </c:pt>
                <c:pt idx="246">
                  <c:v>1.5292714812947924E-3</c:v>
                </c:pt>
                <c:pt idx="247">
                  <c:v>1.5648927900816518E-3</c:v>
                </c:pt>
                <c:pt idx="248">
                  <c:v>1.6013438257375292E-3</c:v>
                </c:pt>
                <c:pt idx="249">
                  <c:v>1.638643915083871E-3</c:v>
                </c:pt>
                <c:pt idx="250">
                  <c:v>1.6768128351216508E-3</c:v>
                </c:pt>
                <c:pt idx="251">
                  <c:v>1.71587082351725E-3</c:v>
                </c:pt>
                <c:pt idx="252">
                  <c:v>1.7558385893329653E-3</c:v>
                </c:pt>
                <c:pt idx="253">
                  <c:v>1.7967373240070695E-3</c:v>
                </c:pt>
                <c:pt idx="254">
                  <c:v>1.838588712589836E-3</c:v>
                </c:pt>
                <c:pt idx="255">
                  <c:v>1.8814149452412376E-3</c:v>
                </c:pt>
                <c:pt idx="256">
                  <c:v>1.9252387289964464E-3</c:v>
                </c:pt>
                <c:pt idx="257">
                  <c:v>1.9700832998054397E-3</c:v>
                </c:pt>
                <c:pt idx="258">
                  <c:v>2.0159724348529575E-3</c:v>
                </c:pt>
                <c:pt idx="259">
                  <c:v>2.0629304651655325E-3</c:v>
                </c:pt>
                <c:pt idx="260">
                  <c:v>2.1109822885120701E-3</c:v>
                </c:pt>
                <c:pt idx="261">
                  <c:v>2.1601533826050125E-3</c:v>
                </c:pt>
                <c:pt idx="262">
                  <c:v>2.2104698186089359E-3</c:v>
                </c:pt>
                <c:pt idx="263">
                  <c:v>2.2619582749638361E-3</c:v>
                </c:pt>
                <c:pt idx="264">
                  <c:v>2.3146460515303812E-3</c:v>
                </c:pt>
                <c:pt idx="265">
                  <c:v>2.3685610840646618E-3</c:v>
                </c:pt>
                <c:pt idx="266">
                  <c:v>2.4237319590300951E-3</c:v>
                </c:pt>
                <c:pt idx="267">
                  <c:v>2.480187928754343E-3</c:v>
                </c:pt>
                <c:pt idx="268">
                  <c:v>2.5379589269392826E-3</c:v>
                </c:pt>
                <c:pt idx="269">
                  <c:v>2.5970755845322472E-3</c:v>
                </c:pt>
                <c:pt idx="270">
                  <c:v>2.6575692459669589E-3</c:v>
                </c:pt>
                <c:pt idx="271">
                  <c:v>2.7194719857827595E-3</c:v>
                </c:pt>
                <c:pt idx="272">
                  <c:v>2.7828166256309351E-3</c:v>
                </c:pt>
                <c:pt idx="273">
                  <c:v>2.8476367516772367E-3</c:v>
                </c:pt>
                <c:pt idx="274">
                  <c:v>2.9139667324096347E-3</c:v>
                </c:pt>
                <c:pt idx="275">
                  <c:v>2.9818417368610013E-3</c:v>
                </c:pt>
                <c:pt idx="276">
                  <c:v>3.051297753256165E-3</c:v>
                </c:pt>
                <c:pt idx="277">
                  <c:v>3.122371608093341E-3</c:v>
                </c:pt>
                <c:pt idx="278">
                  <c:v>3.1951009856700484E-3</c:v>
                </c:pt>
                <c:pt idx="279">
                  <c:v>3.2695244480637638E-3</c:v>
                </c:pt>
                <c:pt idx="280">
                  <c:v>3.3456814555780966E-3</c:v>
                </c:pt>
                <c:pt idx="281">
                  <c:v>3.4236123876651252E-3</c:v>
                </c:pt>
                <c:pt idx="282">
                  <c:v>3.5033585643351253E-3</c:v>
                </c:pt>
                <c:pt idx="283">
                  <c:v>3.5849622680649697E-3</c:v>
                </c:pt>
                <c:pt idx="284">
                  <c:v>3.668466766216856E-3</c:v>
                </c:pt>
                <c:pt idx="285">
                  <c:v>3.7539163339792223E-3</c:v>
                </c:pt>
                <c:pt idx="286">
                  <c:v>3.8413562778420347E-3</c:v>
                </c:pt>
                <c:pt idx="287">
                  <c:v>3.9308329596188744E-3</c:v>
                </c:pt>
                <c:pt idx="288">
                  <c:v>4.0223938210285784E-3</c:v>
                </c:pt>
                <c:pt idx="289">
                  <c:v>4.1160874088494535E-3</c:v>
                </c:pt>
                <c:pt idx="290">
                  <c:v>4.2119634006594162E-3</c:v>
                </c:pt>
                <c:pt idx="291">
                  <c:v>4.3100726311756576E-3</c:v>
                </c:pt>
                <c:pt idx="292">
                  <c:v>4.4104671192080431E-3</c:v>
                </c:pt>
                <c:pt idx="293">
                  <c:v>4.5132000952395777E-3</c:v>
                </c:pt>
                <c:pt idx="294">
                  <c:v>4.6183260296510644E-3</c:v>
                </c:pt>
                <c:pt idx="295">
                  <c:v>4.7259006616005269E-3</c:v>
                </c:pt>
                <c:pt idx="296">
                  <c:v>4.835981028578025E-3</c:v>
                </c:pt>
                <c:pt idx="297">
                  <c:v>4.9486254966471053E-3</c:v>
                </c:pt>
                <c:pt idx="298">
                  <c:v>5.0638937913913638E-3</c:v>
                </c:pt>
                <c:pt idx="299">
                  <c:v>5.1818470295817145E-3</c:v>
                </c:pt>
                <c:pt idx="300">
                  <c:v>5.3025477515812863E-3</c:v>
                </c:pt>
                <c:pt idx="301">
                  <c:v>5.4260599545051299E-3</c:v>
                </c:pt>
                <c:pt idx="302">
                  <c:v>5.5524491261523135E-3</c:v>
                </c:pt>
                <c:pt idx="303">
                  <c:v>5.6817822797283826E-3</c:v>
                </c:pt>
                <c:pt idx="304">
                  <c:v>5.8141279893766298E-3</c:v>
                </c:pt>
                <c:pt idx="305">
                  <c:v>5.9495564265369854E-3</c:v>
                </c:pt>
                <c:pt idx="306">
                  <c:v>6.0881393971517544E-3</c:v>
                </c:pt>
                <c:pt idx="307">
                  <c:v>6.229950379738159E-3</c:v>
                </c:pt>
                <c:pt idx="308">
                  <c:v>6.3750645643474626E-3</c:v>
                </c:pt>
                <c:pt idx="309">
                  <c:v>6.5235588924317574E-3</c:v>
                </c:pt>
                <c:pt idx="310">
                  <c:v>6.6755120976392445E-3</c:v>
                </c:pt>
                <c:pt idx="311">
                  <c:v>6.8310047475598551E-3</c:v>
                </c:pt>
                <c:pt idx="312">
                  <c:v>6.9901192864432167E-3</c:v>
                </c:pt>
                <c:pt idx="313">
                  <c:v>7.1529400789115648E-3</c:v>
                </c:pt>
                <c:pt idx="314">
                  <c:v>7.3195534546909415E-3</c:v>
                </c:pt>
                <c:pt idx="315">
                  <c:v>7.4900477543843368E-3</c:v>
                </c:pt>
                <c:pt idx="316">
                  <c:v>7.6645133763109377E-3</c:v>
                </c:pt>
                <c:pt idx="317">
                  <c:v>7.843042824436498E-3</c:v>
                </c:pt>
                <c:pt idx="318">
                  <c:v>8.025730757419967E-3</c:v>
                </c:pt>
                <c:pt idx="319">
                  <c:v>8.2126740388028148E-3</c:v>
                </c:pt>
                <c:pt idx="320">
                  <c:v>8.4039717883671889E-3</c:v>
                </c:pt>
                <c:pt idx="321">
                  <c:v>8.5997254346904962E-3</c:v>
                </c:pt>
                <c:pt idx="322">
                  <c:v>8.8000387689239814E-3</c:v>
                </c:pt>
                <c:pt idx="323">
                  <c:v>9.0050179998242014E-3</c:v>
                </c:pt>
                <c:pt idx="324">
                  <c:v>9.2147718100660629E-3</c:v>
                </c:pt>
                <c:pt idx="325">
                  <c:v>9.4294114138677772E-3</c:v>
                </c:pt>
                <c:pt idx="326">
                  <c:v>9.6490506159578864E-3</c:v>
                </c:pt>
                <c:pt idx="327">
                  <c:v>9.8738058719159746E-3</c:v>
                </c:pt>
                <c:pt idx="328">
                  <c:v>1.0103796349918807E-2</c:v>
                </c:pt>
                <c:pt idx="329">
                  <c:v>1.0339143993924625E-2</c:v>
                </c:pt>
                <c:pt idx="330">
                  <c:v>1.0579973588329353E-2</c:v>
                </c:pt>
                <c:pt idx="331">
                  <c:v>1.0826412824128641E-2</c:v>
                </c:pt>
                <c:pt idx="332">
                  <c:v>1.1078592366621242E-2</c:v>
                </c:pt>
                <c:pt idx="333">
                  <c:v>1.1336645924689213E-2</c:v>
                </c:pt>
                <c:pt idx="334">
                  <c:v>1.1600710321691873E-2</c:v>
                </c:pt>
                <c:pt idx="335">
                  <c:v>1.1870925568011344E-2</c:v>
                </c:pt>
                <c:pt idx="336">
                  <c:v>1.2147434935286645E-2</c:v>
                </c:pt>
                <c:pt idx="337">
                  <c:v>1.2430385032379566E-2</c:v>
                </c:pt>
                <c:pt idx="338">
                  <c:v>1.2719925883107053E-2</c:v>
                </c:pt>
                <c:pt idx="339">
                  <c:v>1.301621100578595E-2</c:v>
                </c:pt>
                <c:pt idx="340">
                  <c:v>1.3319397494630007E-2</c:v>
                </c:pt>
                <c:pt idx="341">
                  <c:v>1.3629646103042955E-2</c:v>
                </c:pt>
                <c:pt idx="342">
                  <c:v>1.3947121328851559E-2</c:v>
                </c:pt>
                <c:pt idx="343">
                  <c:v>1.4271991501524368E-2</c:v>
                </c:pt>
                <c:pt idx="344">
                  <c:v>1.4604428871421474E-2</c:v>
                </c:pt>
                <c:pt idx="345">
                  <c:v>1.4944609701123612E-2</c:v>
                </c:pt>
                <c:pt idx="346">
                  <c:v>1.5292714358888248E-2</c:v>
                </c:pt>
                <c:pt idx="347">
                  <c:v>1.5648927414282716E-2</c:v>
                </c:pt>
                <c:pt idx="348">
                  <c:v>1.6013437736044894E-2</c:v>
                </c:pt>
                <c:pt idx="349">
                  <c:v>1.63864385922231E-2</c:v>
                </c:pt>
                <c:pt idx="350">
                  <c:v>1.6768127752648656E-2</c:v>
                </c:pt>
                <c:pt idx="351">
                  <c:v>1.7158707593795456E-2</c:v>
                </c:pt>
                <c:pt idx="352">
                  <c:v>1.7558385206081696E-2</c:v>
                </c:pt>
                <c:pt idx="353">
                  <c:v>1.7967372503671208E-2</c:v>
                </c:pt>
                <c:pt idx="354">
                  <c:v>1.8385886336832091E-2</c:v>
                </c:pt>
                <c:pt idx="355">
                  <c:v>1.8814148606912565E-2</c:v>
                </c:pt>
                <c:pt idx="356">
                  <c:v>1.9252386383995089E-2</c:v>
                </c:pt>
                <c:pt idx="357">
                  <c:v>1.9700832027290612E-2</c:v>
                </c:pt>
                <c:pt idx="358">
                  <c:v>2.0159723308337471E-2</c:v>
                </c:pt>
                <c:pt idx="359">
                  <c:v>2.0629303537069328E-2</c:v>
                </c:pt>
                <c:pt idx="360">
                  <c:v>2.1109821690820246E-2</c:v>
                </c:pt>
                <c:pt idx="361">
                  <c:v>2.1601532546334085E-2</c:v>
                </c:pt>
                <c:pt idx="362">
                  <c:v>2.2104696814848921E-2</c:v>
                </c:pt>
                <c:pt idx="363">
                  <c:v>2.2619581280327671E-2</c:v>
                </c:pt>
                <c:pt idx="364">
                  <c:v>2.3146458940908998E-2</c:v>
                </c:pt>
                <c:pt idx="365">
                  <c:v>2.3685609153652146E-2</c:v>
                </c:pt>
                <c:pt idx="366">
                  <c:v>2.4237317782653808E-2</c:v>
                </c:pt>
                <c:pt idx="367">
                  <c:v>2.4801877350614572E-2</c:v>
                </c:pt>
                <c:pt idx="368">
                  <c:v>2.5379587193936119E-2</c:v>
                </c:pt>
                <c:pt idx="369">
                  <c:v>2.5970753621430462E-2</c:v>
                </c:pt>
                <c:pt idx="370">
                  <c:v>2.6575690076726364E-2</c:v>
                </c:pt>
                <c:pt idx="371">
                  <c:v>2.7194717304457845E-2</c:v>
                </c:pt>
                <c:pt idx="372">
                  <c:v>2.782816352032438E-2</c:v>
                </c:pt>
                <c:pt idx="373">
                  <c:v>2.8476364585111557E-2</c:v>
                </c:pt>
                <c:pt idx="374">
                  <c:v>2.9139664182765153E-2</c:v>
                </c:pt>
                <c:pt idx="375">
                  <c:v>2.9818414002612963E-2</c:v>
                </c:pt>
                <c:pt idx="376">
                  <c:v>3.0512973925830789E-2</c:v>
                </c:pt>
                <c:pt idx="377">
                  <c:v>3.1223712216251701E-2</c:v>
                </c:pt>
                <c:pt idx="378">
                  <c:v>3.1951005715620075E-2</c:v>
                </c:pt>
                <c:pt idx="379">
                  <c:v>3.2695240043389973E-2</c:v>
                </c:pt>
                <c:pt idx="380">
                  <c:v>3.3456809801184359E-2</c:v>
                </c:pt>
                <c:pt idx="381">
                  <c:v>3.4236118782009162E-2</c:v>
                </c:pt>
                <c:pt idx="382">
                  <c:v>3.5033580184343924E-2</c:v>
                </c:pt>
                <c:pt idx="383">
                  <c:v>3.5849616831217838E-2</c:v>
                </c:pt>
                <c:pt idx="384">
                  <c:v>3.6684661394389355E-2</c:v>
                </c:pt>
                <c:pt idx="385">
                  <c:v>3.7539156623745774E-2</c:v>
                </c:pt>
                <c:pt idx="386">
                  <c:v>3.8413555582046968E-2</c:v>
                </c:pt>
                <c:pt idx="387">
                  <c:v>3.9308321885135743E-2</c:v>
                </c:pt>
                <c:pt idx="388">
                  <c:v>4.0223929947743604E-2</c:v>
                </c:pt>
                <c:pt idx="389">
                  <c:v>4.1160865235021014E-2</c:v>
                </c:pt>
                <c:pt idx="390">
                  <c:v>4.2119624519926409E-2</c:v>
                </c:pt>
                <c:pt idx="391">
                  <c:v>4.3100716146609055E-2</c:v>
                </c:pt>
                <c:pt idx="392">
                  <c:v>4.4104660299927663E-2</c:v>
                </c:pt>
                <c:pt idx="393">
                  <c:v>4.5131989281244969E-2</c:v>
                </c:pt>
                <c:pt idx="394">
                  <c:v>4.6183247790646205E-2</c:v>
                </c:pt>
                <c:pt idx="395">
                  <c:v>4.7258993215730294E-2</c:v>
                </c:pt>
                <c:pt idx="396">
                  <c:v>4.8359795927127129E-2</c:v>
                </c:pt>
                <c:pt idx="397">
                  <c:v>4.9486239580897304E-2</c:v>
                </c:pt>
                <c:pt idx="398">
                  <c:v>5.0638921427974742E-2</c:v>
                </c:pt>
                <c:pt idx="399">
                  <c:v>5.1818452630815692E-2</c:v>
                </c:pt>
                <c:pt idx="400">
                  <c:v>5.3025458587423073E-2</c:v>
                </c:pt>
                <c:pt idx="401">
                  <c:v>5.4260579262916706E-2</c:v>
                </c:pt>
                <c:pt idx="402">
                  <c:v>5.5524469528824977E-2</c:v>
                </c:pt>
                <c:pt idx="403">
                  <c:v>5.6817799510278807E-2</c:v>
                </c:pt>
                <c:pt idx="404">
                  <c:v>5.8141254941291569E-2</c:v>
                </c:pt>
                <c:pt idx="405">
                  <c:v>5.9495537528312027E-2</c:v>
                </c:pt>
                <c:pt idx="406">
                  <c:v>6.0881365322244932E-2</c:v>
                </c:pt>
                <c:pt idx="407">
                  <c:v>6.2299473099134042E-2</c:v>
                </c:pt>
                <c:pt idx="408">
                  <c:v>6.3750612749710903E-2</c:v>
                </c:pt>
                <c:pt idx="409">
                  <c:v>6.5235553678015895E-2</c:v>
                </c:pt>
                <c:pt idx="410">
                  <c:v>6.6755083209301139E-2</c:v>
                </c:pt>
                <c:pt idx="411">
                  <c:v>6.831000700743306E-2</c:v>
                </c:pt>
                <c:pt idx="412">
                  <c:v>6.9901149502013496E-2</c:v>
                </c:pt>
                <c:pt idx="413">
                  <c:v>7.1529354325448963E-2</c:v>
                </c:pt>
                <c:pt idx="414">
                  <c:v>7.3195484760195967E-2</c:v>
                </c:pt>
                <c:pt idx="415">
                  <c:v>7.4900424196421664E-2</c:v>
                </c:pt>
                <c:pt idx="416">
                  <c:v>7.6645076600320217E-2</c:v>
                </c:pt>
                <c:pt idx="417">
                  <c:v>7.8430366993336206E-2</c:v>
                </c:pt>
                <c:pt idx="418">
                  <c:v>8.0257241942543828E-2</c:v>
                </c:pt>
                <c:pt idx="419">
                  <c:v>8.2126670062446408E-2</c:v>
                </c:pt>
                <c:pt idx="420">
                  <c:v>8.40396425284584E-2</c:v>
                </c:pt>
                <c:pt idx="421">
                  <c:v>8.5997173602346266E-2</c:v>
                </c:pt>
                <c:pt idx="422">
                  <c:v>8.8000301169892881E-2</c:v>
                </c:pt>
                <c:pt idx="423">
                  <c:v>9.0050087291098507E-2</c:v>
                </c:pt>
                <c:pt idx="424">
                  <c:v>9.2147618763174552E-2</c:v>
                </c:pt>
                <c:pt idx="425">
                  <c:v>9.4294007696652249E-2</c:v>
                </c:pt>
                <c:pt idx="426">
                  <c:v>9.6490392104903788E-2</c:v>
                </c:pt>
                <c:pt idx="427">
                  <c:v>9.8737936507384966E-2</c:v>
                </c:pt>
                <c:pt idx="428">
                  <c:v>0.10103783254692474</c:v>
                </c:pt>
                <c:pt idx="429">
                  <c:v>0.10339129962138226</c:v>
                </c:pt>
                <c:pt idx="430">
                  <c:v>0.10579958553000898</c:v>
                </c:pt>
                <c:pt idx="431">
                  <c:v>0.10826396713485768</c:v>
                </c:pt>
                <c:pt idx="432">
                  <c:v>0.11078575103758423</c:v>
                </c:pt>
                <c:pt idx="433">
                  <c:v>0.11336627427200709</c:v>
                </c:pt>
                <c:pt idx="434">
                  <c:v>0.11600690501278374</c:v>
                </c:pt>
                <c:pt idx="435">
                  <c:v>0.11870904330058257</c:v>
                </c:pt>
                <c:pt idx="436">
                  <c:v>0.12147412178413147</c:v>
                </c:pt>
                <c:pt idx="437">
                  <c:v>0.12430360647953898</c:v>
                </c:pt>
                <c:pt idx="438">
                  <c:v>0.12719899754728278</c:v>
                </c:pt>
                <c:pt idx="439">
                  <c:v>0.1301618300872828</c:v>
                </c:pt>
                <c:pt idx="440">
                  <c:v>0.13319367495247367</c:v>
                </c:pt>
                <c:pt idx="441">
                  <c:v>0.13629613958131034</c:v>
                </c:pt>
                <c:pt idx="442">
                  <c:v>0.13947086884964377</c:v>
                </c:pt>
                <c:pt idx="443">
                  <c:v>0.14271954594241601</c:v>
                </c:pt>
                <c:pt idx="444">
                  <c:v>0.14604389324563644</c:v>
                </c:pt>
                <c:pt idx="445">
                  <c:v>0.14944567325911126</c:v>
                </c:pt>
                <c:pt idx="446">
                  <c:v>0.15292668953040253</c:v>
                </c:pt>
                <c:pt idx="447">
                  <c:v>0.15648878761051618</c:v>
                </c:pt>
                <c:pt idx="448">
                  <c:v>0.16013385603181457</c:v>
                </c:pt>
                <c:pt idx="449">
                  <c:v>0.16386382730867999</c:v>
                </c:pt>
                <c:pt idx="450">
                  <c:v>0.16768067896144562</c:v>
                </c:pt>
                <c:pt idx="451">
                  <c:v>0.1715864345641411</c:v>
                </c:pt>
                <c:pt idx="452">
                  <c:v>0.17558316481659939</c:v>
                </c:pt>
                <c:pt idx="453">
                  <c:v>0.17967298864149608</c:v>
                </c:pt>
                <c:pt idx="454">
                  <c:v>0.18385807430688908</c:v>
                </c:pt>
                <c:pt idx="455">
                  <c:v>0.18814064057485877</c:v>
                </c:pt>
                <c:pt idx="456">
                  <c:v>0.19252295787684756</c:v>
                </c:pt>
                <c:pt idx="457">
                  <c:v>0.19700734951631665</c:v>
                </c:pt>
                <c:pt idx="458">
                  <c:v>0.20159619289935823</c:v>
                </c:pt>
                <c:pt idx="459">
                  <c:v>0.20629192079389896</c:v>
                </c:pt>
                <c:pt idx="460">
                  <c:v>0.2110970226181671</c:v>
                </c:pt>
                <c:pt idx="461">
                  <c:v>0.21601404575909153</c:v>
                </c:pt>
                <c:pt idx="462">
                  <c:v>0.22104559692133097</c:v>
                </c:pt>
                <c:pt idx="463">
                  <c:v>0.22619434350763459</c:v>
                </c:pt>
                <c:pt idx="464">
                  <c:v>0.23146301503126368</c:v>
                </c:pt>
                <c:pt idx="465">
                  <c:v>0.23685440456121104</c:v>
                </c:pt>
                <c:pt idx="466">
                  <c:v>0.24237137020095545</c:v>
                </c:pt>
                <c:pt idx="467">
                  <c:v>0.24801683660159435</c:v>
                </c:pt>
                <c:pt idx="468">
                  <c:v>0.2537937965100398</c:v>
                </c:pt>
                <c:pt idx="469">
                  <c:v>0.25970531235317668</c:v>
                </c:pt>
                <c:pt idx="470">
                  <c:v>0.26575451785876641</c:v>
                </c:pt>
                <c:pt idx="471">
                  <c:v>0.271944619713955</c:v>
                </c:pt>
                <c:pt idx="472">
                  <c:v>0.27827889926224481</c:v>
                </c:pt>
                <c:pt idx="473">
                  <c:v>0.28476071423982557</c:v>
                </c:pt>
                <c:pt idx="474">
                  <c:v>0.29139350055214897</c:v>
                </c:pt>
                <c:pt idx="475">
                  <c:v>0.29818077409169225</c:v>
                </c:pt>
                <c:pt idx="476">
                  <c:v>0.30512613259783911</c:v>
                </c:pt>
                <c:pt idx="477">
                  <c:v>0.31223325755985548</c:v>
                </c:pt>
                <c:pt idx="478">
                  <c:v>0.31950591616393986</c:v>
                </c:pt>
                <c:pt idx="479">
                  <c:v>0.32694796328535691</c:v>
                </c:pt>
                <c:pt idx="480">
                  <c:v>0.33456334352668882</c:v>
                </c:pt>
                <c:pt idx="481">
                  <c:v>0.34235609330326155</c:v>
                </c:pt>
                <c:pt idx="482">
                  <c:v>0.3503303429768117</c:v>
                </c:pt>
                <c:pt idx="483">
                  <c:v>0.35849031903850398</c:v>
                </c:pt>
                <c:pt idx="484">
                  <c:v>0.36684034634242307</c:v>
                </c:pt>
                <c:pt idx="485">
                  <c:v>0.37538485039067687</c:v>
                </c:pt>
                <c:pt idx="486">
                  <c:v>0.38412835967130632</c:v>
                </c:pt>
                <c:pt idx="487">
                  <c:v>0.39307550805017794</c:v>
                </c:pt>
                <c:pt idx="488">
                  <c:v>0.40223103721809816</c:v>
                </c:pt>
                <c:pt idx="489">
                  <c:v>0.41159979919439438</c:v>
                </c:pt>
                <c:pt idx="490">
                  <c:v>0.42118675888824114</c:v>
                </c:pt>
                <c:pt idx="491">
                  <c:v>0.43099699671903524</c:v>
                </c:pt>
                <c:pt idx="492">
                  <c:v>0.44103571129715424</c:v>
                </c:pt>
                <c:pt idx="493">
                  <c:v>0.45130822216644917</c:v>
                </c:pt>
                <c:pt idx="494">
                  <c:v>0.46181997260987467</c:v>
                </c:pt>
                <c:pt idx="495">
                  <c:v>0.47257653251966075</c:v>
                </c:pt>
                <c:pt idx="496">
                  <c:v>0.48358360133347128</c:v>
                </c:pt>
                <c:pt idx="497">
                  <c:v>0.49484701103803236</c:v>
                </c:pt>
                <c:pt idx="498">
                  <c:v>0.50637272924173771</c:v>
                </c:pt>
                <c:pt idx="499">
                  <c:v>0.51816686231775166</c:v>
                </c:pt>
                <c:pt idx="500">
                  <c:v>0.53023565861919797</c:v>
                </c:pt>
                <c:pt idx="501">
                  <c:v>0.54258551176800318</c:v>
                </c:pt>
                <c:pt idx="502">
                  <c:v>0.55522296401906068</c:v>
                </c:pt>
                <c:pt idx="503">
                  <c:v>0.56815470970134019</c:v>
                </c:pt>
                <c:pt idx="504">
                  <c:v>0.58138759873765966</c:v>
                </c:pt>
                <c:pt idx="505">
                  <c:v>0.59492864024482472</c:v>
                </c:pt>
                <c:pt idx="506">
                  <c:v>0.6087850062159248</c:v>
                </c:pt>
                <c:pt idx="507">
                  <c:v>0.62296403528652999</c:v>
                </c:pt>
                <c:pt idx="508">
                  <c:v>0.63747323658666899</c:v>
                </c:pt>
                <c:pt idx="509">
                  <c:v>0.65232029368033462</c:v>
                </c:pt>
                <c:pt idx="510">
                  <c:v>0.66751306859462656</c:v>
                </c:pt>
                <c:pt idx="511">
                  <c:v>0.68305960594017168</c:v>
                </c:pt>
                <c:pt idx="512">
                  <c:v>0.6989681371249854</c:v>
                </c:pt>
                <c:pt idx="513">
                  <c:v>0.71524708466367815</c:v>
                </c:pt>
                <c:pt idx="514">
                  <c:v>0.73190506658405408</c:v>
                </c:pt>
                <c:pt idx="515">
                  <c:v>0.74895090093314376</c:v>
                </c:pt>
                <c:pt idx="516">
                  <c:v>0.76639361038475839</c:v>
                </c:pt>
                <c:pt idx="517">
                  <c:v>0.78424242695069268</c:v>
                </c:pt>
                <c:pt idx="518">
                  <c:v>0.80250679679773385</c:v>
                </c:pt>
                <c:pt idx="519">
                  <c:v>0.82119638517263793</c:v>
                </c:pt>
                <c:pt idx="520">
                  <c:v>0.84032108143731643</c:v>
                </c:pt>
                <c:pt idx="521">
                  <c:v>0.85989100421643783</c:v>
                </c:pt>
                <c:pt idx="522">
                  <c:v>0.87991650665976939</c:v>
                </c:pt>
                <c:pt idx="523">
                  <c:v>0.90040818182151572</c:v>
                </c:pt>
                <c:pt idx="524">
                  <c:v>0.92137686815900455</c:v>
                </c:pt>
                <c:pt idx="525">
                  <c:v>0.94283365515306272</c:v>
                </c:pt>
                <c:pt idx="526">
                  <c:v>0.96478988905249341</c:v>
                </c:pt>
                <c:pt idx="527">
                  <c:v>0.98725717874500096</c:v>
                </c:pt>
                <c:pt idx="528">
                  <c:v>1.010247401757044</c:v>
                </c:pt>
                <c:pt idx="529">
                  <c:v>1.0337727103850205</c:v>
                </c:pt>
                <c:pt idx="530">
                  <c:v>1.0578455379602736</c:v>
                </c:pt>
                <c:pt idx="531">
                  <c:v>1.0824786052503759</c:v>
                </c:pt>
                <c:pt idx="532">
                  <c:v>1.1076849269991698</c:v>
                </c:pt>
                <c:pt idx="533">
                  <c:v>1.1334778186080972</c:v>
                </c:pt>
                <c:pt idx="534">
                  <c:v>1.159870902961273</c:v>
                </c:pt>
                <c:pt idx="535">
                  <c:v>1.1868781173968546</c:v>
                </c:pt>
                <c:pt idx="536">
                  <c:v>1.2145137208271768</c:v>
                </c:pt>
                <c:pt idx="537">
                  <c:v>1.24279230101015</c:v>
                </c:pt>
                <c:pt idx="538">
                  <c:v>1.271728781974425</c:v>
                </c:pt>
                <c:pt idx="539">
                  <c:v>1.3013384316008001</c:v>
                </c:pt>
                <c:pt idx="540">
                  <c:v>1.3316368693622869</c:v>
                </c:pt>
                <c:pt idx="541">
                  <c:v>1.3626400742253015</c:v>
                </c:pt>
                <c:pt idx="542">
                  <c:v>1.3943643927143121</c:v>
                </c:pt>
                <c:pt idx="543">
                  <c:v>1.4268265471423711</c:v>
                </c:pt>
                <c:pt idx="544">
                  <c:v>1.4600436440097537</c:v>
                </c:pt>
                <c:pt idx="545">
                  <c:v>1.4940331825729953</c:v>
                </c:pt>
                <c:pt idx="546">
                  <c:v>1.528813063586465</c:v>
                </c:pt>
                <c:pt idx="547">
                  <c:v>1.5644015982186452</c:v>
                </c:pt>
                <c:pt idx="548">
                  <c:v>1.6008175171450261</c:v>
                </c:pt>
                <c:pt idx="549">
                  <c:v>1.6380799798196408</c:v>
                </c:pt>
                <c:pt idx="550">
                  <c:v>1.6762085839269587</c:v>
                </c:pt>
                <c:pt idx="551">
                  <c:v>1.715223375015934</c:v>
                </c:pt>
                <c:pt idx="552">
                  <c:v>1.7551448563174692</c:v>
                </c:pt>
                <c:pt idx="553">
                  <c:v>1.7959939987472531</c:v>
                </c:pt>
                <c:pt idx="554">
                  <c:v>1.8377922510945057</c:v>
                </c:pt>
                <c:pt idx="555">
                  <c:v>1.8805615503981392</c:v>
                </c:pt>
                <c:pt idx="556">
                  <c:v>1.92432433251101</c:v>
                </c:pt>
                <c:pt idx="557">
                  <c:v>1.969103542852809</c:v>
                </c:pt>
                <c:pt idx="558">
                  <c:v>2.0149226473520558</c:v>
                </c:pt>
                <c:pt idx="559">
                  <c:v>2.0618056435771495</c:v>
                </c:pt>
                <c:pt idx="560">
                  <c:v>2.1097770720563109</c:v>
                </c:pt>
                <c:pt idx="561">
                  <c:v>2.1588620277858643</c:v>
                </c:pt>
                <c:pt idx="562">
                  <c:v>2.2090861719258541</c:v>
                </c:pt>
                <c:pt idx="563">
                  <c:v>2.2604757436818415</c:v>
                </c:pt>
                <c:pt idx="564">
                  <c:v>2.313057572370993</c:v>
                </c:pt>
                <c:pt idx="565">
                  <c:v>2.3668590896703678</c:v>
                </c:pt>
                <c:pt idx="566">
                  <c:v>2.4219083420446443</c:v>
                </c:pt>
                <c:pt idx="567">
                  <c:v>2.4782340033501495</c:v>
                </c:pt>
                <c:pt idx="568">
                  <c:v>2.5358653876112105</c:v>
                </c:pt>
                <c:pt idx="569">
                  <c:v>2.5948324619645278</c:v>
                </c:pt>
                <c:pt idx="570">
                  <c:v>2.6551658597663059</c:v>
                </c:pt>
                <c:pt idx="571">
                  <c:v>2.7168968938563416</c:v>
                </c:pt>
                <c:pt idx="572">
                  <c:v>2.780057569972314</c:v>
                </c:pt>
                <c:pt idx="573">
                  <c:v>2.8446806003067411</c:v>
                </c:pt>
                <c:pt idx="574">
                  <c:v>2.9107994171981248</c:v>
                </c:pt>
                <c:pt idx="575">
                  <c:v>2.9784481869468449</c:v>
                </c:pt>
                <c:pt idx="576">
                  <c:v>3.0476618237451398</c:v>
                </c:pt>
                <c:pt idx="577">
                  <c:v>3.118476003709544</c:v>
                </c:pt>
                <c:pt idx="578">
                  <c:v>3.190927179002772</c:v>
                </c:pt>
                <c:pt idx="579">
                  <c:v>3.2650525920307691</c:v>
                </c:pt>
                <c:pt idx="580">
                  <c:v>3.3408902896991761</c:v>
                </c:pt>
                <c:pt idx="581">
                  <c:v>3.4184791377119566</c:v>
                </c:pt>
                <c:pt idx="582">
                  <c:v>3.49785883489323</c:v>
                </c:pt>
                <c:pt idx="583">
                  <c:v>3.5790699275117248</c:v>
                </c:pt>
                <c:pt idx="584">
                  <c:v>3.6621538235851125</c:v>
                </c:pt>
                <c:pt idx="585">
                  <c:v>3.7471528071398068</c:v>
                </c:pt>
                <c:pt idx="586">
                  <c:v>3.8341100523993839</c:v>
                </c:pt>
                <c:pt idx="587">
                  <c:v>3.9230696378725516</c:v>
                </c:pt>
                <c:pt idx="588">
                  <c:v>4.0140765603092694</c:v>
                </c:pt>
                <c:pt idx="589">
                  <c:v>4.1071767484907475</c:v>
                </c:pt>
                <c:pt idx="590">
                  <c:v>4.2024170768164328</c:v>
                </c:pt>
                <c:pt idx="591">
                  <c:v>4.2998453786480795</c:v>
                </c:pt>
                <c:pt idx="592">
                  <c:v>4.3995104593678525</c:v>
                </c:pt>
                <c:pt idx="593">
                  <c:v>4.5014621091038549</c:v>
                </c:pt>
                <c:pt idx="594">
                  <c:v>4.6057511150732031</c:v>
                </c:pt>
                <c:pt idx="595">
                  <c:v>4.7124292734886488</c:v>
                </c:pt>
                <c:pt idx="596">
                  <c:v>4.8215494009705093</c:v>
                </c:pt>
                <c:pt idx="597">
                  <c:v>4.9331653454029771</c:v>
                </c:pt>
                <c:pt idx="598">
                  <c:v>5.0473319961660499</c:v>
                </c:pt>
                <c:pt idx="599">
                  <c:v>5.1641052936732743</c:v>
                </c:pt>
                <c:pt idx="600">
                  <c:v>5.2835422381376684</c:v>
                </c:pt>
                <c:pt idx="601">
                  <c:v>5.4057008974842411</c:v>
                </c:pt>
                <c:pt idx="602">
                  <c:v>5.5306404143209589</c:v>
                </c:pt>
                <c:pt idx="603">
                  <c:v>5.6584210118750811</c:v>
                </c:pt>
                <c:pt idx="604">
                  <c:v>5.7891039987942206</c:v>
                </c:pt>
                <c:pt idx="605">
                  <c:v>5.9227517727058929</c:v>
                </c:pt>
                <c:pt idx="606">
                  <c:v>6.0594278224218217</c:v>
                </c:pt>
                <c:pt idx="607">
                  <c:v>6.1991967286661032</c:v>
                </c:pt>
                <c:pt idx="608">
                  <c:v>6.3421241631986707</c:v>
                </c:pt>
                <c:pt idx="609">
                  <c:v>6.4882768861975118</c:v>
                </c:pt>
                <c:pt idx="610">
                  <c:v>6.637722741754664</c:v>
                </c:pt>
                <c:pt idx="611">
                  <c:v>6.7905306513324248</c:v>
                </c:pt>
                <c:pt idx="612">
                  <c:v>6.9467706050169751</c:v>
                </c:pt>
                <c:pt idx="613">
                  <c:v>7.1065136503974067</c:v>
                </c:pt>
                <c:pt idx="614">
                  <c:v>7.2698318788882164</c:v>
                </c:pt>
                <c:pt idx="615">
                  <c:v>7.4367984093033783</c:v>
                </c:pt>
                <c:pt idx="616">
                  <c:v>7.6074873684796849</c:v>
                </c:pt>
                <c:pt idx="617">
                  <c:v>7.781973868736384</c:v>
                </c:pt>
                <c:pt idx="618">
                  <c:v>7.9603339819472527</c:v>
                </c:pt>
                <c:pt idx="619">
                  <c:v>8.1426447099900585</c:v>
                </c:pt>
                <c:pt idx="620">
                  <c:v>8.3289839513270962</c:v>
                </c:pt>
                <c:pt idx="621">
                  <c:v>8.5194304634589919</c:v>
                </c:pt>
                <c:pt idx="622">
                  <c:v>8.7140638209824601</c:v>
                </c:pt>
                <c:pt idx="623">
                  <c:v>8.9129643689711742</c:v>
                </c:pt>
                <c:pt idx="624">
                  <c:v>9.1162131713873844</c:v>
                </c:pt>
                <c:pt idx="625">
                  <c:v>9.3238919542207395</c:v>
                </c:pt>
                <c:pt idx="626">
                  <c:v>9.5360830430396035</c:v>
                </c:pt>
                <c:pt idx="627">
                  <c:v>9.7528692946293454</c:v>
                </c:pt>
                <c:pt idx="628">
                  <c:v>9.9743340223827879</c:v>
                </c:pt>
                <c:pt idx="629">
                  <c:v>10.200560915096656</c:v>
                </c:pt>
                <c:pt idx="630">
                  <c:v>10.431633948821526</c:v>
                </c:pt>
                <c:pt idx="631">
                  <c:v>10.667637291402938</c:v>
                </c:pt>
                <c:pt idx="632">
                  <c:v>10.908655199346569</c:v>
                </c:pt>
                <c:pt idx="633">
                  <c:v>11.15477190663379</c:v>
                </c:pt>
                <c:pt idx="634">
                  <c:v>11.406071505111312</c:v>
                </c:pt>
                <c:pt idx="635">
                  <c:v>11.662637816077329</c:v>
                </c:pt>
                <c:pt idx="636">
                  <c:v>11.924554252686168</c:v>
                </c:pt>
                <c:pt idx="637">
                  <c:v>12.19190367279826</c:v>
                </c:pt>
                <c:pt idx="638">
                  <c:v>12.464768221904897</c:v>
                </c:pt>
                <c:pt idx="639">
                  <c:v>12.743229165772718</c:v>
                </c:pt>
                <c:pt idx="640">
                  <c:v>13.027366712458146</c:v>
                </c:pt>
                <c:pt idx="641">
                  <c:v>13.317259823360114</c:v>
                </c:pt>
                <c:pt idx="642">
                  <c:v>13.612986013009833</c:v>
                </c:pt>
                <c:pt idx="643">
                  <c:v>13.914621137305264</c:v>
                </c:pt>
                <c:pt idx="644">
                  <c:v>14.222239169943309</c:v>
                </c:pt>
                <c:pt idx="645">
                  <c:v>14.535911966831577</c:v>
                </c:pt>
                <c:pt idx="646">
                  <c:v>14.855709018306321</c:v>
                </c:pt>
                <c:pt idx="647">
                  <c:v>15.181697189031253</c:v>
                </c:pt>
                <c:pt idx="648">
                  <c:v>15.513940445509041</c:v>
                </c:pt>
                <c:pt idx="649">
                  <c:v>15.85249957119758</c:v>
                </c:pt>
                <c:pt idx="650">
                  <c:v>16.197431869297326</c:v>
                </c:pt>
                <c:pt idx="651">
                  <c:v>16.548790853351459</c:v>
                </c:pt>
                <c:pt idx="652">
                  <c:v>16.906625925889969</c:v>
                </c:pt>
                <c:pt idx="653">
                  <c:v>17.270982045442196</c:v>
                </c:pt>
                <c:pt idx="654">
                  <c:v>17.641899382347283</c:v>
                </c:pt>
                <c:pt idx="655">
                  <c:v>18.019412963904912</c:v>
                </c:pt>
                <c:pt idx="656">
                  <c:v>18.40355230952937</c:v>
                </c:pt>
                <c:pt idx="657">
                  <c:v>18.79434105669888</c:v>
                </c:pt>
                <c:pt idx="658">
                  <c:v>19.191796578631408</c:v>
                </c:pt>
                <c:pt idx="659">
                  <c:v>19.595929594760623</c:v>
                </c:pt>
                <c:pt idx="660">
                  <c:v>20.00674377524118</c:v>
                </c:pt>
                <c:pt idx="661">
                  <c:v>20.424235340865941</c:v>
                </c:pt>
                <c:pt idx="662">
                  <c:v>20.848392659943777</c:v>
                </c:pt>
                <c:pt idx="663">
                  <c:v>21.279195843851259</c:v>
                </c:pt>
                <c:pt idx="664">
                  <c:v>21.716616343138391</c:v>
                </c:pt>
                <c:pt idx="665">
                  <c:v>22.160616546239925</c:v>
                </c:pt>
                <c:pt idx="666">
                  <c:v>22.611149383005632</c:v>
                </c:pt>
                <c:pt idx="667">
                  <c:v>23.068157935428058</c:v>
                </c:pt>
                <c:pt idx="668">
                  <c:v>23.531575058099911</c:v>
                </c:pt>
                <c:pt idx="669">
                  <c:v>24.001323011078838</c:v>
                </c:pt>
                <c:pt idx="670">
                  <c:v>24.477313107970673</c:v>
                </c:pt>
                <c:pt idx="671">
                  <c:v>24.959445382159391</c:v>
                </c:pt>
                <c:pt idx="672">
                  <c:v>25.447608274210747</c:v>
                </c:pt>
                <c:pt idx="673">
                  <c:v>25.941678343552773</c:v>
                </c:pt>
                <c:pt idx="674">
                  <c:v>26.441520007587503</c:v>
                </c:pt>
                <c:pt idx="675">
                  <c:v>26.946985311410124</c:v>
                </c:pt>
                <c:pt idx="676">
                  <c:v>27.457913731302312</c:v>
                </c:pt>
                <c:pt idx="677">
                  <c:v>27.97413201512159</c:v>
                </c:pt>
                <c:pt idx="678">
                  <c:v>28.495454062626589</c:v>
                </c:pt>
                <c:pt idx="679">
                  <c:v>29.02168084865599</c:v>
                </c:pt>
                <c:pt idx="680">
                  <c:v>29.55260039191565</c:v>
                </c:pt>
                <c:pt idx="681">
                  <c:v>30.087987771922343</c:v>
                </c:pt>
                <c:pt idx="682">
                  <c:v>30.627605196399283</c:v>
                </c:pt>
                <c:pt idx="683">
                  <c:v>31.171202121137469</c:v>
                </c:pt>
                <c:pt idx="684">
                  <c:v>31.718515423982144</c:v>
                </c:pt>
                <c:pt idx="685">
                  <c:v>32.269269634248012</c:v>
                </c:pt>
                <c:pt idx="686">
                  <c:v>32.823177218442183</c:v>
                </c:pt>
                <c:pt idx="687">
                  <c:v>33.37993892273083</c:v>
                </c:pt>
                <c:pt idx="688">
                  <c:v>33.939244172108374</c:v>
                </c:pt>
                <c:pt idx="689">
                  <c:v>34.500771525727977</c:v>
                </c:pt>
                <c:pt idx="690">
                  <c:v>35.064189187333788</c:v>
                </c:pt>
                <c:pt idx="691">
                  <c:v>35.629155569206574</c:v>
                </c:pt>
                <c:pt idx="692">
                  <c:v>36.195319907501698</c:v>
                </c:pt>
                <c:pt idx="693">
                  <c:v>36.762322926331315</c:v>
                </c:pt>
                <c:pt idx="694">
                  <c:v>37.329797547427795</c:v>
                </c:pt>
                <c:pt idx="695">
                  <c:v>37.897369641732091</c:v>
                </c:pt>
                <c:pt idx="696">
                  <c:v>38.464658818787967</c:v>
                </c:pt>
                <c:pt idx="697">
                  <c:v>39.03127924939696</c:v>
                </c:pt>
                <c:pt idx="698">
                  <c:v>39.596840516609532</c:v>
                </c:pt>
                <c:pt idx="699">
                  <c:v>40.160948489800298</c:v>
                </c:pt>
                <c:pt idx="700">
                  <c:v>40.723206216306444</c:v>
                </c:pt>
                <c:pt idx="701">
                  <c:v>41.283214824903403</c:v>
                </c:pt>
                <c:pt idx="702">
                  <c:v>41.840574435254318</c:v>
                </c:pt>
                <c:pt idx="703">
                  <c:v>42.394885067403081</c:v>
                </c:pt>
                <c:pt idx="704">
                  <c:v>42.945747545385018</c:v>
                </c:pt>
                <c:pt idx="705">
                  <c:v>43.492764389105787</c:v>
                </c:pt>
                <c:pt idx="706">
                  <c:v>44.03554068878524</c:v>
                </c:pt>
                <c:pt idx="707">
                  <c:v>44.573684956478651</c:v>
                </c:pt>
                <c:pt idx="708">
                  <c:v>45.106809949462829</c:v>
                </c:pt>
                <c:pt idx="709">
                  <c:v>45.634533460613241</c:v>
                </c:pt>
                <c:pt idx="710">
                  <c:v>46.156479071285752</c:v>
                </c:pt>
                <c:pt idx="711">
                  <c:v>46.672276862650449</c:v>
                </c:pt>
                <c:pt idx="712">
                  <c:v>47.181564081896049</c:v>
                </c:pt>
                <c:pt idx="713">
                  <c:v>47.683985760226136</c:v>
                </c:pt>
                <c:pt idx="714">
                  <c:v>48.179195280089054</c:v>
                </c:pt>
                <c:pt idx="715">
                  <c:v>48.666854889619145</c:v>
                </c:pt>
                <c:pt idx="716">
                  <c:v>49.146636162808072</c:v>
                </c:pt>
                <c:pt idx="717">
                  <c:v>49.618220404458647</c:v>
                </c:pt>
                <c:pt idx="718">
                  <c:v>50.081298999501861</c:v>
                </c:pt>
                <c:pt idx="719">
                  <c:v>50.535573706763564</c:v>
                </c:pt>
                <c:pt idx="720">
                  <c:v>50.980756897751661</c:v>
                </c:pt>
                <c:pt idx="721">
                  <c:v>51.416571741489122</c:v>
                </c:pt>
                <c:pt idx="722">
                  <c:v>51.842752336837172</c:v>
                </c:pt>
                <c:pt idx="723">
                  <c:v>52.259043794138158</c:v>
                </c:pt>
                <c:pt idx="724">
                  <c:v>52.665202268349319</c:v>
                </c:pt>
                <c:pt idx="725">
                  <c:v>53.060994946136297</c:v>
                </c:pt>
                <c:pt idx="726">
                  <c:v>53.446199989662702</c:v>
                </c:pt>
                <c:pt idx="727">
                  <c:v>53.820606440013144</c:v>
                </c:pt>
                <c:pt idx="728">
                  <c:v>54.18401408337153</c:v>
                </c:pt>
                <c:pt idx="729">
                  <c:v>54.536233283201518</c:v>
                </c:pt>
                <c:pt idx="730">
                  <c:v>54.877084781768886</c:v>
                </c:pt>
                <c:pt idx="731">
                  <c:v>55.206399474400875</c:v>
                </c:pt>
                <c:pt idx="732">
                  <c:v>55.524018159895576</c:v>
                </c:pt>
                <c:pt idx="733">
                  <c:v>55.829791270485572</c:v>
                </c:pt>
                <c:pt idx="734">
                  <c:v>56.123578584716356</c:v>
                </c:pt>
                <c:pt idx="735">
                  <c:v>56.405248926537553</c:v>
                </c:pt>
                <c:pt idx="736">
                  <c:v>56.674679853814574</c:v>
                </c:pt>
                <c:pt idx="737">
                  <c:v>56.931757339363841</c:v>
                </c:pt>
                <c:pt idx="738">
                  <c:v>57.176375447491161</c:v>
                </c:pt>
                <c:pt idx="739">
                  <c:v>57.408436008878503</c:v>
                </c:pt>
                <c:pt idx="740">
                  <c:v>57.627848296519375</c:v>
                </c:pt>
                <c:pt idx="741">
                  <c:v>57.834528705251223</c:v>
                </c:pt>
                <c:pt idx="742">
                  <c:v>58.028400437275231</c:v>
                </c:pt>
                <c:pt idx="743">
                  <c:v>58.209393195895736</c:v>
                </c:pt>
                <c:pt idx="744">
                  <c:v>58.377442889549741</c:v>
                </c:pt>
                <c:pt idx="745">
                  <c:v>58.532491348036643</c:v>
                </c:pt>
                <c:pt idx="746">
                  <c:v>58.674486052701319</c:v>
                </c:pt>
                <c:pt idx="747">
                  <c:v>58.803379882168265</c:v>
                </c:pt>
                <c:pt idx="748">
                  <c:v>58.919130875072838</c:v>
                </c:pt>
                <c:pt idx="749">
                  <c:v>59.021702011090383</c:v>
                </c:pt>
                <c:pt idx="750">
                  <c:v>59.111061011420972</c:v>
                </c:pt>
                <c:pt idx="751">
                  <c:v>59.187180159751904</c:v>
                </c:pt>
                <c:pt idx="752">
                  <c:v>59.250036144587582</c:v>
                </c:pt>
                <c:pt idx="753">
                  <c:v>59.299609923710356</c:v>
                </c:pt>
                <c:pt idx="754">
                  <c:v>59.335886611413009</c:v>
                </c:pt>
                <c:pt idx="755">
                  <c:v>59.358855389025685</c:v>
                </c:pt>
                <c:pt idx="756">
                  <c:v>59.368509439145285</c:v>
                </c:pt>
                <c:pt idx="757">
                  <c:v>59.36484590386339</c:v>
                </c:pt>
                <c:pt idx="758">
                  <c:v>59.347865867179245</c:v>
                </c:pt>
                <c:pt idx="759">
                  <c:v>59.317574361675696</c:v>
                </c:pt>
                <c:pt idx="760">
                  <c:v>59.273980399428815</c:v>
                </c:pt>
                <c:pt idx="761">
                  <c:v>59.217097027013303</c:v>
                </c:pt>
                <c:pt idx="762">
                  <c:v>59.146941404357193</c:v>
                </c:pt>
                <c:pt idx="763">
                  <c:v>59.063534907088652</c:v>
                </c:pt>
                <c:pt idx="764">
                  <c:v>58.966903251903915</c:v>
                </c:pt>
                <c:pt idx="765">
                  <c:v>58.857076644369343</c:v>
                </c:pt>
                <c:pt idx="766">
                  <c:v>58.734089948449608</c:v>
                </c:pt>
                <c:pt idx="767">
                  <c:v>58.597982876930018</c:v>
                </c:pt>
                <c:pt idx="768">
                  <c:v>58.448800201770595</c:v>
                </c:pt>
                <c:pt idx="769">
                  <c:v>58.286591983296603</c:v>
                </c:pt>
                <c:pt idx="770">
                  <c:v>58.11141381698809</c:v>
                </c:pt>
                <c:pt idx="771">
                  <c:v>57.92332709649061</c:v>
                </c:pt>
                <c:pt idx="772">
                  <c:v>57.722399291316123</c:v>
                </c:pt>
                <c:pt idx="773">
                  <c:v>57.508704237552394</c:v>
                </c:pt>
                <c:pt idx="774">
                  <c:v>57.282322439741677</c:v>
                </c:pt>
                <c:pt idx="775">
                  <c:v>57.043341381929736</c:v>
                </c:pt>
                <c:pt idx="776">
                  <c:v>56.791855845726573</c:v>
                </c:pt>
                <c:pt idx="777">
                  <c:v>56.52796823305907</c:v>
                </c:pt>
                <c:pt idx="778">
                  <c:v>56.251788891137608</c:v>
                </c:pt>
                <c:pt idx="779">
                  <c:v>55.963436437004397</c:v>
                </c:pt>
                <c:pt idx="780">
                  <c:v>55.66303807888184</c:v>
                </c:pt>
                <c:pt idx="781">
                  <c:v>55.350729931400899</c:v>
                </c:pt>
                <c:pt idx="782">
                  <c:v>55.026657321660068</c:v>
                </c:pt>
                <c:pt idx="783">
                  <c:v>54.69097508295178</c:v>
                </c:pt>
                <c:pt idx="784">
                  <c:v>54.343847832897183</c:v>
                </c:pt>
                <c:pt idx="785">
                  <c:v>53.985450232652866</c:v>
                </c:pt>
                <c:pt idx="786">
                  <c:v>53.615967223802294</c:v>
                </c:pt>
                <c:pt idx="787">
                  <c:v>53.235594239519486</c:v>
                </c:pt>
                <c:pt idx="788">
                  <c:v>52.84453738659645</c:v>
                </c:pt>
                <c:pt idx="789">
                  <c:v>52.443013594966715</c:v>
                </c:pt>
                <c:pt idx="790">
                  <c:v>52.031250731430006</c:v>
                </c:pt>
                <c:pt idx="791">
                  <c:v>51.609487674396924</c:v>
                </c:pt>
                <c:pt idx="792">
                  <c:v>51.177974346626478</c:v>
                </c:pt>
                <c:pt idx="793">
                  <c:v>50.736971703124532</c:v>
                </c:pt>
                <c:pt idx="794">
                  <c:v>50.286751671609373</c:v>
                </c:pt>
                <c:pt idx="795">
                  <c:v>49.827597043233887</c:v>
                </c:pt>
                <c:pt idx="796">
                  <c:v>49.359801311575559</c:v>
                </c:pt>
                <c:pt idx="797">
                  <c:v>48.883668458272084</c:v>
                </c:pt>
                <c:pt idx="798">
                  <c:v>48.399512684084655</c:v>
                </c:pt>
                <c:pt idx="799">
                  <c:v>47.907658084609494</c:v>
                </c:pt>
                <c:pt idx="800">
                  <c:v>47.408438270329633</c:v>
                </c:pt>
                <c:pt idx="801">
                  <c:v>46.902195931196879</c:v>
                </c:pt>
                <c:pt idx="802">
                  <c:v>46.389282346451544</c:v>
                </c:pt>
                <c:pt idx="803">
                  <c:v>45.870056840920299</c:v>
                </c:pt>
                <c:pt idx="804">
                  <c:v>45.344886189571838</c:v>
                </c:pt>
                <c:pt idx="805">
                  <c:v>44.814143972647237</c:v>
                </c:pt>
                <c:pt idx="806">
                  <c:v>44.278209884212707</c:v>
                </c:pt>
                <c:pt idx="807">
                  <c:v>43.737468997493927</c:v>
                </c:pt>
                <c:pt idx="808">
                  <c:v>43.192310990834848</c:v>
                </c:pt>
                <c:pt idx="809">
                  <c:v>42.643129338578198</c:v>
                </c:pt>
                <c:pt idx="810">
                  <c:v>42.090320471577336</c:v>
                </c:pt>
                <c:pt idx="811">
                  <c:v>41.534282912393699</c:v>
                </c:pt>
                <c:pt idx="812">
                  <c:v>40.975416390571915</c:v>
                </c:pt>
                <c:pt idx="813">
                  <c:v>40.414120943588458</c:v>
                </c:pt>
                <c:pt idx="814">
                  <c:v>39.850796009271839</c:v>
                </c:pt>
                <c:pt idx="815">
                  <c:v>39.285839515600692</c:v>
                </c:pt>
                <c:pt idx="816">
                  <c:v>38.719646973809205</c:v>
                </c:pt>
                <c:pt idx="817">
                  <c:v>38.152610580705115</c:v>
                </c:pt>
                <c:pt idx="818">
                  <c:v>37.585118335997556</c:v>
                </c:pt>
              </c:numCache>
            </c:numRef>
          </c:yVal>
          <c:smooth val="1"/>
          <c:extLst>
            <c:ext xmlns:c16="http://schemas.microsoft.com/office/drawing/2014/chart" uri="{C3380CC4-5D6E-409C-BE32-E72D297353CC}">
              <c16:uniqueId val="{00000001-34EA-4D35-8349-832D8BEB494F}"/>
            </c:ext>
          </c:extLst>
        </c:ser>
        <c:dLbls>
          <c:showLegendKey val="0"/>
          <c:showVal val="0"/>
          <c:showCatName val="0"/>
          <c:showSerName val="0"/>
          <c:showPercent val="0"/>
          <c:showBubbleSize val="0"/>
        </c:dLbls>
        <c:axId val="529368192"/>
        <c:axId val="529369728"/>
      </c:scatterChart>
      <c:valAx>
        <c:axId val="529360000"/>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9361920"/>
        <c:crossesAt val="-30"/>
        <c:crossBetween val="midCat"/>
      </c:valAx>
      <c:valAx>
        <c:axId val="529361920"/>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360000"/>
        <c:crossesAt val="100"/>
        <c:crossBetween val="midCat"/>
      </c:valAx>
      <c:valAx>
        <c:axId val="529368192"/>
        <c:scaling>
          <c:logBase val="10"/>
          <c:orientation val="minMax"/>
        </c:scaling>
        <c:delete val="1"/>
        <c:axPos val="b"/>
        <c:numFmt formatCode="0" sourceLinked="1"/>
        <c:majorTickMark val="out"/>
        <c:minorTickMark val="none"/>
        <c:tickLblPos val="nextTo"/>
        <c:crossAx val="529369728"/>
        <c:crosses val="autoZero"/>
        <c:crossBetween val="midCat"/>
      </c:valAx>
      <c:valAx>
        <c:axId val="529369728"/>
        <c:scaling>
          <c:orientation val="minMax"/>
          <c:max val="90"/>
          <c:min val="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368192"/>
        <c:crosses val="max"/>
        <c:crossBetween val="midCat"/>
        <c:majorUnit val="9"/>
      </c:valAx>
    </c:plotArea>
    <c:legend>
      <c:legendPos val="r"/>
      <c:layout>
        <c:manualLayout>
          <c:xMode val="edge"/>
          <c:yMode val="edge"/>
          <c:x val="0.1603224777319246"/>
          <c:y val="0.66757874224441272"/>
          <c:w val="8.5750946168695913E-2"/>
          <c:h val="0.11069452253639218"/>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2800" b="1" i="0" u="none" strike="noStrike" kern="1200" baseline="0">
                <a:solidFill>
                  <a:sysClr val="windowText" lastClr="000000"/>
                </a:solidFill>
                <a:latin typeface="+mn-lt"/>
                <a:ea typeface="+mn-ea"/>
                <a:cs typeface="+mn-cs"/>
              </a:defRPr>
            </a:pPr>
            <a:r>
              <a:rPr lang="en-US" sz="2800" b="1" i="0" u="none" strike="noStrike" kern="1200" baseline="0">
                <a:solidFill>
                  <a:sysClr val="windowText" lastClr="000000"/>
                </a:solidFill>
                <a:latin typeface="+mn-lt"/>
                <a:ea typeface="+mn-ea"/>
                <a:cs typeface="+mn-cs"/>
              </a:rPr>
              <a:t>SIMPLIS &amp; TEST &amp; EXCEL</a:t>
            </a:r>
          </a:p>
        </c:rich>
      </c:tx>
      <c:layout>
        <c:manualLayout>
          <c:xMode val="edge"/>
          <c:yMode val="edge"/>
          <c:x val="0.32504674237170278"/>
          <c:y val="5.6737593722016526E-2"/>
        </c:manualLayout>
      </c:layout>
      <c:overlay val="0"/>
    </c:title>
    <c:autoTitleDeleted val="0"/>
    <c:plotArea>
      <c:layout>
        <c:manualLayout>
          <c:layoutTarget val="inner"/>
          <c:xMode val="edge"/>
          <c:yMode val="edge"/>
          <c:x val="0.13920999550897814"/>
          <c:y val="0.19529669472690633"/>
          <c:w val="0.70505935510506323"/>
          <c:h val="0.59000969201892206"/>
        </c:manualLayout>
      </c:layout>
      <c:scatterChart>
        <c:scatterStyle val="smoothMarker"/>
        <c:varyColors val="0"/>
        <c:ser>
          <c:idx val="0"/>
          <c:order val="0"/>
          <c:tx>
            <c:v>gain_SIMPLIS</c:v>
          </c:tx>
          <c:marker>
            <c:symbol val="none"/>
          </c:marker>
          <c:xVal>
            <c:numRef>
              <c:f>'[1]3.6V 1A'!$A$5:$A$1505</c:f>
              <c:numCache>
                <c:formatCode>General</c:formatCode>
                <c:ptCount val="1501"/>
                <c:pt idx="0">
                  <c:v>10</c:v>
                </c:pt>
                <c:pt idx="1">
                  <c:v>10.0925288607668</c:v>
                </c:pt>
                <c:pt idx="2">
                  <c:v>10.185913880541101</c:v>
                </c:pt>
                <c:pt idx="3">
                  <c:v>10.2801629812647</c:v>
                </c:pt>
                <c:pt idx="4">
                  <c:v>10.375284158180101</c:v>
                </c:pt>
                <c:pt idx="5">
                  <c:v>10.4712854805089</c:v>
                </c:pt>
                <c:pt idx="6">
                  <c:v>10.568175092136499</c:v>
                </c:pt>
                <c:pt idx="7">
                  <c:v>10.6659612123025</c:v>
                </c:pt>
                <c:pt idx="8">
                  <c:v>10.764652136298301</c:v>
                </c:pt>
                <c:pt idx="9">
                  <c:v>10.864256236170601</c:v>
                </c:pt>
                <c:pt idx="10">
                  <c:v>10.9647819614318</c:v>
                </c:pt>
                <c:pt idx="11">
                  <c:v>11.066237839776599</c:v>
                </c:pt>
                <c:pt idx="12">
                  <c:v>11.1686324778056</c:v>
                </c:pt>
                <c:pt idx="13">
                  <c:v>11.271974561755099</c:v>
                </c:pt>
                <c:pt idx="14">
                  <c:v>11.3762728582343</c:v>
                </c:pt>
                <c:pt idx="15">
                  <c:v>11.4815362149688</c:v>
                </c:pt>
                <c:pt idx="16">
                  <c:v>11.587773561551201</c:v>
                </c:pt>
                <c:pt idx="17">
                  <c:v>11.694993910198701</c:v>
                </c:pt>
                <c:pt idx="18">
                  <c:v>11.803206356517199</c:v>
                </c:pt>
                <c:pt idx="19">
                  <c:v>11.9124200802737</c:v>
                </c:pt>
                <c:pt idx="20">
                  <c:v>12.022644346174101</c:v>
                </c:pt>
                <c:pt idx="21">
                  <c:v>12.1338885046497</c:v>
                </c:pt>
                <c:pt idx="22">
                  <c:v>12.2461619926504</c:v>
                </c:pt>
                <c:pt idx="23">
                  <c:v>12.3594743344451</c:v>
                </c:pt>
                <c:pt idx="24">
                  <c:v>12.473835142429399</c:v>
                </c:pt>
                <c:pt idx="25">
                  <c:v>12.5892541179416</c:v>
                </c:pt>
                <c:pt idx="26">
                  <c:v>12.705741052085401</c:v>
                </c:pt>
                <c:pt idx="27">
                  <c:v>12.823305826560199</c:v>
                </c:pt>
                <c:pt idx="28">
                  <c:v>12.941958414499799</c:v>
                </c:pt>
                <c:pt idx="29">
                  <c:v>13.061708881318401</c:v>
                </c:pt>
                <c:pt idx="30">
                  <c:v>13.182567385564001</c:v>
                </c:pt>
                <c:pt idx="31">
                  <c:v>13.304544179780899</c:v>
                </c:pt>
                <c:pt idx="32">
                  <c:v>13.4276496113786</c:v>
                </c:pt>
                <c:pt idx="33">
                  <c:v>13.5518941235103</c:v>
                </c:pt>
                <c:pt idx="34">
                  <c:v>13.6772882559584</c:v>
                </c:pt>
                <c:pt idx="35">
                  <c:v>13.8038426460288</c:v>
                </c:pt>
                <c:pt idx="36">
                  <c:v>13.931568029453</c:v>
                </c:pt>
                <c:pt idx="37">
                  <c:v>14.0604752412991</c:v>
                </c:pt>
                <c:pt idx="38">
                  <c:v>14.190575216890901</c:v>
                </c:pt>
                <c:pt idx="39">
                  <c:v>14.3218789927354</c:v>
                </c:pt>
                <c:pt idx="40">
                  <c:v>14.454397707459201</c:v>
                </c:pt>
                <c:pt idx="41">
                  <c:v>14.5881426027534</c:v>
                </c:pt>
                <c:pt idx="42">
                  <c:v>14.7231250243271</c:v>
                </c:pt>
                <c:pt idx="43">
                  <c:v>14.85935642287</c:v>
                </c:pt>
                <c:pt idx="44">
                  <c:v>14.996848355023699</c:v>
                </c:pt>
                <c:pt idx="45">
                  <c:v>15.135612484361999</c:v>
                </c:pt>
                <c:pt idx="46">
                  <c:v>15.2756605823807</c:v>
                </c:pt>
                <c:pt idx="47">
                  <c:v>15.4170045294955</c:v>
                </c:pt>
                <c:pt idx="48">
                  <c:v>15.559656316050701</c:v>
                </c:pt>
                <c:pt idx="49">
                  <c:v>15.703628043335501</c:v>
                </c:pt>
                <c:pt idx="50">
                  <c:v>15.848931924611099</c:v>
                </c:pt>
                <c:pt idx="51">
                  <c:v>15.9955802861466</c:v>
                </c:pt>
                <c:pt idx="52">
                  <c:v>16.1435855682648</c:v>
                </c:pt>
                <c:pt idx="53">
                  <c:v>16.2929603263972</c:v>
                </c:pt>
                <c:pt idx="54">
                  <c:v>16.4437172321493</c:v>
                </c:pt>
                <c:pt idx="55">
                  <c:v>16.595869074375599</c:v>
                </c:pt>
                <c:pt idx="56">
                  <c:v>16.749428760264301</c:v>
                </c:pt>
                <c:pt idx="57">
                  <c:v>16.904409316432599</c:v>
                </c:pt>
                <c:pt idx="58">
                  <c:v>17.060823890031202</c:v>
                </c:pt>
                <c:pt idx="59">
                  <c:v>17.218685749860001</c:v>
                </c:pt>
                <c:pt idx="60">
                  <c:v>17.378008287493699</c:v>
                </c:pt>
                <c:pt idx="61">
                  <c:v>17.538805018417602</c:v>
                </c:pt>
                <c:pt idx="62">
                  <c:v>17.701089583174198</c:v>
                </c:pt>
                <c:pt idx="63">
                  <c:v>17.8648757485205</c:v>
                </c:pt>
                <c:pt idx="64">
                  <c:v>18.030177408595598</c:v>
                </c:pt>
                <c:pt idx="65">
                  <c:v>18.197008586099798</c:v>
                </c:pt>
                <c:pt idx="66">
                  <c:v>18.365383433483402</c:v>
                </c:pt>
                <c:pt idx="67">
                  <c:v>18.535316234148102</c:v>
                </c:pt>
                <c:pt idx="68">
                  <c:v>18.706821403658001</c:v>
                </c:pt>
                <c:pt idx="69">
                  <c:v>18.879913490962899</c:v>
                </c:pt>
                <c:pt idx="70">
                  <c:v>19.054607179632399</c:v>
                </c:pt>
                <c:pt idx="71">
                  <c:v>19.230917289101502</c:v>
                </c:pt>
                <c:pt idx="72">
                  <c:v>19.408858775927701</c:v>
                </c:pt>
                <c:pt idx="73">
                  <c:v>19.588446735059801</c:v>
                </c:pt>
                <c:pt idx="74">
                  <c:v>19.769696401118601</c:v>
                </c:pt>
                <c:pt idx="75">
                  <c:v>19.952623149688701</c:v>
                </c:pt>
                <c:pt idx="76">
                  <c:v>20.137242498623799</c:v>
                </c:pt>
                <c:pt idx="77">
                  <c:v>20.323570109362201</c:v>
                </c:pt>
                <c:pt idx="78">
                  <c:v>20.511621788255599</c:v>
                </c:pt>
                <c:pt idx="79">
                  <c:v>20.701413487910401</c:v>
                </c:pt>
                <c:pt idx="80">
                  <c:v>20.892961308540301</c:v>
                </c:pt>
                <c:pt idx="81">
                  <c:v>21.086281499332799</c:v>
                </c:pt>
                <c:pt idx="82">
                  <c:v>21.281390459827101</c:v>
                </c:pt>
                <c:pt idx="83">
                  <c:v>21.478304741305301</c:v>
                </c:pt>
                <c:pt idx="84">
                  <c:v>21.677041048196902</c:v>
                </c:pt>
                <c:pt idx="85">
                  <c:v>21.877616239495499</c:v>
                </c:pt>
                <c:pt idx="86">
                  <c:v>22.080047330188901</c:v>
                </c:pt>
                <c:pt idx="87">
                  <c:v>22.284351492702999</c:v>
                </c:pt>
                <c:pt idx="88">
                  <c:v>22.490546058357801</c:v>
                </c:pt>
                <c:pt idx="89">
                  <c:v>22.698648518838201</c:v>
                </c:pt>
                <c:pt idx="90">
                  <c:v>22.908676527677699</c:v>
                </c:pt>
                <c:pt idx="91">
                  <c:v>23.120647901755898</c:v>
                </c:pt>
                <c:pt idx="92">
                  <c:v>23.334580622810002</c:v>
                </c:pt>
                <c:pt idx="93">
                  <c:v>23.55049283896</c:v>
                </c:pt>
                <c:pt idx="94">
                  <c:v>23.768402866248699</c:v>
                </c:pt>
                <c:pt idx="95">
                  <c:v>23.9883291901949</c:v>
                </c:pt>
                <c:pt idx="96">
                  <c:v>24.210290467361698</c:v>
                </c:pt>
                <c:pt idx="97">
                  <c:v>24.434305526939699</c:v>
                </c:pt>
                <c:pt idx="98">
                  <c:v>24.6603933723433</c:v>
                </c:pt>
                <c:pt idx="99">
                  <c:v>24.888573182823901</c:v>
                </c:pt>
                <c:pt idx="100">
                  <c:v>25.118864315095799</c:v>
                </c:pt>
                <c:pt idx="101">
                  <c:v>25.351286304978998</c:v>
                </c:pt>
                <c:pt idx="102">
                  <c:v>25.585858869056398</c:v>
                </c:pt>
                <c:pt idx="103">
                  <c:v>25.822601906345898</c:v>
                </c:pt>
                <c:pt idx="104">
                  <c:v>26.061535499988899</c:v>
                </c:pt>
                <c:pt idx="105">
                  <c:v>26.3026799189538</c:v>
                </c:pt>
                <c:pt idx="106">
                  <c:v>26.5460556197553</c:v>
                </c:pt>
                <c:pt idx="107">
                  <c:v>26.791683248190299</c:v>
                </c:pt>
                <c:pt idx="108">
                  <c:v>27.039583641088399</c:v>
                </c:pt>
                <c:pt idx="109">
                  <c:v>27.2897778280804</c:v>
                </c:pt>
                <c:pt idx="110">
                  <c:v>27.542287033381601</c:v>
                </c:pt>
                <c:pt idx="111">
                  <c:v>27.797132677592799</c:v>
                </c:pt>
                <c:pt idx="112">
                  <c:v>28.0543363795171</c:v>
                </c:pt>
                <c:pt idx="113">
                  <c:v>28.313919957993701</c:v>
                </c:pt>
                <c:pt idx="114">
                  <c:v>28.575905433749401</c:v>
                </c:pt>
                <c:pt idx="115">
                  <c:v>28.840315031266002</c:v>
                </c:pt>
                <c:pt idx="116">
                  <c:v>29.107171180666001</c:v>
                </c:pt>
                <c:pt idx="117">
                  <c:v>29.376496519615301</c:v>
                </c:pt>
                <c:pt idx="118">
                  <c:v>29.648313895243401</c:v>
                </c:pt>
                <c:pt idx="119">
                  <c:v>29.9226463660818</c:v>
                </c:pt>
                <c:pt idx="120">
                  <c:v>30.199517204020101</c:v>
                </c:pt>
                <c:pt idx="121">
                  <c:v>30.478949896279801</c:v>
                </c:pt>
                <c:pt idx="122">
                  <c:v>30.760968147406999</c:v>
                </c:pt>
                <c:pt idx="123">
                  <c:v>31.0455958812835</c:v>
                </c:pt>
                <c:pt idx="124">
                  <c:v>31.3328572431558</c:v>
                </c:pt>
                <c:pt idx="125">
                  <c:v>31.6227766016837</c:v>
                </c:pt>
                <c:pt idx="126">
                  <c:v>31.915378551007599</c:v>
                </c:pt>
                <c:pt idx="127">
                  <c:v>32.210687912834302</c:v>
                </c:pt>
                <c:pt idx="128">
                  <c:v>32.508729738543401</c:v>
                </c:pt>
                <c:pt idx="129">
                  <c:v>32.809529311311898</c:v>
                </c:pt>
                <c:pt idx="130">
                  <c:v>33.113112148259098</c:v>
                </c:pt>
                <c:pt idx="131">
                  <c:v>33.419504002611397</c:v>
                </c:pt>
                <c:pt idx="132">
                  <c:v>33.728730865886803</c:v>
                </c:pt>
                <c:pt idx="133">
                  <c:v>34.040818970099998</c:v>
                </c:pt>
                <c:pt idx="134">
                  <c:v>34.355794789987399</c:v>
                </c:pt>
                <c:pt idx="135">
                  <c:v>34.673685045253102</c:v>
                </c:pt>
                <c:pt idx="136">
                  <c:v>34.994516702835703</c:v>
                </c:pt>
                <c:pt idx="137">
                  <c:v>35.3183169791957</c:v>
                </c:pt>
                <c:pt idx="138">
                  <c:v>35.645113342624398</c:v>
                </c:pt>
                <c:pt idx="139">
                  <c:v>35.9749335155742</c:v>
                </c:pt>
                <c:pt idx="140">
                  <c:v>36.307805477010099</c:v>
                </c:pt>
                <c:pt idx="141">
                  <c:v>36.643757464783299</c:v>
                </c:pt>
                <c:pt idx="142">
                  <c:v>36.982817978026603</c:v>
                </c:pt>
                <c:pt idx="143">
                  <c:v>37.325015779571999</c:v>
                </c:pt>
                <c:pt idx="144">
                  <c:v>37.670379898390799</c:v>
                </c:pt>
                <c:pt idx="145">
                  <c:v>38.018939632056103</c:v>
                </c:pt>
                <c:pt idx="146">
                  <c:v>38.370724549227802</c:v>
                </c:pt>
                <c:pt idx="147">
                  <c:v>38.725764492161701</c:v>
                </c:pt>
                <c:pt idx="148">
                  <c:v>39.0840895792401</c:v>
                </c:pt>
                <c:pt idx="149">
                  <c:v>39.445730207527802</c:v>
                </c:pt>
                <c:pt idx="150">
                  <c:v>39.810717055349699</c:v>
                </c:pt>
                <c:pt idx="151">
                  <c:v>40.179081084893902</c:v>
                </c:pt>
                <c:pt idx="152">
                  <c:v>40.550853544838297</c:v>
                </c:pt>
                <c:pt idx="153">
                  <c:v>40.926065973001002</c:v>
                </c:pt>
                <c:pt idx="154">
                  <c:v>41.304750199016098</c:v>
                </c:pt>
                <c:pt idx="155">
                  <c:v>41.686938347033497</c:v>
                </c:pt>
                <c:pt idx="156">
                  <c:v>42.072662838444401</c:v>
                </c:pt>
                <c:pt idx="157">
                  <c:v>42.461956394631201</c:v>
                </c:pt>
                <c:pt idx="158">
                  <c:v>42.854852039743903</c:v>
                </c:pt>
                <c:pt idx="159">
                  <c:v>43.2513831035008</c:v>
                </c:pt>
                <c:pt idx="160">
                  <c:v>43.651583224016598</c:v>
                </c:pt>
                <c:pt idx="161">
                  <c:v>44.0554863506553</c:v>
                </c:pt>
                <c:pt idx="162">
                  <c:v>44.463126746910802</c:v>
                </c:pt>
                <c:pt idx="163">
                  <c:v>44.874538993313202</c:v>
                </c:pt>
                <c:pt idx="164">
                  <c:v>45.289757990361998</c:v>
                </c:pt>
                <c:pt idx="165">
                  <c:v>45.708818961487502</c:v>
                </c:pt>
                <c:pt idx="166">
                  <c:v>46.131757456037903</c:v>
                </c:pt>
                <c:pt idx="167">
                  <c:v>46.558609352295903</c:v>
                </c:pt>
                <c:pt idx="168">
                  <c:v>46.989410860521502</c:v>
                </c:pt>
                <c:pt idx="169">
                  <c:v>47.424198526024398</c:v>
                </c:pt>
                <c:pt idx="170">
                  <c:v>47.863009232263799</c:v>
                </c:pt>
                <c:pt idx="171">
                  <c:v>48.305880203977203</c:v>
                </c:pt>
                <c:pt idx="172">
                  <c:v>48.752849010338601</c:v>
                </c:pt>
                <c:pt idx="173">
                  <c:v>49.203953568145003</c:v>
                </c:pt>
                <c:pt idx="174">
                  <c:v>49.659232145033499</c:v>
                </c:pt>
                <c:pt idx="175">
                  <c:v>50.118723362727202</c:v>
                </c:pt>
                <c:pt idx="176">
                  <c:v>50.582466200311401</c:v>
                </c:pt>
                <c:pt idx="177">
                  <c:v>51.050499997540598</c:v>
                </c:pt>
                <c:pt idx="178">
                  <c:v>51.522864458175597</c:v>
                </c:pt>
                <c:pt idx="179">
                  <c:v>51.999599653351602</c:v>
                </c:pt>
                <c:pt idx="180">
                  <c:v>52.480746024977201</c:v>
                </c:pt>
                <c:pt idx="181">
                  <c:v>52.966344389165698</c:v>
                </c:pt>
                <c:pt idx="182">
                  <c:v>53.456435939697101</c:v>
                </c:pt>
                <c:pt idx="183">
                  <c:v>53.951062251512703</c:v>
                </c:pt>
                <c:pt idx="184">
                  <c:v>54.4502652842421</c:v>
                </c:pt>
                <c:pt idx="185">
                  <c:v>54.954087385762399</c:v>
                </c:pt>
                <c:pt idx="186">
                  <c:v>55.462571295791001</c:v>
                </c:pt>
                <c:pt idx="187">
                  <c:v>55.975760149510997</c:v>
                </c:pt>
                <c:pt idx="188">
                  <c:v>56.4936974812302</c:v>
                </c:pt>
                <c:pt idx="189">
                  <c:v>57.016427228074697</c:v>
                </c:pt>
                <c:pt idx="190">
                  <c:v>57.543993733715602</c:v>
                </c:pt>
                <c:pt idx="191">
                  <c:v>58.076441752131203</c:v>
                </c:pt>
                <c:pt idx="192">
                  <c:v>58.613816451402798</c:v>
                </c:pt>
                <c:pt idx="193">
                  <c:v>59.156163417547397</c:v>
                </c:pt>
                <c:pt idx="194">
                  <c:v>59.703528658383597</c:v>
                </c:pt>
                <c:pt idx="195">
                  <c:v>60.255958607435701</c:v>
                </c:pt>
                <c:pt idx="196">
                  <c:v>60.813500127871698</c:v>
                </c:pt>
                <c:pt idx="197">
                  <c:v>61.3762005164794</c:v>
                </c:pt>
                <c:pt idx="198">
                  <c:v>61.944107507678098</c:v>
                </c:pt>
                <c:pt idx="199">
                  <c:v>62.517269277568502</c:v>
                </c:pt>
                <c:pt idx="200">
                  <c:v>63.0957344480193</c:v>
                </c:pt>
                <c:pt idx="201">
                  <c:v>63.679552090791503</c:v>
                </c:pt>
                <c:pt idx="202">
                  <c:v>64.268771731701904</c:v>
                </c:pt>
                <c:pt idx="203">
                  <c:v>64.863443354823801</c:v>
                </c:pt>
                <c:pt idx="204">
                  <c:v>65.463617406727394</c:v>
                </c:pt>
                <c:pt idx="205">
                  <c:v>66.069344800759495</c:v>
                </c:pt>
                <c:pt idx="206">
                  <c:v>66.680676921362206</c:v>
                </c:pt>
                <c:pt idx="207">
                  <c:v>67.297665628431702</c:v>
                </c:pt>
                <c:pt idx="208">
                  <c:v>67.920363261718407</c:v>
                </c:pt>
                <c:pt idx="209">
                  <c:v>68.5488226452661</c:v>
                </c:pt>
                <c:pt idx="210">
                  <c:v>69.1830970918936</c:v>
                </c:pt>
                <c:pt idx="211">
                  <c:v>69.823240407717094</c:v>
                </c:pt>
                <c:pt idx="212">
                  <c:v>70.469306896714599</c:v>
                </c:pt>
                <c:pt idx="213">
                  <c:v>71.121351365332799</c:v>
                </c:pt>
                <c:pt idx="214">
                  <c:v>71.779429127136098</c:v>
                </c:pt>
                <c:pt idx="215">
                  <c:v>72.443596007498996</c:v>
                </c:pt>
                <c:pt idx="216">
                  <c:v>73.113908348341695</c:v>
                </c:pt>
                <c:pt idx="217">
                  <c:v>73.790423012909997</c:v>
                </c:pt>
                <c:pt idx="218">
                  <c:v>74.473197390598799</c:v>
                </c:pt>
                <c:pt idx="219">
                  <c:v>75.162289401820502</c:v>
                </c:pt>
                <c:pt idx="220">
                  <c:v>75.857757502918304</c:v>
                </c:pt>
                <c:pt idx="221">
                  <c:v>76.5596606911256</c:v>
                </c:pt>
                <c:pt idx="222">
                  <c:v>77.268058509570196</c:v>
                </c:pt>
                <c:pt idx="223">
                  <c:v>77.983011052325807</c:v>
                </c:pt>
                <c:pt idx="224">
                  <c:v>78.704578969509797</c:v>
                </c:pt>
                <c:pt idx="225">
                  <c:v>79.432823472428097</c:v>
                </c:pt>
                <c:pt idx="226">
                  <c:v>80.167806338767903</c:v>
                </c:pt>
                <c:pt idx="227">
                  <c:v>80.909589917838204</c:v>
                </c:pt>
                <c:pt idx="228">
                  <c:v>81.658237135859196</c:v>
                </c:pt>
                <c:pt idx="229">
                  <c:v>82.413811501300202</c:v>
                </c:pt>
                <c:pt idx="230">
                  <c:v>83.176377110267097</c:v>
                </c:pt>
                <c:pt idx="231">
                  <c:v>83.945998651939703</c:v>
                </c:pt>
                <c:pt idx="232">
                  <c:v>84.722741414059598</c:v>
                </c:pt>
                <c:pt idx="233">
                  <c:v>85.506671288468297</c:v>
                </c:pt>
                <c:pt idx="234">
                  <c:v>86.297854776696994</c:v>
                </c:pt>
                <c:pt idx="235">
                  <c:v>87.096358995608</c:v>
                </c:pt>
                <c:pt idx="236">
                  <c:v>87.902251683088394</c:v>
                </c:pt>
                <c:pt idx="237">
                  <c:v>88.715601203795998</c:v>
                </c:pt>
                <c:pt idx="238">
                  <c:v>89.536476554959293</c:v>
                </c:pt>
                <c:pt idx="239">
                  <c:v>90.364947372230105</c:v>
                </c:pt>
                <c:pt idx="240">
                  <c:v>91.201083935590901</c:v>
                </c:pt>
                <c:pt idx="241">
                  <c:v>92.044957175317094</c:v>
                </c:pt>
                <c:pt idx="242">
                  <c:v>92.896638677993593</c:v>
                </c:pt>
                <c:pt idx="243">
                  <c:v>93.756200692587996</c:v>
                </c:pt>
                <c:pt idx="244">
                  <c:v>94.623716136579205</c:v>
                </c:pt>
                <c:pt idx="245">
                  <c:v>95.499258602143499</c:v>
                </c:pt>
                <c:pt idx="246">
                  <c:v>96.382902362397004</c:v>
                </c:pt>
                <c:pt idx="247">
                  <c:v>97.274722377696506</c:v>
                </c:pt>
                <c:pt idx="248">
                  <c:v>98.174794301998404</c:v>
                </c:pt>
                <c:pt idx="249">
                  <c:v>99.083194489276707</c:v>
                </c:pt>
                <c:pt idx="250">
                  <c:v>100</c:v>
                </c:pt>
                <c:pt idx="251">
                  <c:v>100.92528860766799</c:v>
                </c:pt>
                <c:pt idx="252">
                  <c:v>101.85913880541101</c:v>
                </c:pt>
                <c:pt idx="253">
                  <c:v>102.80162981264699</c:v>
                </c:pt>
                <c:pt idx="254">
                  <c:v>103.75284158180099</c:v>
                </c:pt>
                <c:pt idx="255">
                  <c:v>104.71285480508899</c:v>
                </c:pt>
                <c:pt idx="256">
                  <c:v>105.68175092136499</c:v>
                </c:pt>
                <c:pt idx="257">
                  <c:v>106.659612123025</c:v>
                </c:pt>
                <c:pt idx="258">
                  <c:v>107.64652136298299</c:v>
                </c:pt>
                <c:pt idx="259">
                  <c:v>108.642562361706</c:v>
                </c:pt>
                <c:pt idx="260">
                  <c:v>109.647819614318</c:v>
                </c:pt>
                <c:pt idx="261">
                  <c:v>110.66237839776601</c:v>
                </c:pt>
                <c:pt idx="262">
                  <c:v>111.686324778056</c:v>
                </c:pt>
                <c:pt idx="263">
                  <c:v>112.719745617551</c:v>
                </c:pt>
                <c:pt idx="264">
                  <c:v>113.762728582343</c:v>
                </c:pt>
                <c:pt idx="265">
                  <c:v>114.815362149688</c:v>
                </c:pt>
                <c:pt idx="266">
                  <c:v>115.87773561551199</c:v>
                </c:pt>
                <c:pt idx="267">
                  <c:v>116.949939101987</c:v>
                </c:pt>
                <c:pt idx="268">
                  <c:v>118.032063565172</c:v>
                </c:pt>
                <c:pt idx="269">
                  <c:v>119.12420080273699</c:v>
                </c:pt>
                <c:pt idx="270">
                  <c:v>120.226443461741</c:v>
                </c:pt>
                <c:pt idx="271">
                  <c:v>121.338885046497</c:v>
                </c:pt>
                <c:pt idx="272">
                  <c:v>122.461619926504</c:v>
                </c:pt>
                <c:pt idx="273">
                  <c:v>123.594743344451</c:v>
                </c:pt>
                <c:pt idx="274">
                  <c:v>124.738351424294</c:v>
                </c:pt>
                <c:pt idx="275">
                  <c:v>125.892541179416</c:v>
                </c:pt>
                <c:pt idx="276">
                  <c:v>127.05741052085401</c:v>
                </c:pt>
                <c:pt idx="277">
                  <c:v>128.23305826560201</c:v>
                </c:pt>
                <c:pt idx="278">
                  <c:v>129.419584144998</c:v>
                </c:pt>
                <c:pt idx="279">
                  <c:v>130.61708881318401</c:v>
                </c:pt>
                <c:pt idx="280">
                  <c:v>131.82567385563999</c:v>
                </c:pt>
                <c:pt idx="281">
                  <c:v>133.04544179780899</c:v>
                </c:pt>
                <c:pt idx="282">
                  <c:v>134.27649611378601</c:v>
                </c:pt>
                <c:pt idx="283">
                  <c:v>135.518941235103</c:v>
                </c:pt>
                <c:pt idx="284">
                  <c:v>136.77288255958399</c:v>
                </c:pt>
                <c:pt idx="285">
                  <c:v>138.03842646028801</c:v>
                </c:pt>
                <c:pt idx="286">
                  <c:v>139.31568029453001</c:v>
                </c:pt>
                <c:pt idx="287">
                  <c:v>140.60475241299099</c:v>
                </c:pt>
                <c:pt idx="288">
                  <c:v>141.905752168909</c:v>
                </c:pt>
                <c:pt idx="289">
                  <c:v>143.21878992735401</c:v>
                </c:pt>
                <c:pt idx="290">
                  <c:v>144.54397707459199</c:v>
                </c:pt>
                <c:pt idx="291">
                  <c:v>145.88142602753399</c:v>
                </c:pt>
                <c:pt idx="292">
                  <c:v>147.23125024327101</c:v>
                </c:pt>
                <c:pt idx="293">
                  <c:v>148.59356422869999</c:v>
                </c:pt>
                <c:pt idx="294">
                  <c:v>149.96848355023701</c:v>
                </c:pt>
                <c:pt idx="295">
                  <c:v>151.35612484361999</c:v>
                </c:pt>
                <c:pt idx="296">
                  <c:v>152.75660582380701</c:v>
                </c:pt>
                <c:pt idx="297">
                  <c:v>154.170045294955</c:v>
                </c:pt>
                <c:pt idx="298">
                  <c:v>155.596563160507</c:v>
                </c:pt>
                <c:pt idx="299">
                  <c:v>157.03628043335499</c:v>
                </c:pt>
                <c:pt idx="300">
                  <c:v>158.48931924611099</c:v>
                </c:pt>
                <c:pt idx="301">
                  <c:v>159.955802861466</c:v>
                </c:pt>
                <c:pt idx="302">
                  <c:v>161.435855682648</c:v>
                </c:pt>
                <c:pt idx="303">
                  <c:v>162.92960326397201</c:v>
                </c:pt>
                <c:pt idx="304">
                  <c:v>164.43717232149299</c:v>
                </c:pt>
                <c:pt idx="305">
                  <c:v>165.95869074375599</c:v>
                </c:pt>
                <c:pt idx="306">
                  <c:v>167.494287602643</c:v>
                </c:pt>
                <c:pt idx="307">
                  <c:v>169.044093164326</c:v>
                </c:pt>
                <c:pt idx="308">
                  <c:v>170.60823890031199</c:v>
                </c:pt>
                <c:pt idx="309">
                  <c:v>172.18685749860001</c:v>
                </c:pt>
                <c:pt idx="310">
                  <c:v>173.78008287493699</c:v>
                </c:pt>
                <c:pt idx="311">
                  <c:v>175.388050184176</c:v>
                </c:pt>
                <c:pt idx="312">
                  <c:v>177.010895831742</c:v>
                </c:pt>
                <c:pt idx="313">
                  <c:v>178.64875748520501</c:v>
                </c:pt>
                <c:pt idx="314">
                  <c:v>180.301774085956</c:v>
                </c:pt>
                <c:pt idx="315">
                  <c:v>181.97008586099801</c:v>
                </c:pt>
                <c:pt idx="316">
                  <c:v>183.65383433483399</c:v>
                </c:pt>
                <c:pt idx="317">
                  <c:v>185.35316234148101</c:v>
                </c:pt>
                <c:pt idx="318">
                  <c:v>187.06821403658</c:v>
                </c:pt>
                <c:pt idx="319">
                  <c:v>188.799134909629</c:v>
                </c:pt>
                <c:pt idx="320">
                  <c:v>190.54607179632399</c:v>
                </c:pt>
                <c:pt idx="321">
                  <c:v>192.30917289101501</c:v>
                </c:pt>
                <c:pt idx="322">
                  <c:v>194.088587759277</c:v>
                </c:pt>
                <c:pt idx="323">
                  <c:v>195.88446735059901</c:v>
                </c:pt>
                <c:pt idx="324">
                  <c:v>197.696964011186</c:v>
                </c:pt>
                <c:pt idx="325">
                  <c:v>199.52623149688699</c:v>
                </c:pt>
                <c:pt idx="326">
                  <c:v>201.372424986238</c:v>
                </c:pt>
                <c:pt idx="327">
                  <c:v>203.235701093622</c:v>
                </c:pt>
                <c:pt idx="328">
                  <c:v>205.11621788255599</c:v>
                </c:pt>
                <c:pt idx="329">
                  <c:v>207.01413487910401</c:v>
                </c:pt>
                <c:pt idx="330">
                  <c:v>208.92961308540299</c:v>
                </c:pt>
                <c:pt idx="331">
                  <c:v>210.86281499332799</c:v>
                </c:pt>
                <c:pt idx="332">
                  <c:v>212.81390459827099</c:v>
                </c:pt>
                <c:pt idx="333">
                  <c:v>214.783047413053</c:v>
                </c:pt>
                <c:pt idx="334">
                  <c:v>216.77041048196901</c:v>
                </c:pt>
                <c:pt idx="335">
                  <c:v>218.77616239495501</c:v>
                </c:pt>
                <c:pt idx="336">
                  <c:v>220.80047330189001</c:v>
                </c:pt>
                <c:pt idx="337">
                  <c:v>222.84351492702999</c:v>
                </c:pt>
                <c:pt idx="338">
                  <c:v>224.90546058357799</c:v>
                </c:pt>
                <c:pt idx="339">
                  <c:v>226.98648518838201</c:v>
                </c:pt>
                <c:pt idx="340">
                  <c:v>229.08676527677699</c:v>
                </c:pt>
                <c:pt idx="341">
                  <c:v>231.20647901755899</c:v>
                </c:pt>
                <c:pt idx="342">
                  <c:v>233.3458062281</c:v>
                </c:pt>
                <c:pt idx="343">
                  <c:v>235.50492838960099</c:v>
                </c:pt>
                <c:pt idx="344">
                  <c:v>237.68402866248701</c:v>
                </c:pt>
                <c:pt idx="345">
                  <c:v>239.88329190194901</c:v>
                </c:pt>
                <c:pt idx="346">
                  <c:v>242.10290467361699</c:v>
                </c:pt>
                <c:pt idx="347">
                  <c:v>244.34305526939701</c:v>
                </c:pt>
                <c:pt idx="348">
                  <c:v>246.60393372343299</c:v>
                </c:pt>
                <c:pt idx="349">
                  <c:v>248.88573182823899</c:v>
                </c:pt>
                <c:pt idx="350">
                  <c:v>251.18864315095701</c:v>
                </c:pt>
                <c:pt idx="351">
                  <c:v>253.51286304979001</c:v>
                </c:pt>
                <c:pt idx="352">
                  <c:v>255.85858869056401</c:v>
                </c:pt>
                <c:pt idx="353">
                  <c:v>258.22601906345898</c:v>
                </c:pt>
                <c:pt idx="354">
                  <c:v>260.61535499988901</c:v>
                </c:pt>
                <c:pt idx="355">
                  <c:v>263.026799189538</c:v>
                </c:pt>
                <c:pt idx="356">
                  <c:v>265.46055619755299</c:v>
                </c:pt>
                <c:pt idx="357">
                  <c:v>267.91683248190299</c:v>
                </c:pt>
                <c:pt idx="358">
                  <c:v>270.39583641088399</c:v>
                </c:pt>
                <c:pt idx="359">
                  <c:v>272.897778280804</c:v>
                </c:pt>
                <c:pt idx="360">
                  <c:v>275.42287033381598</c:v>
                </c:pt>
                <c:pt idx="361">
                  <c:v>277.97132677592799</c:v>
                </c:pt>
                <c:pt idx="362">
                  <c:v>280.54336379517099</c:v>
                </c:pt>
                <c:pt idx="363">
                  <c:v>283.13919957993699</c:v>
                </c:pt>
                <c:pt idx="364">
                  <c:v>285.75905433749398</c:v>
                </c:pt>
                <c:pt idx="365">
                  <c:v>288.40315031265999</c:v>
                </c:pt>
                <c:pt idx="366">
                  <c:v>291.07171180666001</c:v>
                </c:pt>
                <c:pt idx="367">
                  <c:v>293.76496519615301</c:v>
                </c:pt>
                <c:pt idx="368">
                  <c:v>296.48313895243399</c:v>
                </c:pt>
                <c:pt idx="369">
                  <c:v>299.22646366081801</c:v>
                </c:pt>
                <c:pt idx="370">
                  <c:v>301.995172040201</c:v>
                </c:pt>
                <c:pt idx="371">
                  <c:v>304.78949896279801</c:v>
                </c:pt>
                <c:pt idx="372">
                  <c:v>307.60968147406999</c:v>
                </c:pt>
                <c:pt idx="373">
                  <c:v>310.45595881283498</c:v>
                </c:pt>
                <c:pt idx="374">
                  <c:v>313.32857243155797</c:v>
                </c:pt>
                <c:pt idx="375">
                  <c:v>316.22776601683699</c:v>
                </c:pt>
                <c:pt idx="376">
                  <c:v>319.15378551007598</c:v>
                </c:pt>
                <c:pt idx="377">
                  <c:v>322.106879128343</c:v>
                </c:pt>
                <c:pt idx="378">
                  <c:v>325.087297385434</c:v>
                </c:pt>
                <c:pt idx="379">
                  <c:v>328.095293113119</c:v>
                </c:pt>
                <c:pt idx="380">
                  <c:v>331.13112148259103</c:v>
                </c:pt>
                <c:pt idx="381">
                  <c:v>334.19504002611399</c:v>
                </c:pt>
                <c:pt idx="382">
                  <c:v>337.28730865886803</c:v>
                </c:pt>
                <c:pt idx="383">
                  <c:v>340.40818970100003</c:v>
                </c:pt>
                <c:pt idx="384">
                  <c:v>343.55794789987402</c:v>
                </c:pt>
                <c:pt idx="385">
                  <c:v>346.73685045253097</c:v>
                </c:pt>
                <c:pt idx="386">
                  <c:v>349.94516702835699</c:v>
                </c:pt>
                <c:pt idx="387">
                  <c:v>353.183169791956</c:v>
                </c:pt>
                <c:pt idx="388">
                  <c:v>356.45113342624398</c:v>
                </c:pt>
                <c:pt idx="389">
                  <c:v>359.74933515574202</c:v>
                </c:pt>
                <c:pt idx="390">
                  <c:v>363.07805477010101</c:v>
                </c:pt>
                <c:pt idx="391">
                  <c:v>366.437574647833</c:v>
                </c:pt>
                <c:pt idx="392">
                  <c:v>369.828179780266</c:v>
                </c:pt>
                <c:pt idx="393">
                  <c:v>373.25015779571999</c:v>
                </c:pt>
                <c:pt idx="394">
                  <c:v>376.70379898390797</c:v>
                </c:pt>
                <c:pt idx="395">
                  <c:v>380.189396320561</c:v>
                </c:pt>
                <c:pt idx="396">
                  <c:v>383.70724549227799</c:v>
                </c:pt>
                <c:pt idx="397">
                  <c:v>387.25764492161699</c:v>
                </c:pt>
                <c:pt idx="398">
                  <c:v>390.84089579240202</c:v>
                </c:pt>
                <c:pt idx="399">
                  <c:v>394.45730207527799</c:v>
                </c:pt>
                <c:pt idx="400">
                  <c:v>398.10717055349699</c:v>
                </c:pt>
                <c:pt idx="401">
                  <c:v>401.79081084894</c:v>
                </c:pt>
                <c:pt idx="402">
                  <c:v>405.50853544838299</c:v>
                </c:pt>
                <c:pt idx="403">
                  <c:v>409.26065973000999</c:v>
                </c:pt>
                <c:pt idx="404">
                  <c:v>413.04750199016098</c:v>
                </c:pt>
                <c:pt idx="405">
                  <c:v>416.86938347033498</c:v>
                </c:pt>
                <c:pt idx="406">
                  <c:v>420.72662838444398</c:v>
                </c:pt>
                <c:pt idx="407">
                  <c:v>424.61956394631198</c:v>
                </c:pt>
                <c:pt idx="408">
                  <c:v>428.54852039743901</c:v>
                </c:pt>
                <c:pt idx="409">
                  <c:v>432.51383103500802</c:v>
                </c:pt>
                <c:pt idx="410">
                  <c:v>436.51583224016503</c:v>
                </c:pt>
                <c:pt idx="411">
                  <c:v>440.55486350655298</c:v>
                </c:pt>
                <c:pt idx="412">
                  <c:v>444.63126746910802</c:v>
                </c:pt>
                <c:pt idx="413">
                  <c:v>448.745389933132</c:v>
                </c:pt>
                <c:pt idx="414">
                  <c:v>452.89757990362</c:v>
                </c:pt>
                <c:pt idx="415">
                  <c:v>457.08818961487401</c:v>
                </c:pt>
                <c:pt idx="416">
                  <c:v>461.317574560379</c:v>
                </c:pt>
                <c:pt idx="417">
                  <c:v>465.58609352295798</c:v>
                </c:pt>
                <c:pt idx="418">
                  <c:v>469.89410860521502</c:v>
                </c:pt>
                <c:pt idx="419">
                  <c:v>474.24198526024401</c:v>
                </c:pt>
                <c:pt idx="420">
                  <c:v>478.63009232263801</c:v>
                </c:pt>
                <c:pt idx="421">
                  <c:v>483.05880203977199</c:v>
                </c:pt>
                <c:pt idx="422">
                  <c:v>487.52849010338599</c:v>
                </c:pt>
                <c:pt idx="423">
                  <c:v>492.03953568144999</c:v>
                </c:pt>
                <c:pt idx="424">
                  <c:v>496.59232145033599</c:v>
                </c:pt>
                <c:pt idx="425">
                  <c:v>501.18723362727201</c:v>
                </c:pt>
                <c:pt idx="426">
                  <c:v>505.82466200311302</c:v>
                </c:pt>
                <c:pt idx="427">
                  <c:v>510.50499997540601</c:v>
                </c:pt>
                <c:pt idx="428">
                  <c:v>515.22864458175604</c:v>
                </c:pt>
                <c:pt idx="429">
                  <c:v>519.99599653351504</c:v>
                </c:pt>
                <c:pt idx="430">
                  <c:v>524.80746024977202</c:v>
                </c:pt>
                <c:pt idx="431">
                  <c:v>529.66344389165704</c:v>
                </c:pt>
                <c:pt idx="432">
                  <c:v>534.56435939697099</c:v>
                </c:pt>
                <c:pt idx="433">
                  <c:v>539.51062251512701</c:v>
                </c:pt>
                <c:pt idx="434">
                  <c:v>544.50265284242096</c:v>
                </c:pt>
                <c:pt idx="435">
                  <c:v>549.54087385762398</c:v>
                </c:pt>
                <c:pt idx="436">
                  <c:v>554.62571295790997</c:v>
                </c:pt>
                <c:pt idx="437">
                  <c:v>559.75760149510995</c:v>
                </c:pt>
                <c:pt idx="438">
                  <c:v>564.93697481230197</c:v>
                </c:pt>
                <c:pt idx="439">
                  <c:v>570.16427228074701</c:v>
                </c:pt>
                <c:pt idx="440">
                  <c:v>575.43993733715604</c:v>
                </c:pt>
                <c:pt idx="441">
                  <c:v>580.764417521312</c:v>
                </c:pt>
                <c:pt idx="442">
                  <c:v>586.13816451402795</c:v>
                </c:pt>
                <c:pt idx="443">
                  <c:v>591.56163417547305</c:v>
                </c:pt>
                <c:pt idx="444">
                  <c:v>597.03528658383595</c:v>
                </c:pt>
                <c:pt idx="445">
                  <c:v>602.55958607435696</c:v>
                </c:pt>
                <c:pt idx="446">
                  <c:v>608.13500127871703</c:v>
                </c:pt>
                <c:pt idx="447">
                  <c:v>613.762005164794</c:v>
                </c:pt>
                <c:pt idx="448">
                  <c:v>619.44107507678098</c:v>
                </c:pt>
                <c:pt idx="449">
                  <c:v>625.17269277568505</c:v>
                </c:pt>
                <c:pt idx="450">
                  <c:v>630.957344480193</c:v>
                </c:pt>
                <c:pt idx="451">
                  <c:v>636.79552090791503</c:v>
                </c:pt>
                <c:pt idx="452">
                  <c:v>642.68771731701895</c:v>
                </c:pt>
                <c:pt idx="453">
                  <c:v>648.63443354823801</c:v>
                </c:pt>
                <c:pt idx="454">
                  <c:v>654.63617406727496</c:v>
                </c:pt>
                <c:pt idx="455">
                  <c:v>660.69344800759598</c:v>
                </c:pt>
                <c:pt idx="456">
                  <c:v>666.80676921362203</c:v>
                </c:pt>
                <c:pt idx="457">
                  <c:v>672.97665628431696</c:v>
                </c:pt>
                <c:pt idx="458">
                  <c:v>679.20363261718398</c:v>
                </c:pt>
                <c:pt idx="459">
                  <c:v>685.48822645266102</c:v>
                </c:pt>
                <c:pt idx="460">
                  <c:v>691.83097091893603</c:v>
                </c:pt>
                <c:pt idx="461">
                  <c:v>698.23240407717105</c:v>
                </c:pt>
                <c:pt idx="462">
                  <c:v>704.69306896714602</c:v>
                </c:pt>
                <c:pt idx="463">
                  <c:v>711.21351365332896</c:v>
                </c:pt>
                <c:pt idx="464">
                  <c:v>717.79429127136098</c:v>
                </c:pt>
                <c:pt idx="465">
                  <c:v>724.43596007499002</c:v>
                </c:pt>
                <c:pt idx="466">
                  <c:v>731.13908348341704</c:v>
                </c:pt>
                <c:pt idx="467">
                  <c:v>737.90423012910105</c:v>
                </c:pt>
                <c:pt idx="468">
                  <c:v>744.73197390598898</c:v>
                </c:pt>
                <c:pt idx="469">
                  <c:v>751.62289401820499</c:v>
                </c:pt>
                <c:pt idx="470">
                  <c:v>758.57757502918298</c:v>
                </c:pt>
                <c:pt idx="471">
                  <c:v>765.596606911256</c:v>
                </c:pt>
                <c:pt idx="472">
                  <c:v>772.68058509570199</c:v>
                </c:pt>
                <c:pt idx="473">
                  <c:v>779.83011052325799</c:v>
                </c:pt>
                <c:pt idx="474">
                  <c:v>787.04578969509805</c:v>
                </c:pt>
                <c:pt idx="475">
                  <c:v>794.32823472428095</c:v>
                </c:pt>
                <c:pt idx="476">
                  <c:v>801.67806338767798</c:v>
                </c:pt>
                <c:pt idx="477">
                  <c:v>809.09589917838196</c:v>
                </c:pt>
                <c:pt idx="478">
                  <c:v>816.58237135859201</c:v>
                </c:pt>
                <c:pt idx="479">
                  <c:v>824.13811501300199</c:v>
                </c:pt>
                <c:pt idx="480">
                  <c:v>831.76377110267003</c:v>
                </c:pt>
                <c:pt idx="481">
                  <c:v>839.45998651939703</c:v>
                </c:pt>
                <c:pt idx="482">
                  <c:v>847.22741414059601</c:v>
                </c:pt>
                <c:pt idx="483">
                  <c:v>855.06671288468306</c:v>
                </c:pt>
                <c:pt idx="484">
                  <c:v>862.97854776697</c:v>
                </c:pt>
                <c:pt idx="485">
                  <c:v>870.96358995608</c:v>
                </c:pt>
                <c:pt idx="486">
                  <c:v>879.022516830884</c:v>
                </c:pt>
                <c:pt idx="487">
                  <c:v>887.15601203795995</c:v>
                </c:pt>
                <c:pt idx="488">
                  <c:v>895.36476554959302</c:v>
                </c:pt>
                <c:pt idx="489">
                  <c:v>903.64947372230097</c:v>
                </c:pt>
                <c:pt idx="490">
                  <c:v>912.01083935590896</c:v>
                </c:pt>
                <c:pt idx="491">
                  <c:v>920.44957175317097</c:v>
                </c:pt>
                <c:pt idx="492">
                  <c:v>928.96638677993599</c:v>
                </c:pt>
                <c:pt idx="493">
                  <c:v>937.56200692588004</c:v>
                </c:pt>
                <c:pt idx="494">
                  <c:v>946.23716136579196</c:v>
                </c:pt>
                <c:pt idx="495">
                  <c:v>954.99258602143505</c:v>
                </c:pt>
                <c:pt idx="496">
                  <c:v>963.82902362396999</c:v>
                </c:pt>
                <c:pt idx="497">
                  <c:v>972.74722377696503</c:v>
                </c:pt>
                <c:pt idx="498">
                  <c:v>981.74794301998395</c:v>
                </c:pt>
                <c:pt idx="499">
                  <c:v>990.83194489276696</c:v>
                </c:pt>
                <c:pt idx="500">
                  <c:v>1000</c:v>
                </c:pt>
                <c:pt idx="501">
                  <c:v>1009.2528860766801</c:v>
                </c:pt>
                <c:pt idx="502">
                  <c:v>1018.59138805411</c:v>
                </c:pt>
                <c:pt idx="503">
                  <c:v>1028.01629812647</c:v>
                </c:pt>
                <c:pt idx="504">
                  <c:v>1037.52841581801</c:v>
                </c:pt>
                <c:pt idx="505">
                  <c:v>1047.12854805089</c:v>
                </c:pt>
                <c:pt idx="506">
                  <c:v>1056.8175092136501</c:v>
                </c:pt>
                <c:pt idx="507">
                  <c:v>1066.59612123025</c:v>
                </c:pt>
                <c:pt idx="508">
                  <c:v>1076.46521362983</c:v>
                </c:pt>
                <c:pt idx="509">
                  <c:v>1086.42562361706</c:v>
                </c:pt>
                <c:pt idx="510">
                  <c:v>1096.47819614318</c:v>
                </c:pt>
                <c:pt idx="511">
                  <c:v>1106.62378397766</c:v>
                </c:pt>
                <c:pt idx="512">
                  <c:v>1116.86324778056</c:v>
                </c:pt>
                <c:pt idx="513">
                  <c:v>1127.1974561755101</c:v>
                </c:pt>
                <c:pt idx="514">
                  <c:v>1137.6272858234299</c:v>
                </c:pt>
                <c:pt idx="515">
                  <c:v>1148.1536214968801</c:v>
                </c:pt>
                <c:pt idx="516">
                  <c:v>1158.7773561551201</c:v>
                </c:pt>
                <c:pt idx="517">
                  <c:v>1169.49939101987</c:v>
                </c:pt>
                <c:pt idx="518">
                  <c:v>1180.3206356517201</c:v>
                </c:pt>
                <c:pt idx="519">
                  <c:v>1191.24200802737</c:v>
                </c:pt>
                <c:pt idx="520">
                  <c:v>1202.26443461741</c:v>
                </c:pt>
                <c:pt idx="521">
                  <c:v>1213.3888504649699</c:v>
                </c:pt>
                <c:pt idx="522">
                  <c:v>1224.61619926504</c:v>
                </c:pt>
                <c:pt idx="523">
                  <c:v>1235.9474334445099</c:v>
                </c:pt>
                <c:pt idx="524">
                  <c:v>1247.38351424294</c:v>
                </c:pt>
                <c:pt idx="525">
                  <c:v>1258.92541179416</c:v>
                </c:pt>
                <c:pt idx="526">
                  <c:v>1270.57410520854</c:v>
                </c:pt>
                <c:pt idx="527">
                  <c:v>1282.3305826560199</c:v>
                </c:pt>
                <c:pt idx="528">
                  <c:v>1294.19584144998</c:v>
                </c:pt>
                <c:pt idx="529">
                  <c:v>1306.17088813184</c:v>
                </c:pt>
                <c:pt idx="530">
                  <c:v>1318.2567385564</c:v>
                </c:pt>
                <c:pt idx="531">
                  <c:v>1330.4544179780901</c:v>
                </c:pt>
                <c:pt idx="532">
                  <c:v>1342.7649611378599</c:v>
                </c:pt>
                <c:pt idx="533">
                  <c:v>1355.1894123510299</c:v>
                </c:pt>
                <c:pt idx="534">
                  <c:v>1367.7288255958399</c:v>
                </c:pt>
                <c:pt idx="535">
                  <c:v>1380.38426460288</c:v>
                </c:pt>
                <c:pt idx="536">
                  <c:v>1393.1568029452999</c:v>
                </c:pt>
                <c:pt idx="537">
                  <c:v>1406.04752412991</c:v>
                </c:pt>
                <c:pt idx="538">
                  <c:v>1419.05752168909</c:v>
                </c:pt>
                <c:pt idx="539">
                  <c:v>1432.1878992735401</c:v>
                </c:pt>
                <c:pt idx="540">
                  <c:v>1445.43977074592</c:v>
                </c:pt>
                <c:pt idx="541">
                  <c:v>1458.8142602753401</c:v>
                </c:pt>
                <c:pt idx="542">
                  <c:v>1472.3125024327101</c:v>
                </c:pt>
                <c:pt idx="543">
                  <c:v>1485.9356422870001</c:v>
                </c:pt>
                <c:pt idx="544">
                  <c:v>1499.6848355023701</c:v>
                </c:pt>
                <c:pt idx="545">
                  <c:v>1513.5612484362</c:v>
                </c:pt>
                <c:pt idx="546">
                  <c:v>1527.5660582380699</c:v>
                </c:pt>
                <c:pt idx="547">
                  <c:v>1541.70045294956</c:v>
                </c:pt>
                <c:pt idx="548">
                  <c:v>1555.96563160507</c:v>
                </c:pt>
                <c:pt idx="549">
                  <c:v>1570.36280433355</c:v>
                </c:pt>
                <c:pt idx="550">
                  <c:v>1584.8931924611099</c:v>
                </c:pt>
                <c:pt idx="551">
                  <c:v>1599.5580286146601</c:v>
                </c:pt>
                <c:pt idx="552">
                  <c:v>1614.35855682648</c:v>
                </c:pt>
                <c:pt idx="553">
                  <c:v>1629.2960326397199</c:v>
                </c:pt>
                <c:pt idx="554">
                  <c:v>1644.3717232149299</c:v>
                </c:pt>
                <c:pt idx="555">
                  <c:v>1659.5869074375601</c:v>
                </c:pt>
                <c:pt idx="556">
                  <c:v>1674.94287602643</c:v>
                </c:pt>
                <c:pt idx="557">
                  <c:v>1690.44093164326</c:v>
                </c:pt>
                <c:pt idx="558">
                  <c:v>1706.0823890031199</c:v>
                </c:pt>
                <c:pt idx="559">
                  <c:v>1721.8685749860001</c:v>
                </c:pt>
                <c:pt idx="560">
                  <c:v>1737.8008287493701</c:v>
                </c:pt>
                <c:pt idx="561">
                  <c:v>1753.88050184176</c:v>
                </c:pt>
                <c:pt idx="562">
                  <c:v>1770.10895831742</c:v>
                </c:pt>
                <c:pt idx="563">
                  <c:v>1786.4875748520401</c:v>
                </c:pt>
                <c:pt idx="564">
                  <c:v>1803.01774085956</c:v>
                </c:pt>
                <c:pt idx="565">
                  <c:v>1819.7008586099801</c:v>
                </c:pt>
                <c:pt idx="566">
                  <c:v>1836.53834334834</c:v>
                </c:pt>
                <c:pt idx="567">
                  <c:v>1853.5316234148099</c:v>
                </c:pt>
                <c:pt idx="568">
                  <c:v>1870.68214036579</c:v>
                </c:pt>
                <c:pt idx="569">
                  <c:v>1887.9913490962899</c:v>
                </c:pt>
                <c:pt idx="570">
                  <c:v>1905.4607179632401</c:v>
                </c:pt>
                <c:pt idx="571">
                  <c:v>1923.0917289101501</c:v>
                </c:pt>
                <c:pt idx="572">
                  <c:v>1940.8858775927699</c:v>
                </c:pt>
                <c:pt idx="573">
                  <c:v>1958.8446735059799</c:v>
                </c:pt>
                <c:pt idx="574">
                  <c:v>1976.9696401118499</c:v>
                </c:pt>
                <c:pt idx="575">
                  <c:v>1995.26231496887</c:v>
                </c:pt>
                <c:pt idx="576">
                  <c:v>2013.72424986238</c:v>
                </c:pt>
                <c:pt idx="577">
                  <c:v>2032.3570109362199</c:v>
                </c:pt>
                <c:pt idx="578">
                  <c:v>2051.1621788255602</c:v>
                </c:pt>
                <c:pt idx="579">
                  <c:v>2070.1413487910399</c:v>
                </c:pt>
                <c:pt idx="580">
                  <c:v>2089.2961308540298</c:v>
                </c:pt>
                <c:pt idx="581">
                  <c:v>2108.6281499332799</c:v>
                </c:pt>
                <c:pt idx="582">
                  <c:v>2128.1390459827098</c:v>
                </c:pt>
                <c:pt idx="583">
                  <c:v>2147.8304741305301</c:v>
                </c:pt>
                <c:pt idx="584">
                  <c:v>2167.7041048196902</c:v>
                </c:pt>
                <c:pt idx="585">
                  <c:v>2187.7616239495501</c:v>
                </c:pt>
                <c:pt idx="586">
                  <c:v>2208.00473301889</c:v>
                </c:pt>
                <c:pt idx="587">
                  <c:v>2228.4351492702999</c:v>
                </c:pt>
                <c:pt idx="588">
                  <c:v>2249.05460583578</c:v>
                </c:pt>
                <c:pt idx="589">
                  <c:v>2269.8648518838199</c:v>
                </c:pt>
                <c:pt idx="590">
                  <c:v>2290.8676527677699</c:v>
                </c:pt>
                <c:pt idx="591">
                  <c:v>2312.0647901755901</c:v>
                </c:pt>
                <c:pt idx="592">
                  <c:v>2333.4580622809999</c:v>
                </c:pt>
                <c:pt idx="593">
                  <c:v>2355.0492838959999</c:v>
                </c:pt>
                <c:pt idx="594">
                  <c:v>2376.8402866248698</c:v>
                </c:pt>
                <c:pt idx="595">
                  <c:v>2398.83291901949</c:v>
                </c:pt>
                <c:pt idx="596">
                  <c:v>2421.0290467361701</c:v>
                </c:pt>
                <c:pt idx="597">
                  <c:v>2443.4305526939702</c:v>
                </c:pt>
                <c:pt idx="598">
                  <c:v>2466.0393372343301</c:v>
                </c:pt>
                <c:pt idx="599">
                  <c:v>2488.8573182823902</c:v>
                </c:pt>
                <c:pt idx="600">
                  <c:v>2511.8864315095698</c:v>
                </c:pt>
                <c:pt idx="601">
                  <c:v>2535.1286304978998</c:v>
                </c:pt>
                <c:pt idx="602">
                  <c:v>2558.5858869056401</c:v>
                </c:pt>
                <c:pt idx="603">
                  <c:v>2582.2601906345899</c:v>
                </c:pt>
                <c:pt idx="604">
                  <c:v>2606.15354999889</c:v>
                </c:pt>
                <c:pt idx="605">
                  <c:v>2630.26799189538</c:v>
                </c:pt>
                <c:pt idx="606">
                  <c:v>2654.6055619755298</c:v>
                </c:pt>
                <c:pt idx="607">
                  <c:v>2679.1683248190302</c:v>
                </c:pt>
                <c:pt idx="608">
                  <c:v>2703.9583641088402</c:v>
                </c:pt>
                <c:pt idx="609">
                  <c:v>2728.97778280804</c:v>
                </c:pt>
                <c:pt idx="610">
                  <c:v>2754.2287033381599</c:v>
                </c:pt>
                <c:pt idx="611">
                  <c:v>2779.7132677592799</c:v>
                </c:pt>
                <c:pt idx="612">
                  <c:v>2805.4336379517099</c:v>
                </c:pt>
                <c:pt idx="613">
                  <c:v>2831.3919957993699</c:v>
                </c:pt>
                <c:pt idx="614">
                  <c:v>2857.5905433749399</c:v>
                </c:pt>
                <c:pt idx="615">
                  <c:v>2884.0315031266</c:v>
                </c:pt>
                <c:pt idx="616">
                  <c:v>2910.7171180666001</c:v>
                </c:pt>
                <c:pt idx="617">
                  <c:v>2937.6496519615298</c:v>
                </c:pt>
                <c:pt idx="618">
                  <c:v>2964.83138952434</c:v>
                </c:pt>
                <c:pt idx="619">
                  <c:v>2992.2646366081799</c:v>
                </c:pt>
                <c:pt idx="620">
                  <c:v>3019.9517204020099</c:v>
                </c:pt>
                <c:pt idx="621">
                  <c:v>3047.8949896279801</c:v>
                </c:pt>
                <c:pt idx="622">
                  <c:v>3076.0968147407002</c:v>
                </c:pt>
                <c:pt idx="623">
                  <c:v>3104.5595881283498</c:v>
                </c:pt>
                <c:pt idx="624">
                  <c:v>3133.28572431558</c:v>
                </c:pt>
                <c:pt idx="625">
                  <c:v>3162.2776601683699</c:v>
                </c:pt>
                <c:pt idx="626">
                  <c:v>3191.5378551007602</c:v>
                </c:pt>
                <c:pt idx="627">
                  <c:v>3221.0687912834301</c:v>
                </c:pt>
                <c:pt idx="628">
                  <c:v>3250.8729738543402</c:v>
                </c:pt>
                <c:pt idx="629">
                  <c:v>3280.9529311311899</c:v>
                </c:pt>
                <c:pt idx="630">
                  <c:v>3311.3112148259102</c:v>
                </c:pt>
                <c:pt idx="631">
                  <c:v>3341.9504002611402</c:v>
                </c:pt>
                <c:pt idx="632">
                  <c:v>3372.8730865886801</c:v>
                </c:pt>
                <c:pt idx="633">
                  <c:v>3404.0818970099999</c:v>
                </c:pt>
                <c:pt idx="634">
                  <c:v>3435.5794789987399</c:v>
                </c:pt>
                <c:pt idx="635">
                  <c:v>3467.3685045253101</c:v>
                </c:pt>
                <c:pt idx="636">
                  <c:v>3499.4516702835699</c:v>
                </c:pt>
                <c:pt idx="637">
                  <c:v>3531.8316979195602</c:v>
                </c:pt>
                <c:pt idx="638">
                  <c:v>3564.51133426244</c:v>
                </c:pt>
                <c:pt idx="639">
                  <c:v>3597.4933515574198</c:v>
                </c:pt>
                <c:pt idx="640">
                  <c:v>3630.7805477010102</c:v>
                </c:pt>
                <c:pt idx="641">
                  <c:v>3664.3757464783298</c:v>
                </c:pt>
                <c:pt idx="642">
                  <c:v>3698.2817978026601</c:v>
                </c:pt>
                <c:pt idx="643">
                  <c:v>3732.5015779572</c:v>
                </c:pt>
                <c:pt idx="644">
                  <c:v>3767.0379898390802</c:v>
                </c:pt>
                <c:pt idx="645">
                  <c:v>3801.8939632056099</c:v>
                </c:pt>
                <c:pt idx="646">
                  <c:v>3837.0724549227798</c:v>
                </c:pt>
                <c:pt idx="647">
                  <c:v>3872.5764492161702</c:v>
                </c:pt>
                <c:pt idx="648">
                  <c:v>3908.4089579240199</c:v>
                </c:pt>
                <c:pt idx="649">
                  <c:v>3944.5730207527799</c:v>
                </c:pt>
                <c:pt idx="650">
                  <c:v>3981.0717055349701</c:v>
                </c:pt>
                <c:pt idx="651">
                  <c:v>4017.9081084894001</c:v>
                </c:pt>
                <c:pt idx="652">
                  <c:v>4055.0853544838301</c:v>
                </c:pt>
                <c:pt idx="653">
                  <c:v>4092.6065973001</c:v>
                </c:pt>
                <c:pt idx="654">
                  <c:v>4130.4750199016098</c:v>
                </c:pt>
                <c:pt idx="655">
                  <c:v>4168.6938347033501</c:v>
                </c:pt>
                <c:pt idx="656">
                  <c:v>4207.2662838444403</c:v>
                </c:pt>
                <c:pt idx="657">
                  <c:v>4246.1956394631197</c:v>
                </c:pt>
                <c:pt idx="658">
                  <c:v>4285.4852039743901</c:v>
                </c:pt>
                <c:pt idx="659">
                  <c:v>4325.1383103500802</c:v>
                </c:pt>
                <c:pt idx="660">
                  <c:v>4365.1583224016604</c:v>
                </c:pt>
                <c:pt idx="661">
                  <c:v>4405.5486350655301</c:v>
                </c:pt>
                <c:pt idx="662">
                  <c:v>4446.3126746910802</c:v>
                </c:pt>
                <c:pt idx="663">
                  <c:v>4487.4538993313199</c:v>
                </c:pt>
                <c:pt idx="664">
                  <c:v>4528.9757990362004</c:v>
                </c:pt>
                <c:pt idx="665">
                  <c:v>4570.8818961487495</c:v>
                </c:pt>
                <c:pt idx="666">
                  <c:v>4613.1757456037903</c:v>
                </c:pt>
                <c:pt idx="667">
                  <c:v>4655.8609352295898</c:v>
                </c:pt>
                <c:pt idx="668">
                  <c:v>4698.9410860521502</c:v>
                </c:pt>
                <c:pt idx="669">
                  <c:v>4742.4198526024402</c:v>
                </c:pt>
                <c:pt idx="670">
                  <c:v>4786.3009232263803</c:v>
                </c:pt>
                <c:pt idx="671">
                  <c:v>4830.5880203977204</c:v>
                </c:pt>
                <c:pt idx="672">
                  <c:v>4875.2849010338596</c:v>
                </c:pt>
                <c:pt idx="673">
                  <c:v>4920.3953568145098</c:v>
                </c:pt>
                <c:pt idx="674">
                  <c:v>4965.9232145033602</c:v>
                </c:pt>
                <c:pt idx="675">
                  <c:v>5011.8723362727196</c:v>
                </c:pt>
                <c:pt idx="676">
                  <c:v>5058.2466200311401</c:v>
                </c:pt>
                <c:pt idx="677">
                  <c:v>5105.0499997540601</c:v>
                </c:pt>
                <c:pt idx="678">
                  <c:v>5152.28644581756</c:v>
                </c:pt>
                <c:pt idx="679">
                  <c:v>5199.9599653351597</c:v>
                </c:pt>
                <c:pt idx="680">
                  <c:v>5248.0746024977198</c:v>
                </c:pt>
                <c:pt idx="681">
                  <c:v>5296.6344389165797</c:v>
                </c:pt>
                <c:pt idx="682">
                  <c:v>5345.6435939697103</c:v>
                </c:pt>
                <c:pt idx="683">
                  <c:v>5395.1062251512703</c:v>
                </c:pt>
                <c:pt idx="684">
                  <c:v>5445.0265284242096</c:v>
                </c:pt>
                <c:pt idx="685">
                  <c:v>5495.4087385762396</c:v>
                </c:pt>
                <c:pt idx="686">
                  <c:v>5546.2571295791004</c:v>
                </c:pt>
                <c:pt idx="687">
                  <c:v>5597.5760149510998</c:v>
                </c:pt>
                <c:pt idx="688">
                  <c:v>5649.3697481230201</c:v>
                </c:pt>
                <c:pt idx="689">
                  <c:v>5701.6427228074699</c:v>
                </c:pt>
                <c:pt idx="690">
                  <c:v>5754.3993733715597</c:v>
                </c:pt>
                <c:pt idx="691">
                  <c:v>5807.6441752131104</c:v>
                </c:pt>
                <c:pt idx="692">
                  <c:v>5861.3816451402799</c:v>
                </c:pt>
                <c:pt idx="693">
                  <c:v>5915.6163417547295</c:v>
                </c:pt>
                <c:pt idx="694">
                  <c:v>5970.3528658383602</c:v>
                </c:pt>
                <c:pt idx="695">
                  <c:v>6025.5958607435696</c:v>
                </c:pt>
                <c:pt idx="696">
                  <c:v>6081.3500127871703</c:v>
                </c:pt>
                <c:pt idx="697">
                  <c:v>6137.6200516479303</c:v>
                </c:pt>
                <c:pt idx="698">
                  <c:v>6194.41075076781</c:v>
                </c:pt>
                <c:pt idx="699">
                  <c:v>6251.7269277568503</c:v>
                </c:pt>
                <c:pt idx="700">
                  <c:v>6309.5734448019302</c:v>
                </c:pt>
                <c:pt idx="701">
                  <c:v>6367.9552090791503</c:v>
                </c:pt>
                <c:pt idx="702">
                  <c:v>6426.87717317019</c:v>
                </c:pt>
                <c:pt idx="703">
                  <c:v>6486.3443354823803</c:v>
                </c:pt>
                <c:pt idx="704">
                  <c:v>6546.3617406727399</c:v>
                </c:pt>
                <c:pt idx="705">
                  <c:v>6606.93448007595</c:v>
                </c:pt>
                <c:pt idx="706">
                  <c:v>6668.0676921362101</c:v>
                </c:pt>
                <c:pt idx="707">
                  <c:v>6729.7665628431696</c:v>
                </c:pt>
                <c:pt idx="708">
                  <c:v>6792.0363261718403</c:v>
                </c:pt>
                <c:pt idx="709">
                  <c:v>6854.88226452661</c:v>
                </c:pt>
                <c:pt idx="710">
                  <c:v>6918.3097091893596</c:v>
                </c:pt>
                <c:pt idx="711">
                  <c:v>6982.3240407717103</c:v>
                </c:pt>
                <c:pt idx="712">
                  <c:v>7046.9306896714597</c:v>
                </c:pt>
                <c:pt idx="713">
                  <c:v>7112.1351365332803</c:v>
                </c:pt>
                <c:pt idx="714">
                  <c:v>7177.94291271361</c:v>
                </c:pt>
                <c:pt idx="715">
                  <c:v>7244.35960074989</c:v>
                </c:pt>
                <c:pt idx="716">
                  <c:v>7311.3908348341702</c:v>
                </c:pt>
                <c:pt idx="717">
                  <c:v>7379.0423012909996</c:v>
                </c:pt>
                <c:pt idx="718">
                  <c:v>7447.3197390598798</c:v>
                </c:pt>
                <c:pt idx="719">
                  <c:v>7516.2289401820499</c:v>
                </c:pt>
                <c:pt idx="720">
                  <c:v>7585.7757502918303</c:v>
                </c:pt>
                <c:pt idx="721">
                  <c:v>7655.96606911256</c:v>
                </c:pt>
                <c:pt idx="722">
                  <c:v>7726.8058509570201</c:v>
                </c:pt>
                <c:pt idx="723">
                  <c:v>7798.3011052325801</c:v>
                </c:pt>
                <c:pt idx="724">
                  <c:v>7870.4578969509803</c:v>
                </c:pt>
                <c:pt idx="725">
                  <c:v>7943.2823472428099</c:v>
                </c:pt>
                <c:pt idx="726">
                  <c:v>8016.7806338767796</c:v>
                </c:pt>
                <c:pt idx="727">
                  <c:v>8090.9589917838202</c:v>
                </c:pt>
                <c:pt idx="728">
                  <c:v>8165.8237135859199</c:v>
                </c:pt>
                <c:pt idx="729">
                  <c:v>8241.3811501300206</c:v>
                </c:pt>
                <c:pt idx="730">
                  <c:v>8317.6377110267003</c:v>
                </c:pt>
                <c:pt idx="731">
                  <c:v>8394.5998651939699</c:v>
                </c:pt>
                <c:pt idx="732">
                  <c:v>8472.2741414059601</c:v>
                </c:pt>
                <c:pt idx="733">
                  <c:v>8550.6671288468297</c:v>
                </c:pt>
                <c:pt idx="734">
                  <c:v>8629.7854776697004</c:v>
                </c:pt>
                <c:pt idx="735">
                  <c:v>8709.6358995608007</c:v>
                </c:pt>
                <c:pt idx="736">
                  <c:v>8790.2251683088398</c:v>
                </c:pt>
                <c:pt idx="737">
                  <c:v>8871.5601203795995</c:v>
                </c:pt>
                <c:pt idx="738">
                  <c:v>8953.6476554959299</c:v>
                </c:pt>
                <c:pt idx="739">
                  <c:v>9036.4947372230108</c:v>
                </c:pt>
                <c:pt idx="740">
                  <c:v>9120.1083935590905</c:v>
                </c:pt>
                <c:pt idx="741">
                  <c:v>9204.4957175317104</c:v>
                </c:pt>
                <c:pt idx="742">
                  <c:v>9289.6638677993597</c:v>
                </c:pt>
                <c:pt idx="743">
                  <c:v>9375.6200692588009</c:v>
                </c:pt>
                <c:pt idx="744">
                  <c:v>9462.3716136579205</c:v>
                </c:pt>
                <c:pt idx="745">
                  <c:v>9549.92586021436</c:v>
                </c:pt>
                <c:pt idx="746">
                  <c:v>9638.2902362396999</c:v>
                </c:pt>
                <c:pt idx="747">
                  <c:v>9727.4722377696507</c:v>
                </c:pt>
                <c:pt idx="748">
                  <c:v>9817.4794301998409</c:v>
                </c:pt>
                <c:pt idx="749">
                  <c:v>9908.3194489276702</c:v>
                </c:pt>
                <c:pt idx="750">
                  <c:v>10000</c:v>
                </c:pt>
                <c:pt idx="751">
                  <c:v>10092.528860766801</c:v>
                </c:pt>
                <c:pt idx="752">
                  <c:v>10185.9138805411</c:v>
                </c:pt>
                <c:pt idx="753">
                  <c:v>10280.162981264701</c:v>
                </c:pt>
                <c:pt idx="754">
                  <c:v>10375.2841581801</c:v>
                </c:pt>
                <c:pt idx="755">
                  <c:v>10471.285480508899</c:v>
                </c:pt>
                <c:pt idx="756">
                  <c:v>10568.1750921365</c:v>
                </c:pt>
                <c:pt idx="757">
                  <c:v>10665.9612123025</c:v>
                </c:pt>
                <c:pt idx="758">
                  <c:v>10764.6521362983</c:v>
                </c:pt>
                <c:pt idx="759">
                  <c:v>10864.2562361706</c:v>
                </c:pt>
                <c:pt idx="760">
                  <c:v>10964.7819614318</c:v>
                </c:pt>
                <c:pt idx="761">
                  <c:v>11066.237839776601</c:v>
                </c:pt>
                <c:pt idx="762">
                  <c:v>11168.632477805601</c:v>
                </c:pt>
                <c:pt idx="763">
                  <c:v>11271.9745617551</c:v>
                </c:pt>
                <c:pt idx="764">
                  <c:v>11376.272858234301</c:v>
                </c:pt>
                <c:pt idx="765">
                  <c:v>11481.536214968801</c:v>
                </c:pt>
                <c:pt idx="766">
                  <c:v>11587.773561551199</c:v>
                </c:pt>
                <c:pt idx="767">
                  <c:v>11694.9939101987</c:v>
                </c:pt>
                <c:pt idx="768">
                  <c:v>11803.206356517199</c:v>
                </c:pt>
                <c:pt idx="769">
                  <c:v>11912.4200802737</c:v>
                </c:pt>
                <c:pt idx="770">
                  <c:v>12022.6443461741</c:v>
                </c:pt>
                <c:pt idx="771">
                  <c:v>12133.8885046497</c:v>
                </c:pt>
                <c:pt idx="772">
                  <c:v>12246.161992650401</c:v>
                </c:pt>
                <c:pt idx="773">
                  <c:v>12359.4743344451</c:v>
                </c:pt>
                <c:pt idx="774">
                  <c:v>12473.8351424294</c:v>
                </c:pt>
                <c:pt idx="775">
                  <c:v>12589.2541179416</c:v>
                </c:pt>
                <c:pt idx="776">
                  <c:v>12705.741052085399</c:v>
                </c:pt>
                <c:pt idx="777">
                  <c:v>12823.305826560199</c:v>
                </c:pt>
                <c:pt idx="778">
                  <c:v>12941.958414499801</c:v>
                </c:pt>
                <c:pt idx="779">
                  <c:v>13061.7088813184</c:v>
                </c:pt>
                <c:pt idx="780">
                  <c:v>13182.567385564</c:v>
                </c:pt>
                <c:pt idx="781">
                  <c:v>13304.5441797809</c:v>
                </c:pt>
                <c:pt idx="782">
                  <c:v>13427.6496113786</c:v>
                </c:pt>
                <c:pt idx="783">
                  <c:v>13551.894123510299</c:v>
                </c:pt>
                <c:pt idx="784">
                  <c:v>13677.2882559584</c:v>
                </c:pt>
                <c:pt idx="785">
                  <c:v>13803.842646028799</c:v>
                </c:pt>
                <c:pt idx="786">
                  <c:v>13931.568029452999</c:v>
                </c:pt>
                <c:pt idx="787">
                  <c:v>14060.4752412991</c:v>
                </c:pt>
                <c:pt idx="788">
                  <c:v>14190.5752168909</c:v>
                </c:pt>
                <c:pt idx="789">
                  <c:v>14321.878992735399</c:v>
                </c:pt>
                <c:pt idx="790">
                  <c:v>14454.3977074592</c:v>
                </c:pt>
                <c:pt idx="791">
                  <c:v>14588.1426027534</c:v>
                </c:pt>
                <c:pt idx="792">
                  <c:v>14723.125024327101</c:v>
                </c:pt>
                <c:pt idx="793">
                  <c:v>14859.35642287</c:v>
                </c:pt>
                <c:pt idx="794">
                  <c:v>14996.8483550237</c:v>
                </c:pt>
                <c:pt idx="795">
                  <c:v>15135.612484362</c:v>
                </c:pt>
                <c:pt idx="796">
                  <c:v>15275.6605823807</c:v>
                </c:pt>
                <c:pt idx="797">
                  <c:v>15417.0045294956</c:v>
                </c:pt>
                <c:pt idx="798">
                  <c:v>15559.656316050699</c:v>
                </c:pt>
                <c:pt idx="799">
                  <c:v>15703.6280433355</c:v>
                </c:pt>
                <c:pt idx="800">
                  <c:v>15848.931924611101</c:v>
                </c:pt>
                <c:pt idx="801">
                  <c:v>15995.5802861466</c:v>
                </c:pt>
                <c:pt idx="802">
                  <c:v>16143.5855682648</c:v>
                </c:pt>
                <c:pt idx="803">
                  <c:v>16292.9603263972</c:v>
                </c:pt>
                <c:pt idx="804">
                  <c:v>16443.717232149302</c:v>
                </c:pt>
                <c:pt idx="805">
                  <c:v>16595.869074375601</c:v>
                </c:pt>
                <c:pt idx="806">
                  <c:v>16749.428760264302</c:v>
                </c:pt>
                <c:pt idx="807">
                  <c:v>16904.4093164326</c:v>
                </c:pt>
                <c:pt idx="808">
                  <c:v>17060.823890031199</c:v>
                </c:pt>
                <c:pt idx="809">
                  <c:v>17218.68574986</c:v>
                </c:pt>
                <c:pt idx="810">
                  <c:v>17378.0082874937</c:v>
                </c:pt>
                <c:pt idx="811">
                  <c:v>17538.805018417599</c:v>
                </c:pt>
                <c:pt idx="812">
                  <c:v>17701.089583174198</c:v>
                </c:pt>
                <c:pt idx="813">
                  <c:v>17864.875748520401</c:v>
                </c:pt>
                <c:pt idx="814">
                  <c:v>18030.177408595599</c:v>
                </c:pt>
                <c:pt idx="815">
                  <c:v>18197.008586099801</c:v>
                </c:pt>
                <c:pt idx="816">
                  <c:v>18365.383433483399</c:v>
                </c:pt>
                <c:pt idx="817">
                  <c:v>18535.3162341481</c:v>
                </c:pt>
                <c:pt idx="818">
                  <c:v>18706.821403657901</c:v>
                </c:pt>
                <c:pt idx="819">
                  <c:v>18879.913490962899</c:v>
                </c:pt>
                <c:pt idx="820">
                  <c:v>19054.607179632399</c:v>
                </c:pt>
                <c:pt idx="821">
                  <c:v>19230.917289101501</c:v>
                </c:pt>
                <c:pt idx="822">
                  <c:v>19408.8587759277</c:v>
                </c:pt>
                <c:pt idx="823">
                  <c:v>19588.446735059799</c:v>
                </c:pt>
                <c:pt idx="824">
                  <c:v>19769.696401118501</c:v>
                </c:pt>
                <c:pt idx="825">
                  <c:v>19952.623149688701</c:v>
                </c:pt>
                <c:pt idx="826">
                  <c:v>20137.2424986238</c:v>
                </c:pt>
                <c:pt idx="827">
                  <c:v>20323.570109362201</c:v>
                </c:pt>
                <c:pt idx="828">
                  <c:v>20511.621788255601</c:v>
                </c:pt>
                <c:pt idx="829">
                  <c:v>20701.413487910399</c:v>
                </c:pt>
                <c:pt idx="830">
                  <c:v>20892.9613085403</c:v>
                </c:pt>
                <c:pt idx="831">
                  <c:v>21086.281499332799</c:v>
                </c:pt>
                <c:pt idx="832">
                  <c:v>21281.3904598271</c:v>
                </c:pt>
                <c:pt idx="833">
                  <c:v>21478.304741305299</c:v>
                </c:pt>
                <c:pt idx="834">
                  <c:v>21677.041048196901</c:v>
                </c:pt>
                <c:pt idx="835">
                  <c:v>21877.616239495499</c:v>
                </c:pt>
                <c:pt idx="836">
                  <c:v>22080.0473301889</c:v>
                </c:pt>
                <c:pt idx="837">
                  <c:v>22284.351492703001</c:v>
                </c:pt>
                <c:pt idx="838">
                  <c:v>22490.546058357799</c:v>
                </c:pt>
                <c:pt idx="839">
                  <c:v>22698.648518838199</c:v>
                </c:pt>
                <c:pt idx="840">
                  <c:v>22908.676527677701</c:v>
                </c:pt>
                <c:pt idx="841">
                  <c:v>23120.6479017559</c:v>
                </c:pt>
                <c:pt idx="842">
                  <c:v>23334.580622810001</c:v>
                </c:pt>
                <c:pt idx="843">
                  <c:v>23550.492838959999</c:v>
                </c:pt>
                <c:pt idx="844">
                  <c:v>23768.4028662487</c:v>
                </c:pt>
                <c:pt idx="845">
                  <c:v>23988.3291901948</c:v>
                </c:pt>
                <c:pt idx="846">
                  <c:v>24210.290467361701</c:v>
                </c:pt>
                <c:pt idx="847">
                  <c:v>24434.305526939701</c:v>
                </c:pt>
                <c:pt idx="848">
                  <c:v>24660.3933723433</c:v>
                </c:pt>
                <c:pt idx="849">
                  <c:v>24888.5731828239</c:v>
                </c:pt>
                <c:pt idx="850">
                  <c:v>25118.8643150957</c:v>
                </c:pt>
                <c:pt idx="851">
                  <c:v>25351.286304978999</c:v>
                </c:pt>
                <c:pt idx="852">
                  <c:v>25585.858869056399</c:v>
                </c:pt>
                <c:pt idx="853">
                  <c:v>25822.601906345899</c:v>
                </c:pt>
                <c:pt idx="854">
                  <c:v>26061.535499988899</c:v>
                </c:pt>
                <c:pt idx="855">
                  <c:v>26302.6799189538</c:v>
                </c:pt>
                <c:pt idx="856">
                  <c:v>26546.055619755301</c:v>
                </c:pt>
                <c:pt idx="857">
                  <c:v>26791.6832481903</c:v>
                </c:pt>
                <c:pt idx="858">
                  <c:v>27039.5836410884</c:v>
                </c:pt>
                <c:pt idx="859">
                  <c:v>27289.777828080401</c:v>
                </c:pt>
                <c:pt idx="860">
                  <c:v>27542.287033381599</c:v>
                </c:pt>
                <c:pt idx="861">
                  <c:v>27797.132677592799</c:v>
                </c:pt>
                <c:pt idx="862">
                  <c:v>28054.336379517099</c:v>
                </c:pt>
                <c:pt idx="863">
                  <c:v>28313.919957993701</c:v>
                </c:pt>
                <c:pt idx="864">
                  <c:v>28575.905433749402</c:v>
                </c:pt>
                <c:pt idx="865">
                  <c:v>28840.315031266</c:v>
                </c:pt>
                <c:pt idx="866">
                  <c:v>29107.171180665999</c:v>
                </c:pt>
                <c:pt idx="867">
                  <c:v>29376.496519615299</c:v>
                </c:pt>
                <c:pt idx="868">
                  <c:v>29648.313895243398</c:v>
                </c:pt>
                <c:pt idx="869">
                  <c:v>29922.646366081801</c:v>
                </c:pt>
                <c:pt idx="870">
                  <c:v>30199.5172040201</c:v>
                </c:pt>
                <c:pt idx="871">
                  <c:v>30478.949896279799</c:v>
                </c:pt>
                <c:pt idx="872">
                  <c:v>30760.968147406998</c:v>
                </c:pt>
                <c:pt idx="873">
                  <c:v>31045.595881283502</c:v>
                </c:pt>
                <c:pt idx="874">
                  <c:v>31332.857243155799</c:v>
                </c:pt>
                <c:pt idx="875">
                  <c:v>31622.776601683701</c:v>
                </c:pt>
                <c:pt idx="876">
                  <c:v>31915.378551007601</c:v>
                </c:pt>
                <c:pt idx="877">
                  <c:v>32210.687912834299</c:v>
                </c:pt>
                <c:pt idx="878">
                  <c:v>32508.729738543399</c:v>
                </c:pt>
                <c:pt idx="879">
                  <c:v>32809.529311311897</c:v>
                </c:pt>
                <c:pt idx="880">
                  <c:v>33113.112148259097</c:v>
                </c:pt>
                <c:pt idx="881">
                  <c:v>33419.5040026114</c:v>
                </c:pt>
                <c:pt idx="882">
                  <c:v>33728.730865886799</c:v>
                </c:pt>
                <c:pt idx="883">
                  <c:v>34040.818970100001</c:v>
                </c:pt>
                <c:pt idx="884">
                  <c:v>34355.794789987398</c:v>
                </c:pt>
                <c:pt idx="885">
                  <c:v>34673.6850452531</c:v>
                </c:pt>
                <c:pt idx="886">
                  <c:v>34994.516702835703</c:v>
                </c:pt>
                <c:pt idx="887">
                  <c:v>35318.316979195697</c:v>
                </c:pt>
                <c:pt idx="888">
                  <c:v>35645.113342624398</c:v>
                </c:pt>
                <c:pt idx="889">
                  <c:v>35974.933515574201</c:v>
                </c:pt>
                <c:pt idx="890">
                  <c:v>36307.805477010101</c:v>
                </c:pt>
                <c:pt idx="891">
                  <c:v>36643.757464783303</c:v>
                </c:pt>
                <c:pt idx="892">
                  <c:v>36982.8179780266</c:v>
                </c:pt>
                <c:pt idx="893">
                  <c:v>37325.015779572001</c:v>
                </c:pt>
                <c:pt idx="894">
                  <c:v>37670.379898390798</c:v>
                </c:pt>
                <c:pt idx="895">
                  <c:v>38018.939632056099</c:v>
                </c:pt>
                <c:pt idx="896">
                  <c:v>38370.724549227802</c:v>
                </c:pt>
                <c:pt idx="897">
                  <c:v>38725.764492161703</c:v>
                </c:pt>
                <c:pt idx="898">
                  <c:v>39084.089579240201</c:v>
                </c:pt>
                <c:pt idx="899">
                  <c:v>39445.730207527798</c:v>
                </c:pt>
                <c:pt idx="900">
                  <c:v>39810.717055349698</c:v>
                </c:pt>
                <c:pt idx="901">
                  <c:v>40179.081084894002</c:v>
                </c:pt>
                <c:pt idx="902">
                  <c:v>40550.853544838297</c:v>
                </c:pt>
                <c:pt idx="903">
                  <c:v>40926.065973001001</c:v>
                </c:pt>
                <c:pt idx="904">
                  <c:v>41304.750199016104</c:v>
                </c:pt>
                <c:pt idx="905">
                  <c:v>41686.938347033501</c:v>
                </c:pt>
                <c:pt idx="906">
                  <c:v>42072.662838444397</c:v>
                </c:pt>
                <c:pt idx="907">
                  <c:v>42461.956394631197</c:v>
                </c:pt>
                <c:pt idx="908">
                  <c:v>42854.852039743899</c:v>
                </c:pt>
                <c:pt idx="909">
                  <c:v>43251.383103500797</c:v>
                </c:pt>
                <c:pt idx="910">
                  <c:v>43651.583224016598</c:v>
                </c:pt>
                <c:pt idx="911">
                  <c:v>44055.486350655301</c:v>
                </c:pt>
                <c:pt idx="912">
                  <c:v>44463.126746910799</c:v>
                </c:pt>
                <c:pt idx="913">
                  <c:v>44874.538993313203</c:v>
                </c:pt>
                <c:pt idx="914">
                  <c:v>45289.757990361999</c:v>
                </c:pt>
                <c:pt idx="915">
                  <c:v>45708.818961487501</c:v>
                </c:pt>
                <c:pt idx="916">
                  <c:v>46131.7574560379</c:v>
                </c:pt>
                <c:pt idx="917">
                  <c:v>46558.609352295898</c:v>
                </c:pt>
                <c:pt idx="918">
                  <c:v>46989.410860521501</c:v>
                </c:pt>
                <c:pt idx="919">
                  <c:v>47424.198526024396</c:v>
                </c:pt>
                <c:pt idx="920">
                  <c:v>47863.009232263801</c:v>
                </c:pt>
                <c:pt idx="921">
                  <c:v>48305.880203977198</c:v>
                </c:pt>
                <c:pt idx="922">
                  <c:v>48752.849010338599</c:v>
                </c:pt>
                <c:pt idx="923">
                  <c:v>49203.953568145102</c:v>
                </c:pt>
                <c:pt idx="924">
                  <c:v>49659.232145033602</c:v>
                </c:pt>
                <c:pt idx="925">
                  <c:v>50118.7233627272</c:v>
                </c:pt>
                <c:pt idx="926">
                  <c:v>50582.466200311399</c:v>
                </c:pt>
                <c:pt idx="927">
                  <c:v>51050.499997540603</c:v>
                </c:pt>
                <c:pt idx="928">
                  <c:v>51522.864458175602</c:v>
                </c:pt>
                <c:pt idx="929">
                  <c:v>51999.599653351601</c:v>
                </c:pt>
                <c:pt idx="930">
                  <c:v>52480.746024977198</c:v>
                </c:pt>
                <c:pt idx="931">
                  <c:v>52966.344389165803</c:v>
                </c:pt>
                <c:pt idx="932">
                  <c:v>53456.435939697098</c:v>
                </c:pt>
                <c:pt idx="933">
                  <c:v>53951.062251512703</c:v>
                </c:pt>
                <c:pt idx="934">
                  <c:v>54450.265284242101</c:v>
                </c:pt>
                <c:pt idx="935">
                  <c:v>54954.087385762403</c:v>
                </c:pt>
                <c:pt idx="936">
                  <c:v>55462.571295791102</c:v>
                </c:pt>
                <c:pt idx="937">
                  <c:v>55975.760149510999</c:v>
                </c:pt>
                <c:pt idx="938">
                  <c:v>56493.6974812302</c:v>
                </c:pt>
                <c:pt idx="939">
                  <c:v>57016.427228074703</c:v>
                </c:pt>
                <c:pt idx="940">
                  <c:v>57543.993733715601</c:v>
                </c:pt>
                <c:pt idx="941">
                  <c:v>58076.441752131097</c:v>
                </c:pt>
                <c:pt idx="942">
                  <c:v>58613.816451402803</c:v>
                </c:pt>
                <c:pt idx="943">
                  <c:v>59156.163417547301</c:v>
                </c:pt>
                <c:pt idx="944">
                  <c:v>59703.528658383599</c:v>
                </c:pt>
                <c:pt idx="945">
                  <c:v>60255.958607435699</c:v>
                </c:pt>
                <c:pt idx="946">
                  <c:v>60813.500127871703</c:v>
                </c:pt>
                <c:pt idx="947">
                  <c:v>61376.200516479301</c:v>
                </c:pt>
                <c:pt idx="948">
                  <c:v>61944.107507678098</c:v>
                </c:pt>
                <c:pt idx="949">
                  <c:v>62517.269277568499</c:v>
                </c:pt>
                <c:pt idx="950">
                  <c:v>63095.734448019197</c:v>
                </c:pt>
                <c:pt idx="951">
                  <c:v>63679.552090791498</c:v>
                </c:pt>
                <c:pt idx="952">
                  <c:v>64268.771731701898</c:v>
                </c:pt>
                <c:pt idx="953">
                  <c:v>64863.443354823801</c:v>
                </c:pt>
                <c:pt idx="954">
                  <c:v>65463.617406727397</c:v>
                </c:pt>
                <c:pt idx="955">
                  <c:v>66069.3448007595</c:v>
                </c:pt>
                <c:pt idx="956">
                  <c:v>66680.676921362101</c:v>
                </c:pt>
                <c:pt idx="957">
                  <c:v>67297.6656284317</c:v>
                </c:pt>
                <c:pt idx="958">
                  <c:v>67920.363261718405</c:v>
                </c:pt>
                <c:pt idx="959">
                  <c:v>68548.822645266104</c:v>
                </c:pt>
                <c:pt idx="960">
                  <c:v>69183.097091893593</c:v>
                </c:pt>
                <c:pt idx="961">
                  <c:v>69823.240407717094</c:v>
                </c:pt>
                <c:pt idx="962">
                  <c:v>70469.306896714595</c:v>
                </c:pt>
                <c:pt idx="963">
                  <c:v>71121.351365332797</c:v>
                </c:pt>
                <c:pt idx="964">
                  <c:v>71779.4291271361</c:v>
                </c:pt>
                <c:pt idx="965">
                  <c:v>72443.596007498898</c:v>
                </c:pt>
                <c:pt idx="966">
                  <c:v>73113.908348341705</c:v>
                </c:pt>
                <c:pt idx="967">
                  <c:v>73790.423012910003</c:v>
                </c:pt>
                <c:pt idx="968">
                  <c:v>74473.197390598798</c:v>
                </c:pt>
                <c:pt idx="969">
                  <c:v>75162.289401820497</c:v>
                </c:pt>
                <c:pt idx="970">
                  <c:v>75857.757502918306</c:v>
                </c:pt>
                <c:pt idx="971">
                  <c:v>76559.660691125595</c:v>
                </c:pt>
                <c:pt idx="972">
                  <c:v>77268.058509570197</c:v>
                </c:pt>
                <c:pt idx="973">
                  <c:v>77983.011052325804</c:v>
                </c:pt>
                <c:pt idx="974">
                  <c:v>78704.578969509806</c:v>
                </c:pt>
                <c:pt idx="975">
                  <c:v>79432.823472428106</c:v>
                </c:pt>
                <c:pt idx="976">
                  <c:v>80167.806338767798</c:v>
                </c:pt>
                <c:pt idx="977">
                  <c:v>80909.589917838195</c:v>
                </c:pt>
                <c:pt idx="978">
                  <c:v>81658.237135859206</c:v>
                </c:pt>
                <c:pt idx="979">
                  <c:v>82413.811501300195</c:v>
                </c:pt>
                <c:pt idx="980">
                  <c:v>83176.377110267</c:v>
                </c:pt>
                <c:pt idx="981">
                  <c:v>83945.998651939706</c:v>
                </c:pt>
                <c:pt idx="982">
                  <c:v>84722.741414059594</c:v>
                </c:pt>
                <c:pt idx="983">
                  <c:v>85506.671288468293</c:v>
                </c:pt>
                <c:pt idx="984">
                  <c:v>86297.854776697</c:v>
                </c:pt>
                <c:pt idx="985">
                  <c:v>87096.358995607996</c:v>
                </c:pt>
                <c:pt idx="986">
                  <c:v>87902.251683088398</c:v>
                </c:pt>
                <c:pt idx="987">
                  <c:v>88715.601203796003</c:v>
                </c:pt>
                <c:pt idx="988">
                  <c:v>89536.476554959299</c:v>
                </c:pt>
                <c:pt idx="989">
                  <c:v>90364.947372230105</c:v>
                </c:pt>
                <c:pt idx="990">
                  <c:v>91201.083935590897</c:v>
                </c:pt>
                <c:pt idx="991">
                  <c:v>92044.957175317104</c:v>
                </c:pt>
                <c:pt idx="992">
                  <c:v>92896.6386779936</c:v>
                </c:pt>
                <c:pt idx="993">
                  <c:v>93756.200692587998</c:v>
                </c:pt>
                <c:pt idx="994">
                  <c:v>94623.7161365793</c:v>
                </c:pt>
                <c:pt idx="995">
                  <c:v>95499.2586021436</c:v>
                </c:pt>
                <c:pt idx="996">
                  <c:v>96382.902362396999</c:v>
                </c:pt>
                <c:pt idx="997">
                  <c:v>97274.722377696497</c:v>
                </c:pt>
                <c:pt idx="998">
                  <c:v>98174.794301998394</c:v>
                </c:pt>
                <c:pt idx="999">
                  <c:v>99083.194489276706</c:v>
                </c:pt>
                <c:pt idx="1000">
                  <c:v>100000</c:v>
                </c:pt>
                <c:pt idx="1001">
                  <c:v>100925.288607668</c:v>
                </c:pt>
                <c:pt idx="1002">
                  <c:v>101859.138805411</c:v>
                </c:pt>
                <c:pt idx="1003">
                  <c:v>102801.62981264701</c:v>
                </c:pt>
                <c:pt idx="1004">
                  <c:v>103752.841581801</c:v>
                </c:pt>
                <c:pt idx="1005">
                  <c:v>104712.85480508899</c:v>
                </c:pt>
                <c:pt idx="1006">
                  <c:v>105681.750921365</c:v>
                </c:pt>
                <c:pt idx="1007">
                  <c:v>106659.612123025</c:v>
                </c:pt>
                <c:pt idx="1008">
                  <c:v>107646.521362983</c:v>
                </c:pt>
                <c:pt idx="1009">
                  <c:v>108642.562361706</c:v>
                </c:pt>
                <c:pt idx="1010">
                  <c:v>109647.819614318</c:v>
                </c:pt>
                <c:pt idx="1011">
                  <c:v>110662.37839776601</c:v>
                </c:pt>
                <c:pt idx="1012">
                  <c:v>111686.32477805601</c:v>
                </c:pt>
                <c:pt idx="1013">
                  <c:v>112719.74561755</c:v>
                </c:pt>
                <c:pt idx="1014">
                  <c:v>113762.728582343</c:v>
                </c:pt>
                <c:pt idx="1015">
                  <c:v>114815.36214968799</c:v>
                </c:pt>
                <c:pt idx="1016">
                  <c:v>115877.73561551201</c:v>
                </c:pt>
                <c:pt idx="1017">
                  <c:v>116949.939101986</c:v>
                </c:pt>
                <c:pt idx="1018">
                  <c:v>118032.06356517199</c:v>
                </c:pt>
                <c:pt idx="1019">
                  <c:v>119124.200802737</c:v>
                </c:pt>
                <c:pt idx="1020">
                  <c:v>120226.443461741</c:v>
                </c:pt>
                <c:pt idx="1021">
                  <c:v>121338.885046497</c:v>
                </c:pt>
                <c:pt idx="1022">
                  <c:v>122461.619926504</c:v>
                </c:pt>
                <c:pt idx="1023">
                  <c:v>123594.74334445001</c:v>
                </c:pt>
                <c:pt idx="1024">
                  <c:v>124738.351424294</c:v>
                </c:pt>
                <c:pt idx="1025">
                  <c:v>125892.541179416</c:v>
                </c:pt>
                <c:pt idx="1026">
                  <c:v>127057.410520854</c:v>
                </c:pt>
                <c:pt idx="1027">
                  <c:v>128233.058265602</c:v>
                </c:pt>
                <c:pt idx="1028">
                  <c:v>129419.58414499801</c:v>
                </c:pt>
                <c:pt idx="1029">
                  <c:v>130617.088813184</c:v>
                </c:pt>
                <c:pt idx="1030">
                  <c:v>131825.67385563999</c:v>
                </c:pt>
                <c:pt idx="1031">
                  <c:v>133045.44179780901</c:v>
                </c:pt>
                <c:pt idx="1032">
                  <c:v>134276.49611378601</c:v>
                </c:pt>
                <c:pt idx="1033">
                  <c:v>135518.941235103</c:v>
                </c:pt>
                <c:pt idx="1034">
                  <c:v>136772.88255958399</c:v>
                </c:pt>
                <c:pt idx="1035">
                  <c:v>138038.426460288</c:v>
                </c:pt>
                <c:pt idx="1036">
                  <c:v>139315.68029453</c:v>
                </c:pt>
                <c:pt idx="1037">
                  <c:v>140604.75241299099</c:v>
                </c:pt>
                <c:pt idx="1038">
                  <c:v>141905.75216890901</c:v>
                </c:pt>
                <c:pt idx="1039">
                  <c:v>143218.789927354</c:v>
                </c:pt>
                <c:pt idx="1040">
                  <c:v>144543.977074592</c:v>
                </c:pt>
                <c:pt idx="1041">
                  <c:v>145881.42602753401</c:v>
                </c:pt>
                <c:pt idx="1042">
                  <c:v>147231.250243271</c:v>
                </c:pt>
                <c:pt idx="1043">
                  <c:v>148593.56422870001</c:v>
                </c:pt>
                <c:pt idx="1044">
                  <c:v>149968.483550237</c:v>
                </c:pt>
                <c:pt idx="1045">
                  <c:v>151356.12484362</c:v>
                </c:pt>
                <c:pt idx="1046">
                  <c:v>152756.60582380701</c:v>
                </c:pt>
                <c:pt idx="1047">
                  <c:v>154170.04529495499</c:v>
                </c:pt>
                <c:pt idx="1048">
                  <c:v>155596.56316050701</c:v>
                </c:pt>
                <c:pt idx="1049">
                  <c:v>157036.28043335499</c:v>
                </c:pt>
                <c:pt idx="1050">
                  <c:v>158489.319246111</c:v>
                </c:pt>
                <c:pt idx="1051">
                  <c:v>159955.80286146601</c:v>
                </c:pt>
                <c:pt idx="1052">
                  <c:v>161435.85568264799</c:v>
                </c:pt>
                <c:pt idx="1053">
                  <c:v>162929.60326397201</c:v>
                </c:pt>
                <c:pt idx="1054">
                  <c:v>164437.17232149301</c:v>
                </c:pt>
                <c:pt idx="1055">
                  <c:v>165958.690743755</c:v>
                </c:pt>
                <c:pt idx="1056">
                  <c:v>167494.28760264299</c:v>
                </c:pt>
                <c:pt idx="1057">
                  <c:v>169044.09316432601</c:v>
                </c:pt>
                <c:pt idx="1058">
                  <c:v>170608.23890031199</c:v>
                </c:pt>
                <c:pt idx="1059">
                  <c:v>172186.8574986</c:v>
                </c:pt>
                <c:pt idx="1060">
                  <c:v>173780.08287493701</c:v>
                </c:pt>
                <c:pt idx="1061">
                  <c:v>175388.05018417601</c:v>
                </c:pt>
                <c:pt idx="1062">
                  <c:v>177010.895831742</c:v>
                </c:pt>
                <c:pt idx="1063">
                  <c:v>178648.757485204</c:v>
                </c:pt>
                <c:pt idx="1064">
                  <c:v>180301.774085957</c:v>
                </c:pt>
                <c:pt idx="1065">
                  <c:v>181970.08586099799</c:v>
                </c:pt>
                <c:pt idx="1066">
                  <c:v>183653.83433483401</c:v>
                </c:pt>
                <c:pt idx="1067">
                  <c:v>185353.16234148099</c:v>
                </c:pt>
                <c:pt idx="1068">
                  <c:v>187068.21403658</c:v>
                </c:pt>
                <c:pt idx="1069">
                  <c:v>188799.13490962901</c:v>
                </c:pt>
                <c:pt idx="1070">
                  <c:v>190546.07179632399</c:v>
                </c:pt>
                <c:pt idx="1071">
                  <c:v>192309.17289101501</c:v>
                </c:pt>
                <c:pt idx="1072">
                  <c:v>194088.587759277</c:v>
                </c:pt>
                <c:pt idx="1073">
                  <c:v>195884.46735059799</c:v>
                </c:pt>
                <c:pt idx="1074">
                  <c:v>197696.96401118601</c:v>
                </c:pt>
                <c:pt idx="1075">
                  <c:v>199526.23149688699</c:v>
                </c:pt>
                <c:pt idx="1076">
                  <c:v>201372.42498623801</c:v>
                </c:pt>
                <c:pt idx="1077">
                  <c:v>203235.70109362199</c:v>
                </c:pt>
                <c:pt idx="1078">
                  <c:v>205116.217882556</c:v>
                </c:pt>
                <c:pt idx="1079">
                  <c:v>207014.13487910401</c:v>
                </c:pt>
                <c:pt idx="1080">
                  <c:v>208929.61308540401</c:v>
                </c:pt>
                <c:pt idx="1081">
                  <c:v>210862.81499332801</c:v>
                </c:pt>
                <c:pt idx="1082">
                  <c:v>212813.90459827101</c:v>
                </c:pt>
                <c:pt idx="1083">
                  <c:v>214783.04741305299</c:v>
                </c:pt>
                <c:pt idx="1084">
                  <c:v>216770.41048196901</c:v>
                </c:pt>
                <c:pt idx="1085">
                  <c:v>218776.162394955</c:v>
                </c:pt>
                <c:pt idx="1086">
                  <c:v>220800.47330188999</c:v>
                </c:pt>
                <c:pt idx="1087">
                  <c:v>222843.51492702999</c:v>
                </c:pt>
                <c:pt idx="1088">
                  <c:v>224905.46058357801</c:v>
                </c:pt>
                <c:pt idx="1089">
                  <c:v>226986.48518838201</c:v>
                </c:pt>
                <c:pt idx="1090">
                  <c:v>229086.76527677701</c:v>
                </c:pt>
                <c:pt idx="1091">
                  <c:v>231206.479017559</c:v>
                </c:pt>
                <c:pt idx="1092">
                  <c:v>233345.8062281</c:v>
                </c:pt>
                <c:pt idx="1093">
                  <c:v>235504.92838960001</c:v>
                </c:pt>
                <c:pt idx="1094">
                  <c:v>237684.02866248699</c:v>
                </c:pt>
                <c:pt idx="1095">
                  <c:v>239883.29190194799</c:v>
                </c:pt>
                <c:pt idx="1096">
                  <c:v>242102.904673618</c:v>
                </c:pt>
                <c:pt idx="1097">
                  <c:v>244343.05526939701</c:v>
                </c:pt>
                <c:pt idx="1098">
                  <c:v>246603.93372343399</c:v>
                </c:pt>
                <c:pt idx="1099">
                  <c:v>248885.73182823899</c:v>
                </c:pt>
                <c:pt idx="1100">
                  <c:v>251188.643150958</c:v>
                </c:pt>
                <c:pt idx="1101">
                  <c:v>253512.86304979</c:v>
                </c:pt>
                <c:pt idx="1102">
                  <c:v>255858.58869056401</c:v>
                </c:pt>
                <c:pt idx="1103">
                  <c:v>258226.01906345901</c:v>
                </c:pt>
                <c:pt idx="1104">
                  <c:v>260615.35499988901</c:v>
                </c:pt>
                <c:pt idx="1105">
                  <c:v>263026.799189538</c:v>
                </c:pt>
                <c:pt idx="1106">
                  <c:v>265460.55619755399</c:v>
                </c:pt>
                <c:pt idx="1107">
                  <c:v>267916.83248190302</c:v>
                </c:pt>
                <c:pt idx="1108">
                  <c:v>270395.83641088399</c:v>
                </c:pt>
                <c:pt idx="1109">
                  <c:v>272897.77828080399</c:v>
                </c:pt>
                <c:pt idx="1110">
                  <c:v>275422.87033381598</c:v>
                </c:pt>
                <c:pt idx="1111">
                  <c:v>277971.32677592803</c:v>
                </c:pt>
                <c:pt idx="1112">
                  <c:v>280543.36379517103</c:v>
                </c:pt>
                <c:pt idx="1113">
                  <c:v>283139.19957993698</c:v>
                </c:pt>
                <c:pt idx="1114">
                  <c:v>285759.05433749402</c:v>
                </c:pt>
                <c:pt idx="1115">
                  <c:v>288403.15031265997</c:v>
                </c:pt>
                <c:pt idx="1116">
                  <c:v>291071.71180665999</c:v>
                </c:pt>
                <c:pt idx="1117">
                  <c:v>293764.96519615297</c:v>
                </c:pt>
                <c:pt idx="1118">
                  <c:v>296483.138952434</c:v>
                </c:pt>
                <c:pt idx="1119">
                  <c:v>299226.463660818</c:v>
                </c:pt>
                <c:pt idx="1120">
                  <c:v>301995.17204020103</c:v>
                </c:pt>
                <c:pt idx="1121">
                  <c:v>304789.49896279798</c:v>
                </c:pt>
                <c:pt idx="1122">
                  <c:v>307609.681474071</c:v>
                </c:pt>
                <c:pt idx="1123">
                  <c:v>310455.95881283499</c:v>
                </c:pt>
                <c:pt idx="1124">
                  <c:v>313328.57243155799</c:v>
                </c:pt>
                <c:pt idx="1125">
                  <c:v>316227.76601683698</c:v>
                </c:pt>
                <c:pt idx="1126">
                  <c:v>319153.78551007499</c:v>
                </c:pt>
                <c:pt idx="1127">
                  <c:v>322106.87912834302</c:v>
                </c:pt>
                <c:pt idx="1128">
                  <c:v>325087.29738543398</c:v>
                </c:pt>
                <c:pt idx="1129">
                  <c:v>328095.29311311903</c:v>
                </c:pt>
                <c:pt idx="1130">
                  <c:v>331131.12148258998</c:v>
                </c:pt>
                <c:pt idx="1131">
                  <c:v>334195.04002611397</c:v>
                </c:pt>
                <c:pt idx="1132">
                  <c:v>337287.30865886802</c:v>
                </c:pt>
                <c:pt idx="1133">
                  <c:v>340408.189701</c:v>
                </c:pt>
                <c:pt idx="1134">
                  <c:v>343557.94789987401</c:v>
                </c:pt>
                <c:pt idx="1135">
                  <c:v>346736.85045253101</c:v>
                </c:pt>
                <c:pt idx="1136">
                  <c:v>349945.16702835599</c:v>
                </c:pt>
                <c:pt idx="1137">
                  <c:v>353183.16979195602</c:v>
                </c:pt>
                <c:pt idx="1138">
                  <c:v>356451.13342624297</c:v>
                </c:pt>
                <c:pt idx="1139">
                  <c:v>359749.33515574201</c:v>
                </c:pt>
                <c:pt idx="1140">
                  <c:v>363078.05477009999</c:v>
                </c:pt>
                <c:pt idx="1141">
                  <c:v>366437.57464783301</c:v>
                </c:pt>
                <c:pt idx="1142">
                  <c:v>369828.17978026503</c:v>
                </c:pt>
                <c:pt idx="1143">
                  <c:v>373250.15779571998</c:v>
                </c:pt>
                <c:pt idx="1144">
                  <c:v>376703.79898390803</c:v>
                </c:pt>
                <c:pt idx="1145">
                  <c:v>380189.39632056101</c:v>
                </c:pt>
                <c:pt idx="1146">
                  <c:v>383707.24549227802</c:v>
                </c:pt>
                <c:pt idx="1147">
                  <c:v>387257.644921617</c:v>
                </c:pt>
                <c:pt idx="1148">
                  <c:v>390840.89579240099</c:v>
                </c:pt>
                <c:pt idx="1149">
                  <c:v>394457.30207527801</c:v>
                </c:pt>
                <c:pt idx="1150">
                  <c:v>398107.17055349599</c:v>
                </c:pt>
                <c:pt idx="1151">
                  <c:v>401790.81084893999</c:v>
                </c:pt>
                <c:pt idx="1152">
                  <c:v>405508.53544838302</c:v>
                </c:pt>
                <c:pt idx="1153">
                  <c:v>409260.65973001003</c:v>
                </c:pt>
                <c:pt idx="1154">
                  <c:v>413047.50199016102</c:v>
                </c:pt>
                <c:pt idx="1155">
                  <c:v>416869.38347033499</c:v>
                </c:pt>
                <c:pt idx="1156">
                  <c:v>420726.628384443</c:v>
                </c:pt>
                <c:pt idx="1157">
                  <c:v>424619.563946312</c:v>
                </c:pt>
                <c:pt idx="1158">
                  <c:v>428548.52039743902</c:v>
                </c:pt>
                <c:pt idx="1159">
                  <c:v>432513.83103500801</c:v>
                </c:pt>
                <c:pt idx="1160">
                  <c:v>436515.83224016498</c:v>
                </c:pt>
                <c:pt idx="1161">
                  <c:v>440554.863506553</c:v>
                </c:pt>
                <c:pt idx="1162">
                  <c:v>444631.26746910799</c:v>
                </c:pt>
                <c:pt idx="1163">
                  <c:v>448745.38993313198</c:v>
                </c:pt>
                <c:pt idx="1164">
                  <c:v>452897.57990362</c:v>
                </c:pt>
                <c:pt idx="1165">
                  <c:v>457088.18961487501</c:v>
                </c:pt>
                <c:pt idx="1166">
                  <c:v>461317.57456037903</c:v>
                </c:pt>
                <c:pt idx="1167">
                  <c:v>465586.09352295898</c:v>
                </c:pt>
                <c:pt idx="1168">
                  <c:v>469894.10860521498</c:v>
                </c:pt>
                <c:pt idx="1169">
                  <c:v>474241.98526024399</c:v>
                </c:pt>
                <c:pt idx="1170">
                  <c:v>478630.09232263803</c:v>
                </c:pt>
                <c:pt idx="1171">
                  <c:v>483058.80203977198</c:v>
                </c:pt>
                <c:pt idx="1172">
                  <c:v>487528.490103385</c:v>
                </c:pt>
                <c:pt idx="1173">
                  <c:v>492039.53568145097</c:v>
                </c:pt>
                <c:pt idx="1174">
                  <c:v>496592.32145033497</c:v>
                </c:pt>
                <c:pt idx="1175">
                  <c:v>501187.23362727201</c:v>
                </c:pt>
                <c:pt idx="1176">
                  <c:v>505824.66200311302</c:v>
                </c:pt>
                <c:pt idx="1177">
                  <c:v>510504.99997540598</c:v>
                </c:pt>
                <c:pt idx="1178">
                  <c:v>515228.64458175597</c:v>
                </c:pt>
                <c:pt idx="1179">
                  <c:v>519995.99653351598</c:v>
                </c:pt>
                <c:pt idx="1180">
                  <c:v>524807.46024977195</c:v>
                </c:pt>
                <c:pt idx="1181">
                  <c:v>529663.44389165798</c:v>
                </c:pt>
                <c:pt idx="1182">
                  <c:v>534564.35939697095</c:v>
                </c:pt>
                <c:pt idx="1183">
                  <c:v>539510.62251512695</c:v>
                </c:pt>
                <c:pt idx="1184">
                  <c:v>544502.65284242004</c:v>
                </c:pt>
                <c:pt idx="1185">
                  <c:v>549540.87385762401</c:v>
                </c:pt>
                <c:pt idx="1186">
                  <c:v>554625.71295791003</c:v>
                </c:pt>
                <c:pt idx="1187">
                  <c:v>559757.60149510996</c:v>
                </c:pt>
                <c:pt idx="1188">
                  <c:v>564936.97481230204</c:v>
                </c:pt>
                <c:pt idx="1189">
                  <c:v>570164.27228074695</c:v>
                </c:pt>
                <c:pt idx="1190">
                  <c:v>575439.93733715604</c:v>
                </c:pt>
                <c:pt idx="1191">
                  <c:v>580764.41752131202</c:v>
                </c:pt>
                <c:pt idx="1192">
                  <c:v>586138.164514028</c:v>
                </c:pt>
                <c:pt idx="1193">
                  <c:v>591561.63417547406</c:v>
                </c:pt>
                <c:pt idx="1194">
                  <c:v>597035.28658383596</c:v>
                </c:pt>
                <c:pt idx="1195">
                  <c:v>602559.58607435797</c:v>
                </c:pt>
                <c:pt idx="1196">
                  <c:v>608135.00127871695</c:v>
                </c:pt>
                <c:pt idx="1197">
                  <c:v>613762.00516479404</c:v>
                </c:pt>
                <c:pt idx="1198">
                  <c:v>619441.07507678098</c:v>
                </c:pt>
                <c:pt idx="1199">
                  <c:v>625172.69277568604</c:v>
                </c:pt>
                <c:pt idx="1200">
                  <c:v>630957.34448019206</c:v>
                </c:pt>
                <c:pt idx="1201">
                  <c:v>636795.52090791601</c:v>
                </c:pt>
                <c:pt idx="1202">
                  <c:v>642687.71731701901</c:v>
                </c:pt>
                <c:pt idx="1203">
                  <c:v>648634.43354823801</c:v>
                </c:pt>
                <c:pt idx="1204">
                  <c:v>654636.17406727397</c:v>
                </c:pt>
                <c:pt idx="1205">
                  <c:v>660693.44800759596</c:v>
                </c:pt>
                <c:pt idx="1206">
                  <c:v>666806.76921362104</c:v>
                </c:pt>
                <c:pt idx="1207">
                  <c:v>672976.65628431796</c:v>
                </c:pt>
                <c:pt idx="1208">
                  <c:v>679203.63261718396</c:v>
                </c:pt>
                <c:pt idx="1209">
                  <c:v>685488.22645266203</c:v>
                </c:pt>
                <c:pt idx="1210">
                  <c:v>691830.97091893596</c:v>
                </c:pt>
                <c:pt idx="1211">
                  <c:v>698232.404077171</c:v>
                </c:pt>
                <c:pt idx="1212">
                  <c:v>704693.06896714598</c:v>
                </c:pt>
                <c:pt idx="1213">
                  <c:v>711213.51365332899</c:v>
                </c:pt>
                <c:pt idx="1214">
                  <c:v>717794.29127136106</c:v>
                </c:pt>
                <c:pt idx="1215">
                  <c:v>724435.96007499006</c:v>
                </c:pt>
                <c:pt idx="1216">
                  <c:v>731139.08348341705</c:v>
                </c:pt>
                <c:pt idx="1217">
                  <c:v>737904.23012910096</c:v>
                </c:pt>
                <c:pt idx="1218">
                  <c:v>744731.97390598804</c:v>
                </c:pt>
                <c:pt idx="1219">
                  <c:v>751622.89401820605</c:v>
                </c:pt>
                <c:pt idx="1220">
                  <c:v>758577.57502918295</c:v>
                </c:pt>
                <c:pt idx="1221">
                  <c:v>765596.60691125598</c:v>
                </c:pt>
                <c:pt idx="1222">
                  <c:v>772680.58509570197</c:v>
                </c:pt>
                <c:pt idx="1223">
                  <c:v>779830.11052325903</c:v>
                </c:pt>
                <c:pt idx="1224">
                  <c:v>787045.78969509795</c:v>
                </c:pt>
                <c:pt idx="1225">
                  <c:v>794328.23472428205</c:v>
                </c:pt>
                <c:pt idx="1226">
                  <c:v>801678.063387678</c:v>
                </c:pt>
                <c:pt idx="1227">
                  <c:v>809095.89917838201</c:v>
                </c:pt>
                <c:pt idx="1228">
                  <c:v>816582.37135859195</c:v>
                </c:pt>
                <c:pt idx="1229">
                  <c:v>824138.115013003</c:v>
                </c:pt>
                <c:pt idx="1230">
                  <c:v>831763.77110267</c:v>
                </c:pt>
                <c:pt idx="1231">
                  <c:v>839459.98651939805</c:v>
                </c:pt>
                <c:pt idx="1232">
                  <c:v>847227.41414059605</c:v>
                </c:pt>
                <c:pt idx="1233">
                  <c:v>855066.71288468398</c:v>
                </c:pt>
                <c:pt idx="1234">
                  <c:v>862978.54776697</c:v>
                </c:pt>
                <c:pt idx="1235">
                  <c:v>870963.58995608101</c:v>
                </c:pt>
                <c:pt idx="1236">
                  <c:v>879022.51683088404</c:v>
                </c:pt>
                <c:pt idx="1237">
                  <c:v>887156.01203796105</c:v>
                </c:pt>
                <c:pt idx="1238">
                  <c:v>895364.76554959302</c:v>
                </c:pt>
                <c:pt idx="1239">
                  <c:v>903649.47372230201</c:v>
                </c:pt>
                <c:pt idx="1240">
                  <c:v>912010.83935590903</c:v>
                </c:pt>
                <c:pt idx="1241">
                  <c:v>920449.57175317197</c:v>
                </c:pt>
                <c:pt idx="1242">
                  <c:v>928966.38677993603</c:v>
                </c:pt>
                <c:pt idx="1243">
                  <c:v>937562.00692588103</c:v>
                </c:pt>
                <c:pt idx="1244">
                  <c:v>946237.16136579204</c:v>
                </c:pt>
                <c:pt idx="1245">
                  <c:v>954992.58602143603</c:v>
                </c:pt>
                <c:pt idx="1246">
                  <c:v>963829.02362396999</c:v>
                </c:pt>
                <c:pt idx="1247">
                  <c:v>972747.22377696598</c:v>
                </c:pt>
                <c:pt idx="1248">
                  <c:v>981747.94301998406</c:v>
                </c:pt>
                <c:pt idx="1249">
                  <c:v>990831.94489276805</c:v>
                </c:pt>
                <c:pt idx="1250">
                  <c:v>1000000</c:v>
                </c:pt>
                <c:pt idx="1251">
                  <c:v>1009252.88607668</c:v>
                </c:pt>
                <c:pt idx="1252">
                  <c:v>1018591.38805411</c:v>
                </c:pt>
                <c:pt idx="1253">
                  <c:v>1028016.2981264699</c:v>
                </c:pt>
                <c:pt idx="1254">
                  <c:v>1037528.41581801</c:v>
                </c:pt>
                <c:pt idx="1255">
                  <c:v>1047128.54805089</c:v>
                </c:pt>
                <c:pt idx="1256">
                  <c:v>1056817.5092136499</c:v>
                </c:pt>
                <c:pt idx="1257">
                  <c:v>1066596.12123025</c:v>
                </c:pt>
                <c:pt idx="1258">
                  <c:v>1076465.2136298299</c:v>
                </c:pt>
                <c:pt idx="1259">
                  <c:v>1086425.62361706</c:v>
                </c:pt>
                <c:pt idx="1260">
                  <c:v>1096478.1961431799</c:v>
                </c:pt>
                <c:pt idx="1261">
                  <c:v>1106623.7839776599</c:v>
                </c:pt>
                <c:pt idx="1262">
                  <c:v>1116863.2477805601</c:v>
                </c:pt>
                <c:pt idx="1263">
                  <c:v>1127197.4561755001</c:v>
                </c:pt>
                <c:pt idx="1264">
                  <c:v>1137627.2858234299</c:v>
                </c:pt>
                <c:pt idx="1265">
                  <c:v>1148153.62149688</c:v>
                </c:pt>
                <c:pt idx="1266">
                  <c:v>1158777.3561551201</c:v>
                </c:pt>
                <c:pt idx="1267">
                  <c:v>1169499.3910198701</c:v>
                </c:pt>
                <c:pt idx="1268">
                  <c:v>1180320.63565172</c:v>
                </c:pt>
                <c:pt idx="1269">
                  <c:v>1191242.0080273701</c:v>
                </c:pt>
                <c:pt idx="1270">
                  <c:v>1202264.4346174099</c:v>
                </c:pt>
                <c:pt idx="1271">
                  <c:v>1213388.8504649701</c:v>
                </c:pt>
                <c:pt idx="1272">
                  <c:v>1224616.19926504</c:v>
                </c:pt>
                <c:pt idx="1273">
                  <c:v>1235947.4334445</c:v>
                </c:pt>
                <c:pt idx="1274">
                  <c:v>1247383.5142429399</c:v>
                </c:pt>
                <c:pt idx="1275">
                  <c:v>1258925.41179416</c:v>
                </c:pt>
                <c:pt idx="1276">
                  <c:v>1270574.1052085401</c:v>
                </c:pt>
                <c:pt idx="1277">
                  <c:v>1282330.5826560201</c:v>
                </c:pt>
                <c:pt idx="1278">
                  <c:v>1294195.8414499799</c:v>
                </c:pt>
                <c:pt idx="1279">
                  <c:v>1306170.8881318399</c:v>
                </c:pt>
                <c:pt idx="1280">
                  <c:v>1318256.7385563999</c:v>
                </c:pt>
                <c:pt idx="1281">
                  <c:v>1330454.41797809</c:v>
                </c:pt>
                <c:pt idx="1282">
                  <c:v>1342764.9611378601</c:v>
                </c:pt>
                <c:pt idx="1283">
                  <c:v>1355189.4123510299</c:v>
                </c:pt>
                <c:pt idx="1284">
                  <c:v>1367728.8255958401</c:v>
                </c:pt>
                <c:pt idx="1285">
                  <c:v>1380384.26460288</c:v>
                </c:pt>
                <c:pt idx="1286">
                  <c:v>1393156.8029453</c:v>
                </c:pt>
                <c:pt idx="1287">
                  <c:v>1406047.5241299099</c:v>
                </c:pt>
                <c:pt idx="1288">
                  <c:v>1419057.5216890899</c:v>
                </c:pt>
                <c:pt idx="1289">
                  <c:v>1432187.8992735399</c:v>
                </c:pt>
                <c:pt idx="1290">
                  <c:v>1445439.77074592</c:v>
                </c:pt>
                <c:pt idx="1291">
                  <c:v>1458814.2602753399</c:v>
                </c:pt>
                <c:pt idx="1292">
                  <c:v>1472312.50243271</c:v>
                </c:pt>
                <c:pt idx="1293">
                  <c:v>1485935.6422870001</c:v>
                </c:pt>
                <c:pt idx="1294">
                  <c:v>1499684.83550237</c:v>
                </c:pt>
                <c:pt idx="1295">
                  <c:v>1513561.2484362</c:v>
                </c:pt>
                <c:pt idx="1296">
                  <c:v>1527566.05823807</c:v>
                </c:pt>
                <c:pt idx="1297">
                  <c:v>1541700.45294955</c:v>
                </c:pt>
                <c:pt idx="1298">
                  <c:v>1555965.6316050701</c:v>
                </c:pt>
                <c:pt idx="1299">
                  <c:v>1570362.8043335499</c:v>
                </c:pt>
                <c:pt idx="1300">
                  <c:v>1584893.19246111</c:v>
                </c:pt>
                <c:pt idx="1301">
                  <c:v>1599558.02861466</c:v>
                </c:pt>
                <c:pt idx="1302">
                  <c:v>1614358.55682648</c:v>
                </c:pt>
                <c:pt idx="1303">
                  <c:v>1629296.03263972</c:v>
                </c:pt>
                <c:pt idx="1304">
                  <c:v>1644371.7232149299</c:v>
                </c:pt>
                <c:pt idx="1305">
                  <c:v>1659586.9074375499</c:v>
                </c:pt>
                <c:pt idx="1306">
                  <c:v>1674942.8760264299</c:v>
                </c:pt>
                <c:pt idx="1307">
                  <c:v>1690440.9316432599</c:v>
                </c:pt>
                <c:pt idx="1308">
                  <c:v>1706082.3890031199</c:v>
                </c:pt>
                <c:pt idx="1309">
                  <c:v>1721868.5749860001</c:v>
                </c:pt>
                <c:pt idx="1310">
                  <c:v>1737800.8287493701</c:v>
                </c:pt>
                <c:pt idx="1311">
                  <c:v>1753880.50184176</c:v>
                </c:pt>
                <c:pt idx="1312">
                  <c:v>1770108.95831742</c:v>
                </c:pt>
                <c:pt idx="1313">
                  <c:v>1786487.57485204</c:v>
                </c:pt>
                <c:pt idx="1314">
                  <c:v>1803017.74085957</c:v>
                </c:pt>
                <c:pt idx="1315">
                  <c:v>1819700.85860998</c:v>
                </c:pt>
                <c:pt idx="1316">
                  <c:v>1836538.3433483399</c:v>
                </c:pt>
                <c:pt idx="1317">
                  <c:v>1853531.62341481</c:v>
                </c:pt>
                <c:pt idx="1318">
                  <c:v>1870682.1403657999</c:v>
                </c:pt>
                <c:pt idx="1319">
                  <c:v>1887991.3490962901</c:v>
                </c:pt>
                <c:pt idx="1320">
                  <c:v>1905460.7179632401</c:v>
                </c:pt>
                <c:pt idx="1321">
                  <c:v>1923091.72891015</c:v>
                </c:pt>
                <c:pt idx="1322">
                  <c:v>1940885.8775927699</c:v>
                </c:pt>
                <c:pt idx="1323">
                  <c:v>1958844.6735059801</c:v>
                </c:pt>
                <c:pt idx="1324">
                  <c:v>1976969.6401118599</c:v>
                </c:pt>
                <c:pt idx="1325">
                  <c:v>1995262.31496887</c:v>
                </c:pt>
                <c:pt idx="1326">
                  <c:v>2013724.2498623801</c:v>
                </c:pt>
                <c:pt idx="1327">
                  <c:v>2032357.0109362199</c:v>
                </c:pt>
                <c:pt idx="1328">
                  <c:v>2051162.17882556</c:v>
                </c:pt>
                <c:pt idx="1329">
                  <c:v>2070141.34879104</c:v>
                </c:pt>
                <c:pt idx="1330">
                  <c:v>2089296.1308540399</c:v>
                </c:pt>
                <c:pt idx="1331">
                  <c:v>2108628.14993328</c:v>
                </c:pt>
                <c:pt idx="1332">
                  <c:v>2128139.0459827101</c:v>
                </c:pt>
                <c:pt idx="1333">
                  <c:v>2147830.4741305299</c:v>
                </c:pt>
                <c:pt idx="1334">
                  <c:v>2167704.1048196899</c:v>
                </c:pt>
                <c:pt idx="1335">
                  <c:v>2187761.6239495501</c:v>
                </c:pt>
                <c:pt idx="1336">
                  <c:v>2208004.7330188998</c:v>
                </c:pt>
                <c:pt idx="1337">
                  <c:v>2228435.1492702998</c:v>
                </c:pt>
                <c:pt idx="1338">
                  <c:v>2249054.60583578</c:v>
                </c:pt>
                <c:pt idx="1339">
                  <c:v>2269864.8518838198</c:v>
                </c:pt>
                <c:pt idx="1340">
                  <c:v>2290867.65276777</c:v>
                </c:pt>
                <c:pt idx="1341">
                  <c:v>2312064.7901755902</c:v>
                </c:pt>
                <c:pt idx="1342">
                  <c:v>2333458.062281</c:v>
                </c:pt>
                <c:pt idx="1343">
                  <c:v>2355049.2838960001</c:v>
                </c:pt>
                <c:pt idx="1344">
                  <c:v>2376840.2866248698</c:v>
                </c:pt>
                <c:pt idx="1345">
                  <c:v>2398832.9190194798</c:v>
                </c:pt>
                <c:pt idx="1346">
                  <c:v>2421029.0467361701</c:v>
                </c:pt>
                <c:pt idx="1347">
                  <c:v>2443430.55269397</c:v>
                </c:pt>
                <c:pt idx="1348">
                  <c:v>2466039.3372343401</c:v>
                </c:pt>
                <c:pt idx="1349">
                  <c:v>2488857.31828239</c:v>
                </c:pt>
                <c:pt idx="1350">
                  <c:v>2511886.43150958</c:v>
                </c:pt>
                <c:pt idx="1351">
                  <c:v>2535128.6304978998</c:v>
                </c:pt>
                <c:pt idx="1352">
                  <c:v>2558585.8869056399</c:v>
                </c:pt>
                <c:pt idx="1353">
                  <c:v>2582260.1906345901</c:v>
                </c:pt>
                <c:pt idx="1354">
                  <c:v>2606153.5499988901</c:v>
                </c:pt>
                <c:pt idx="1355">
                  <c:v>2630267.99189538</c:v>
                </c:pt>
                <c:pt idx="1356">
                  <c:v>2654605.5619755401</c:v>
                </c:pt>
                <c:pt idx="1357">
                  <c:v>2679168.3248190298</c:v>
                </c:pt>
                <c:pt idx="1358">
                  <c:v>2703958.36410884</c:v>
                </c:pt>
                <c:pt idx="1359">
                  <c:v>2728977.7828080398</c:v>
                </c:pt>
                <c:pt idx="1360">
                  <c:v>2754228.7033381602</c:v>
                </c:pt>
                <c:pt idx="1361">
                  <c:v>2779713.2677592798</c:v>
                </c:pt>
                <c:pt idx="1362">
                  <c:v>2805433.6379517098</c:v>
                </c:pt>
                <c:pt idx="1363">
                  <c:v>2831391.9957993701</c:v>
                </c:pt>
                <c:pt idx="1364">
                  <c:v>2857590.5433749398</c:v>
                </c:pt>
                <c:pt idx="1365">
                  <c:v>2884031.5031265998</c:v>
                </c:pt>
                <c:pt idx="1366">
                  <c:v>2910717.1180666001</c:v>
                </c:pt>
                <c:pt idx="1367">
                  <c:v>2937649.6519615301</c:v>
                </c:pt>
                <c:pt idx="1368">
                  <c:v>2964831.3895243402</c:v>
                </c:pt>
                <c:pt idx="1369">
                  <c:v>2992264.6366081801</c:v>
                </c:pt>
                <c:pt idx="1370">
                  <c:v>3019951.7204020098</c:v>
                </c:pt>
                <c:pt idx="1371">
                  <c:v>3047894.9896279802</c:v>
                </c:pt>
                <c:pt idx="1372">
                  <c:v>3076096.81474071</c:v>
                </c:pt>
                <c:pt idx="1373">
                  <c:v>3104559.5881283502</c:v>
                </c:pt>
                <c:pt idx="1374">
                  <c:v>3133285.72431558</c:v>
                </c:pt>
                <c:pt idx="1375">
                  <c:v>3162277.6601683702</c:v>
                </c:pt>
                <c:pt idx="1376">
                  <c:v>3191537.85510075</c:v>
                </c:pt>
                <c:pt idx="1377">
                  <c:v>3221068.7912834301</c:v>
                </c:pt>
                <c:pt idx="1378">
                  <c:v>3250872.9738543401</c:v>
                </c:pt>
                <c:pt idx="1379">
                  <c:v>3280952.9311311902</c:v>
                </c:pt>
                <c:pt idx="1380">
                  <c:v>3311311.2148258998</c:v>
                </c:pt>
                <c:pt idx="1381">
                  <c:v>3341950.40026114</c:v>
                </c:pt>
                <c:pt idx="1382">
                  <c:v>3372873.0865886798</c:v>
                </c:pt>
                <c:pt idx="1383">
                  <c:v>3404081.89701</c:v>
                </c:pt>
                <c:pt idx="1384">
                  <c:v>3435579.4789987402</c:v>
                </c:pt>
                <c:pt idx="1385">
                  <c:v>3467368.5045253099</c:v>
                </c:pt>
                <c:pt idx="1386">
                  <c:v>3499451.6702835602</c:v>
                </c:pt>
                <c:pt idx="1387">
                  <c:v>3531831.6979195601</c:v>
                </c:pt>
                <c:pt idx="1388">
                  <c:v>3564511.3342624302</c:v>
                </c:pt>
                <c:pt idx="1389">
                  <c:v>3597493.3515574201</c:v>
                </c:pt>
                <c:pt idx="1390">
                  <c:v>3630780.54770101</c:v>
                </c:pt>
                <c:pt idx="1391">
                  <c:v>3664375.7464783299</c:v>
                </c:pt>
                <c:pt idx="1392">
                  <c:v>3698281.7978026499</c:v>
                </c:pt>
                <c:pt idx="1393">
                  <c:v>3732501.5779571999</c:v>
                </c:pt>
                <c:pt idx="1394">
                  <c:v>3767037.9898390798</c:v>
                </c:pt>
                <c:pt idx="1395">
                  <c:v>3801893.9632056099</c:v>
                </c:pt>
                <c:pt idx="1396">
                  <c:v>3837072.4549227799</c:v>
                </c:pt>
                <c:pt idx="1397">
                  <c:v>3872576.4492161698</c:v>
                </c:pt>
                <c:pt idx="1398">
                  <c:v>3908408.9579240102</c:v>
                </c:pt>
                <c:pt idx="1399">
                  <c:v>3944573.0207527801</c:v>
                </c:pt>
                <c:pt idx="1400">
                  <c:v>3981071.7055349601</c:v>
                </c:pt>
                <c:pt idx="1401">
                  <c:v>4017908.1084893998</c:v>
                </c:pt>
                <c:pt idx="1402">
                  <c:v>4055085.3544838298</c:v>
                </c:pt>
                <c:pt idx="1403">
                  <c:v>4092606.5973001001</c:v>
                </c:pt>
                <c:pt idx="1404">
                  <c:v>4130475.01990161</c:v>
                </c:pt>
                <c:pt idx="1405">
                  <c:v>4168693.83470335</c:v>
                </c:pt>
                <c:pt idx="1406">
                  <c:v>4207266.28384443</c:v>
                </c:pt>
                <c:pt idx="1407">
                  <c:v>4246195.6394631304</c:v>
                </c:pt>
                <c:pt idx="1408">
                  <c:v>4285485.2039743904</c:v>
                </c:pt>
                <c:pt idx="1409">
                  <c:v>4325138.31035008</c:v>
                </c:pt>
                <c:pt idx="1410">
                  <c:v>4365158.3224016502</c:v>
                </c:pt>
                <c:pt idx="1411">
                  <c:v>4405548.6350655304</c:v>
                </c:pt>
                <c:pt idx="1412">
                  <c:v>4446312.6746910801</c:v>
                </c:pt>
                <c:pt idx="1413">
                  <c:v>4487453.8993313201</c:v>
                </c:pt>
                <c:pt idx="1414">
                  <c:v>4528975.7990362002</c:v>
                </c:pt>
                <c:pt idx="1415">
                  <c:v>4570881.8961487496</c:v>
                </c:pt>
                <c:pt idx="1416">
                  <c:v>4613175.7456037896</c:v>
                </c:pt>
                <c:pt idx="1417">
                  <c:v>4655860.9352295902</c:v>
                </c:pt>
                <c:pt idx="1418">
                  <c:v>4698941.0860521495</c:v>
                </c:pt>
                <c:pt idx="1419">
                  <c:v>4742419.8526024399</c:v>
                </c:pt>
                <c:pt idx="1420">
                  <c:v>4786300.9232263798</c:v>
                </c:pt>
                <c:pt idx="1421">
                  <c:v>4830588.0203977199</c:v>
                </c:pt>
                <c:pt idx="1422">
                  <c:v>4875284.9010338504</c:v>
                </c:pt>
                <c:pt idx="1423">
                  <c:v>4920395.3568145102</c:v>
                </c:pt>
                <c:pt idx="1424">
                  <c:v>4965923.2145033497</c:v>
                </c:pt>
                <c:pt idx="1425">
                  <c:v>5011872.3362727202</c:v>
                </c:pt>
                <c:pt idx="1426">
                  <c:v>5058246.6200311296</c:v>
                </c:pt>
                <c:pt idx="1427">
                  <c:v>5105049.9997540601</c:v>
                </c:pt>
                <c:pt idx="1428">
                  <c:v>5152286.44581756</c:v>
                </c:pt>
                <c:pt idx="1429">
                  <c:v>5199959.9653351596</c:v>
                </c:pt>
                <c:pt idx="1430">
                  <c:v>5248074.6024977202</c:v>
                </c:pt>
                <c:pt idx="1431">
                  <c:v>5296634.4389165798</c:v>
                </c:pt>
                <c:pt idx="1432">
                  <c:v>5345643.5939697102</c:v>
                </c:pt>
                <c:pt idx="1433">
                  <c:v>5395106.2251512697</c:v>
                </c:pt>
                <c:pt idx="1434">
                  <c:v>5445026.5284241997</c:v>
                </c:pt>
                <c:pt idx="1435">
                  <c:v>5495408.7385762399</c:v>
                </c:pt>
                <c:pt idx="1436">
                  <c:v>5546257.1295790998</c:v>
                </c:pt>
                <c:pt idx="1437">
                  <c:v>5597576.0149510996</c:v>
                </c:pt>
                <c:pt idx="1438">
                  <c:v>5649369.7481230199</c:v>
                </c:pt>
                <c:pt idx="1439">
                  <c:v>5701642.7228074698</c:v>
                </c:pt>
                <c:pt idx="1440">
                  <c:v>5754399.3733715601</c:v>
                </c:pt>
                <c:pt idx="1441">
                  <c:v>5807644.1752131199</c:v>
                </c:pt>
                <c:pt idx="1442">
                  <c:v>5861381.64514028</c:v>
                </c:pt>
                <c:pt idx="1443">
                  <c:v>5915616.3417547401</c:v>
                </c:pt>
                <c:pt idx="1444">
                  <c:v>5970352.86583836</c:v>
                </c:pt>
                <c:pt idx="1445">
                  <c:v>6025595.8607435804</c:v>
                </c:pt>
                <c:pt idx="1446">
                  <c:v>6081350.0127871698</c:v>
                </c:pt>
                <c:pt idx="1447">
                  <c:v>6137620.0516479397</c:v>
                </c:pt>
                <c:pt idx="1448">
                  <c:v>6194410.7507678103</c:v>
                </c:pt>
                <c:pt idx="1449">
                  <c:v>6251726.9277568599</c:v>
                </c:pt>
                <c:pt idx="1450">
                  <c:v>6309573.4448019303</c:v>
                </c:pt>
                <c:pt idx="1451">
                  <c:v>6367955.2090791604</c:v>
                </c:pt>
                <c:pt idx="1452">
                  <c:v>6426877.1731701903</c:v>
                </c:pt>
                <c:pt idx="1453">
                  <c:v>6486344.3354823804</c:v>
                </c:pt>
                <c:pt idx="1454">
                  <c:v>6546361.7406727402</c:v>
                </c:pt>
                <c:pt idx="1455">
                  <c:v>6606934.48007596</c:v>
                </c:pt>
                <c:pt idx="1456">
                  <c:v>6668067.6921362104</c:v>
                </c:pt>
                <c:pt idx="1457">
                  <c:v>6729766.5628431803</c:v>
                </c:pt>
                <c:pt idx="1458">
                  <c:v>6792036.3261718396</c:v>
                </c:pt>
                <c:pt idx="1459">
                  <c:v>6854882.2645266196</c:v>
                </c:pt>
                <c:pt idx="1460">
                  <c:v>6918309.70918936</c:v>
                </c:pt>
                <c:pt idx="1461">
                  <c:v>6982324.0407717098</c:v>
                </c:pt>
                <c:pt idx="1462">
                  <c:v>7046930.6896714596</c:v>
                </c:pt>
                <c:pt idx="1463">
                  <c:v>7112135.1365332901</c:v>
                </c:pt>
                <c:pt idx="1464">
                  <c:v>7177942.9127136096</c:v>
                </c:pt>
                <c:pt idx="1465">
                  <c:v>7244359.6007498996</c:v>
                </c:pt>
                <c:pt idx="1466">
                  <c:v>7311390.8348341696</c:v>
                </c:pt>
                <c:pt idx="1467">
                  <c:v>7379042.3012910103</c:v>
                </c:pt>
                <c:pt idx="1468">
                  <c:v>7447319.7390598804</c:v>
                </c:pt>
                <c:pt idx="1469">
                  <c:v>7516228.94018206</c:v>
                </c:pt>
                <c:pt idx="1470">
                  <c:v>7585775.7502918299</c:v>
                </c:pt>
                <c:pt idx="1471">
                  <c:v>7655966.0691125598</c:v>
                </c:pt>
                <c:pt idx="1472">
                  <c:v>7726805.8509570202</c:v>
                </c:pt>
                <c:pt idx="1473">
                  <c:v>7798301.1052325899</c:v>
                </c:pt>
                <c:pt idx="1474">
                  <c:v>7870457.8969509797</c:v>
                </c:pt>
                <c:pt idx="1475">
                  <c:v>7943282.3472428201</c:v>
                </c:pt>
                <c:pt idx="1476">
                  <c:v>8016780.63387678</c:v>
                </c:pt>
                <c:pt idx="1477">
                  <c:v>8090958.9917838201</c:v>
                </c:pt>
                <c:pt idx="1478">
                  <c:v>8165823.7135859197</c:v>
                </c:pt>
                <c:pt idx="1479">
                  <c:v>8241381.1501300205</c:v>
                </c:pt>
                <c:pt idx="1480">
                  <c:v>8317637.7110267002</c:v>
                </c:pt>
                <c:pt idx="1481">
                  <c:v>8394599.8651939798</c:v>
                </c:pt>
                <c:pt idx="1482">
                  <c:v>8472274.1414059605</c:v>
                </c:pt>
                <c:pt idx="1483">
                  <c:v>8550667.1288468391</c:v>
                </c:pt>
                <c:pt idx="1484">
                  <c:v>8629785.4776696991</c:v>
                </c:pt>
                <c:pt idx="1485">
                  <c:v>8709635.8995608091</c:v>
                </c:pt>
                <c:pt idx="1486">
                  <c:v>8790225.1683088392</c:v>
                </c:pt>
                <c:pt idx="1487">
                  <c:v>8871560.12037961</c:v>
                </c:pt>
                <c:pt idx="1488">
                  <c:v>8953647.6554959305</c:v>
                </c:pt>
                <c:pt idx="1489">
                  <c:v>9036494.7372230198</c:v>
                </c:pt>
                <c:pt idx="1490">
                  <c:v>9120108.3935590908</c:v>
                </c:pt>
                <c:pt idx="1491">
                  <c:v>9204495.7175317202</c:v>
                </c:pt>
                <c:pt idx="1492">
                  <c:v>9289663.8677993603</c:v>
                </c:pt>
                <c:pt idx="1493">
                  <c:v>9375620.0692588091</c:v>
                </c:pt>
                <c:pt idx="1494">
                  <c:v>9462371.6136579197</c:v>
                </c:pt>
                <c:pt idx="1495">
                  <c:v>9549925.8602143601</c:v>
                </c:pt>
                <c:pt idx="1496">
                  <c:v>9638290.2362396996</c:v>
                </c:pt>
                <c:pt idx="1497">
                  <c:v>9727472.2377696596</c:v>
                </c:pt>
                <c:pt idx="1498">
                  <c:v>9817479.4301998392</c:v>
                </c:pt>
                <c:pt idx="1499">
                  <c:v>9908319.44892768</c:v>
                </c:pt>
                <c:pt idx="1500">
                  <c:v>10000000</c:v>
                </c:pt>
              </c:numCache>
            </c:numRef>
          </c:xVal>
          <c:yVal>
            <c:numRef>
              <c:f>'[1]3.6V 1A'!$B$5:$B$1505</c:f>
              <c:numCache>
                <c:formatCode>General</c:formatCode>
                <c:ptCount val="1501"/>
                <c:pt idx="0">
                  <c:v>63.3483988975279</c:v>
                </c:pt>
                <c:pt idx="1">
                  <c:v>63.345438553567</c:v>
                </c:pt>
                <c:pt idx="2">
                  <c:v>63.342425237987101</c:v>
                </c:pt>
                <c:pt idx="3">
                  <c:v>63.339358040577302</c:v>
                </c:pt>
                <c:pt idx="4">
                  <c:v>63.336236036858402</c:v>
                </c:pt>
                <c:pt idx="5">
                  <c:v>63.333058287689703</c:v>
                </c:pt>
                <c:pt idx="6">
                  <c:v>63.329823839247901</c:v>
                </c:pt>
                <c:pt idx="7">
                  <c:v>63.326531723319199</c:v>
                </c:pt>
                <c:pt idx="8">
                  <c:v>63.3231809562064</c:v>
                </c:pt>
                <c:pt idx="9">
                  <c:v>63.319770539607603</c:v>
                </c:pt>
                <c:pt idx="10">
                  <c:v>63.316299459273402</c:v>
                </c:pt>
                <c:pt idx="11">
                  <c:v>63.312766685800298</c:v>
                </c:pt>
                <c:pt idx="12">
                  <c:v>63.309171173772697</c:v>
                </c:pt>
                <c:pt idx="13">
                  <c:v>63.305511862363602</c:v>
                </c:pt>
                <c:pt idx="14">
                  <c:v>63.301787674497</c:v>
                </c:pt>
                <c:pt idx="15">
                  <c:v>63.297997516693101</c:v>
                </c:pt>
                <c:pt idx="16">
                  <c:v>63.294140279141502</c:v>
                </c:pt>
                <c:pt idx="17">
                  <c:v>63.290214835787403</c:v>
                </c:pt>
                <c:pt idx="18">
                  <c:v>63.286220043432401</c:v>
                </c:pt>
                <c:pt idx="19">
                  <c:v>63.282154742067704</c:v>
                </c:pt>
                <c:pt idx="20">
                  <c:v>63.278017754779697</c:v>
                </c:pt>
                <c:pt idx="21">
                  <c:v>63.273807887221601</c:v>
                </c:pt>
                <c:pt idx="22">
                  <c:v>63.269523927570901</c:v>
                </c:pt>
                <c:pt idx="23">
                  <c:v>63.265164646745397</c:v>
                </c:pt>
                <c:pt idx="24">
                  <c:v>63.260728797530298</c:v>
                </c:pt>
                <c:pt idx="25">
                  <c:v>63.2562151149939</c:v>
                </c:pt>
                <c:pt idx="26">
                  <c:v>63.251622315995</c:v>
                </c:pt>
                <c:pt idx="27">
                  <c:v>63.246949099446901</c:v>
                </c:pt>
                <c:pt idx="28">
                  <c:v>63.242194145545803</c:v>
                </c:pt>
                <c:pt idx="29">
                  <c:v>63.237356116226302</c:v>
                </c:pt>
                <c:pt idx="30">
                  <c:v>63.232433654407501</c:v>
                </c:pt>
                <c:pt idx="31">
                  <c:v>63.227425384445603</c:v>
                </c:pt>
                <c:pt idx="32">
                  <c:v>63.222329911666598</c:v>
                </c:pt>
                <c:pt idx="33">
                  <c:v>63.217145822076098</c:v>
                </c:pt>
                <c:pt idx="34">
                  <c:v>63.2118716827447</c:v>
                </c:pt>
                <c:pt idx="35">
                  <c:v>63.206506040934798</c:v>
                </c:pt>
                <c:pt idx="36">
                  <c:v>63.201047424730703</c:v>
                </c:pt>
                <c:pt idx="37">
                  <c:v>63.195494342465203</c:v>
                </c:pt>
                <c:pt idx="38">
                  <c:v>63.189845282701803</c:v>
                </c:pt>
                <c:pt idx="39">
                  <c:v>63.184098713891203</c:v>
                </c:pt>
                <c:pt idx="40">
                  <c:v>63.178253084810301</c:v>
                </c:pt>
                <c:pt idx="41">
                  <c:v>63.172306823948098</c:v>
                </c:pt>
                <c:pt idx="42">
                  <c:v>63.166258339566703</c:v>
                </c:pt>
                <c:pt idx="43">
                  <c:v>63.160106019658997</c:v>
                </c:pt>
                <c:pt idx="44">
                  <c:v>63.153848231889597</c:v>
                </c:pt>
                <c:pt idx="45">
                  <c:v>63.147483323345497</c:v>
                </c:pt>
                <c:pt idx="46">
                  <c:v>63.141009620468601</c:v>
                </c:pt>
                <c:pt idx="47">
                  <c:v>63.134425429286402</c:v>
                </c:pt>
                <c:pt idx="48">
                  <c:v>63.127729035068803</c:v>
                </c:pt>
                <c:pt idx="49">
                  <c:v>63.120918702075301</c:v>
                </c:pt>
                <c:pt idx="50">
                  <c:v>63.113992674132099</c:v>
                </c:pt>
                <c:pt idx="51">
                  <c:v>63.106949174078999</c:v>
                </c:pt>
                <c:pt idx="52">
                  <c:v>63.099786403796102</c:v>
                </c:pt>
                <c:pt idx="53">
                  <c:v>63.092502544261897</c:v>
                </c:pt>
                <c:pt idx="54">
                  <c:v>63.085095755643302</c:v>
                </c:pt>
                <c:pt idx="55">
                  <c:v>63.077564177186098</c:v>
                </c:pt>
                <c:pt idx="56">
                  <c:v>63.069905927209398</c:v>
                </c:pt>
                <c:pt idx="57">
                  <c:v>63.062119102925998</c:v>
                </c:pt>
                <c:pt idx="58">
                  <c:v>63.054201780878202</c:v>
                </c:pt>
                <c:pt idx="59">
                  <c:v>63.046152016860702</c:v>
                </c:pt>
                <c:pt idx="60">
                  <c:v>63.037967845395698</c:v>
                </c:pt>
                <c:pt idx="61">
                  <c:v>63.029647280533602</c:v>
                </c:pt>
                <c:pt idx="62">
                  <c:v>63.021188315858403</c:v>
                </c:pt>
                <c:pt idx="63">
                  <c:v>63.012588924089698</c:v>
                </c:pt>
                <c:pt idx="64">
                  <c:v>63.003847057220703</c:v>
                </c:pt>
                <c:pt idx="65">
                  <c:v>62.994960647295699</c:v>
                </c:pt>
                <c:pt idx="66">
                  <c:v>62.985927605582702</c:v>
                </c:pt>
                <c:pt idx="67">
                  <c:v>62.9767458234613</c:v>
                </c:pt>
                <c:pt idx="68">
                  <c:v>62.967413172183797</c:v>
                </c:pt>
                <c:pt idx="69">
                  <c:v>62.957927503036601</c:v>
                </c:pt>
                <c:pt idx="70">
                  <c:v>62.948286647726299</c:v>
                </c:pt>
                <c:pt idx="71">
                  <c:v>62.9384884182831</c:v>
                </c:pt>
                <c:pt idx="72">
                  <c:v>62.9285306075558</c:v>
                </c:pt>
                <c:pt idx="73">
                  <c:v>62.9184109890979</c:v>
                </c:pt>
                <c:pt idx="74">
                  <c:v>62.908127317683501</c:v>
                </c:pt>
                <c:pt idx="75">
                  <c:v>62.897677329317801</c:v>
                </c:pt>
                <c:pt idx="76">
                  <c:v>62.887058741703001</c:v>
                </c:pt>
                <c:pt idx="77">
                  <c:v>62.876269254350099</c:v>
                </c:pt>
                <c:pt idx="78">
                  <c:v>62.865306548971901</c:v>
                </c:pt>
                <c:pt idx="79">
                  <c:v>62.854168289809799</c:v>
                </c:pt>
                <c:pt idx="80">
                  <c:v>62.842852123831896</c:v>
                </c:pt>
                <c:pt idx="81">
                  <c:v>62.831355681176802</c:v>
                </c:pt>
                <c:pt idx="82">
                  <c:v>62.819676575531702</c:v>
                </c:pt>
                <c:pt idx="83">
                  <c:v>62.807812404335898</c:v>
                </c:pt>
                <c:pt idx="84">
                  <c:v>62.7957607495998</c:v>
                </c:pt>
                <c:pt idx="85">
                  <c:v>62.783519177705998</c:v>
                </c:pt>
                <c:pt idx="86">
                  <c:v>62.771085240379001</c:v>
                </c:pt>
                <c:pt idx="87">
                  <c:v>62.758456474967502</c:v>
                </c:pt>
                <c:pt idx="88">
                  <c:v>62.745630404676298</c:v>
                </c:pt>
                <c:pt idx="89">
                  <c:v>62.732604539463502</c:v>
                </c:pt>
                <c:pt idx="90">
                  <c:v>62.719376376445197</c:v>
                </c:pt>
                <c:pt idx="91">
                  <c:v>62.705943400139397</c:v>
                </c:pt>
                <c:pt idx="92">
                  <c:v>62.6923030832046</c:v>
                </c:pt>
                <c:pt idx="93">
                  <c:v>62.678452887124102</c:v>
                </c:pt>
                <c:pt idx="94">
                  <c:v>62.6643902628456</c:v>
                </c:pt>
                <c:pt idx="95">
                  <c:v>62.650112650857103</c:v>
                </c:pt>
                <c:pt idx="96">
                  <c:v>62.635617482827797</c:v>
                </c:pt>
                <c:pt idx="97">
                  <c:v>62.620902180917298</c:v>
                </c:pt>
                <c:pt idx="98">
                  <c:v>62.6059641597545</c:v>
                </c:pt>
                <c:pt idx="99">
                  <c:v>62.590800826279903</c:v>
                </c:pt>
                <c:pt idx="100">
                  <c:v>62.575409580834602</c:v>
                </c:pt>
                <c:pt idx="101">
                  <c:v>62.559787817737998</c:v>
                </c:pt>
                <c:pt idx="102">
                  <c:v>62.543932926066397</c:v>
                </c:pt>
                <c:pt idx="103">
                  <c:v>62.527842290811002</c:v>
                </c:pt>
                <c:pt idx="104">
                  <c:v>62.511513292676398</c:v>
                </c:pt>
                <c:pt idx="105">
                  <c:v>62.494943309980002</c:v>
                </c:pt>
                <c:pt idx="106">
                  <c:v>62.4781297191535</c:v>
                </c:pt>
                <c:pt idx="107">
                  <c:v>62.4610698950708</c:v>
                </c:pt>
                <c:pt idx="108">
                  <c:v>62.4437612126004</c:v>
                </c:pt>
                <c:pt idx="109">
                  <c:v>62.426201047416498</c:v>
                </c:pt>
                <c:pt idx="110">
                  <c:v>62.408386776160199</c:v>
                </c:pt>
                <c:pt idx="111">
                  <c:v>62.390315778452198</c:v>
                </c:pt>
                <c:pt idx="112">
                  <c:v>62.371985437144403</c:v>
                </c:pt>
                <c:pt idx="113">
                  <c:v>62.353393139473802</c:v>
                </c:pt>
                <c:pt idx="114">
                  <c:v>62.334536277836399</c:v>
                </c:pt>
                <c:pt idx="115">
                  <c:v>62.315412251154697</c:v>
                </c:pt>
                <c:pt idx="116">
                  <c:v>62.296018465684398</c:v>
                </c:pt>
                <c:pt idx="117">
                  <c:v>62.276352336127303</c:v>
                </c:pt>
                <c:pt idx="118">
                  <c:v>62.256411286349199</c:v>
                </c:pt>
                <c:pt idx="119">
                  <c:v>62.236192751011401</c:v>
                </c:pt>
                <c:pt idx="120">
                  <c:v>62.215694175955399</c:v>
                </c:pt>
                <c:pt idx="121">
                  <c:v>62.194913020045497</c:v>
                </c:pt>
                <c:pt idx="122">
                  <c:v>62.173846755496697</c:v>
                </c:pt>
                <c:pt idx="123">
                  <c:v>62.152492869561001</c:v>
                </c:pt>
                <c:pt idx="124">
                  <c:v>62.130848865515802</c:v>
                </c:pt>
                <c:pt idx="125">
                  <c:v>62.108912263324598</c:v>
                </c:pt>
                <c:pt idx="126">
                  <c:v>62.086680601460003</c:v>
                </c:pt>
                <c:pt idx="127">
                  <c:v>62.0641514377674</c:v>
                </c:pt>
                <c:pt idx="128">
                  <c:v>62.041322350293399</c:v>
                </c:pt>
                <c:pt idx="129">
                  <c:v>62.018190938959002</c:v>
                </c:pt>
                <c:pt idx="130">
                  <c:v>61.994754826350501</c:v>
                </c:pt>
                <c:pt idx="131">
                  <c:v>61.971011659090998</c:v>
                </c:pt>
                <c:pt idx="132">
                  <c:v>61.9469591090714</c:v>
                </c:pt>
                <c:pt idx="133">
                  <c:v>61.922594874122503</c:v>
                </c:pt>
                <c:pt idx="134">
                  <c:v>61.897916679853203</c:v>
                </c:pt>
                <c:pt idx="135">
                  <c:v>61.872922280325703</c:v>
                </c:pt>
                <c:pt idx="136">
                  <c:v>61.847609459537601</c:v>
                </c:pt>
                <c:pt idx="137">
                  <c:v>61.8219760323475</c:v>
                </c:pt>
                <c:pt idx="138">
                  <c:v>61.796019845619703</c:v>
                </c:pt>
                <c:pt idx="139">
                  <c:v>61.769738779829297</c:v>
                </c:pt>
                <c:pt idx="140">
                  <c:v>61.743130749700597</c:v>
                </c:pt>
                <c:pt idx="141">
                  <c:v>61.716193705419897</c:v>
                </c:pt>
                <c:pt idx="142">
                  <c:v>61.688925634003603</c:v>
                </c:pt>
                <c:pt idx="143">
                  <c:v>61.661324560372002</c:v>
                </c:pt>
                <c:pt idx="144">
                  <c:v>61.633388548093897</c:v>
                </c:pt>
                <c:pt idx="145">
                  <c:v>61.605115701046898</c:v>
                </c:pt>
                <c:pt idx="146">
                  <c:v>61.576504164139898</c:v>
                </c:pt>
                <c:pt idx="147">
                  <c:v>61.547552124456601</c:v>
                </c:pt>
                <c:pt idx="148">
                  <c:v>61.518257812305102</c:v>
                </c:pt>
                <c:pt idx="149">
                  <c:v>61.488619502384999</c:v>
                </c:pt>
                <c:pt idx="150">
                  <c:v>61.458635514499598</c:v>
                </c:pt>
                <c:pt idx="151">
                  <c:v>61.428304214884797</c:v>
                </c:pt>
                <c:pt idx="152">
                  <c:v>61.397624016871703</c:v>
                </c:pt>
                <c:pt idx="153">
                  <c:v>61.366593382287903</c:v>
                </c:pt>
                <c:pt idx="154">
                  <c:v>61.3352108218997</c:v>
                </c:pt>
                <c:pt idx="155">
                  <c:v>61.303474896642797</c:v>
                </c:pt>
                <c:pt idx="156">
                  <c:v>61.271384218157699</c:v>
                </c:pt>
                <c:pt idx="157">
                  <c:v>61.238937450098803</c:v>
                </c:pt>
                <c:pt idx="158">
                  <c:v>61.206133308640801</c:v>
                </c:pt>
                <c:pt idx="159">
                  <c:v>61.172970563193502</c:v>
                </c:pt>
                <c:pt idx="160">
                  <c:v>61.139448037590903</c:v>
                </c:pt>
                <c:pt idx="161">
                  <c:v>61.1055646103366</c:v>
                </c:pt>
                <c:pt idx="162">
                  <c:v>61.0713192155267</c:v>
                </c:pt>
                <c:pt idx="163">
                  <c:v>61.036710843507201</c:v>
                </c:pt>
                <c:pt idx="164">
                  <c:v>61.001738541552001</c:v>
                </c:pt>
                <c:pt idx="165">
                  <c:v>60.966401414338797</c:v>
                </c:pt>
                <c:pt idx="166">
                  <c:v>60.930698624373299</c:v>
                </c:pt>
                <c:pt idx="167">
                  <c:v>60.894629392950399</c:v>
                </c:pt>
                <c:pt idx="168">
                  <c:v>60.858193000276003</c:v>
                </c:pt>
                <c:pt idx="169">
                  <c:v>60.821388785924398</c:v>
                </c:pt>
                <c:pt idx="170">
                  <c:v>60.784216149378899</c:v>
                </c:pt>
                <c:pt idx="171">
                  <c:v>60.746674550264501</c:v>
                </c:pt>
                <c:pt idx="172">
                  <c:v>60.708763508841798</c:v>
                </c:pt>
                <c:pt idx="173">
                  <c:v>60.670482606200899</c:v>
                </c:pt>
                <c:pt idx="174">
                  <c:v>60.631831484094398</c:v>
                </c:pt>
                <c:pt idx="175">
                  <c:v>60.592809846041803</c:v>
                </c:pt>
                <c:pt idx="176">
                  <c:v>60.553417456722698</c:v>
                </c:pt>
                <c:pt idx="177">
                  <c:v>60.513654142154103</c:v>
                </c:pt>
                <c:pt idx="178">
                  <c:v>60.473519790309702</c:v>
                </c:pt>
                <c:pt idx="179">
                  <c:v>60.433014350498603</c:v>
                </c:pt>
                <c:pt idx="180">
                  <c:v>60.392137833620801</c:v>
                </c:pt>
                <c:pt idx="181">
                  <c:v>60.350890312242001</c:v>
                </c:pt>
                <c:pt idx="182">
                  <c:v>60.309271920305498</c:v>
                </c:pt>
                <c:pt idx="183">
                  <c:v>60.267282853069702</c:v>
                </c:pt>
                <c:pt idx="184">
                  <c:v>60.2249233667863</c:v>
                </c:pt>
                <c:pt idx="185">
                  <c:v>60.182193778715799</c:v>
                </c:pt>
                <c:pt idx="186">
                  <c:v>60.139094466687702</c:v>
                </c:pt>
                <c:pt idx="187">
                  <c:v>60.095625868808398</c:v>
                </c:pt>
                <c:pt idx="188">
                  <c:v>60.051788483225401</c:v>
                </c:pt>
                <c:pt idx="189">
                  <c:v>60.007582867454197</c:v>
                </c:pt>
                <c:pt idx="190">
                  <c:v>59.963009638332203</c:v>
                </c:pt>
                <c:pt idx="191">
                  <c:v>59.918069471176402</c:v>
                </c:pt>
                <c:pt idx="192">
                  <c:v>59.872763099599901</c:v>
                </c:pt>
                <c:pt idx="193">
                  <c:v>59.827091314742901</c:v>
                </c:pt>
                <c:pt idx="194">
                  <c:v>59.781054964675903</c:v>
                </c:pt>
                <c:pt idx="195">
                  <c:v>59.734654954070599</c:v>
                </c:pt>
                <c:pt idx="196">
                  <c:v>59.687892242995801</c:v>
                </c:pt>
                <c:pt idx="197">
                  <c:v>59.640767846857003</c:v>
                </c:pt>
                <c:pt idx="198">
                  <c:v>59.593282835159698</c:v>
                </c:pt>
                <c:pt idx="199">
                  <c:v>59.545438331057198</c:v>
                </c:pt>
                <c:pt idx="200">
                  <c:v>59.497235510454402</c:v>
                </c:pt>
                <c:pt idx="201">
                  <c:v>59.448675601100398</c:v>
                </c:pt>
                <c:pt idx="202">
                  <c:v>59.399759881937896</c:v>
                </c:pt>
                <c:pt idx="203">
                  <c:v>59.350489681968398</c:v>
                </c:pt>
                <c:pt idx="204">
                  <c:v>59.300866379600699</c:v>
                </c:pt>
                <c:pt idx="205">
                  <c:v>59.2508914015011</c:v>
                </c:pt>
                <c:pt idx="206">
                  <c:v>59.200566221767197</c:v>
                </c:pt>
                <c:pt idx="207">
                  <c:v>59.149892360749803</c:v>
                </c:pt>
                <c:pt idx="208">
                  <c:v>59.098871384362802</c:v>
                </c:pt>
                <c:pt idx="209">
                  <c:v>59.047504902819199</c:v>
                </c:pt>
                <c:pt idx="210">
                  <c:v>58.995794569615398</c:v>
                </c:pt>
                <c:pt idx="211">
                  <c:v>58.943742080419099</c:v>
                </c:pt>
                <c:pt idx="212">
                  <c:v>58.891349172168503</c:v>
                </c:pt>
                <c:pt idx="213">
                  <c:v>58.8386176217195</c:v>
                </c:pt>
                <c:pt idx="214">
                  <c:v>58.785549244819798</c:v>
                </c:pt>
                <c:pt idx="215">
                  <c:v>58.732145895100103</c:v>
                </c:pt>
                <c:pt idx="216">
                  <c:v>58.678409462787499</c:v>
                </c:pt>
                <c:pt idx="217">
                  <c:v>58.624341873468303</c:v>
                </c:pt>
                <c:pt idx="218">
                  <c:v>58.569945087115102</c:v>
                </c:pt>
                <c:pt idx="219">
                  <c:v>58.515221096807601</c:v>
                </c:pt>
                <c:pt idx="220">
                  <c:v>58.460171927450297</c:v>
                </c:pt>
                <c:pt idx="221">
                  <c:v>58.404799634830702</c:v>
                </c:pt>
                <c:pt idx="222">
                  <c:v>58.349106304115203</c:v>
                </c:pt>
                <c:pt idx="223">
                  <c:v>58.293094048816798</c:v>
                </c:pt>
                <c:pt idx="224">
                  <c:v>58.236765009652899</c:v>
                </c:pt>
                <c:pt idx="225">
                  <c:v>58.180121353083997</c:v>
                </c:pt>
                <c:pt idx="226">
                  <c:v>58.123165270377697</c:v>
                </c:pt>
                <c:pt idx="227">
                  <c:v>58.065898976178197</c:v>
                </c:pt>
                <c:pt idx="228">
                  <c:v>58.0083247075058</c:v>
                </c:pt>
                <c:pt idx="229">
                  <c:v>57.950444722317897</c:v>
                </c:pt>
                <c:pt idx="230">
                  <c:v>57.892261298519301</c:v>
                </c:pt>
                <c:pt idx="231">
                  <c:v>57.833776732539199</c:v>
                </c:pt>
                <c:pt idx="232">
                  <c:v>57.774993338379502</c:v>
                </c:pt>
                <c:pt idx="233">
                  <c:v>57.715913446246397</c:v>
                </c:pt>
                <c:pt idx="234">
                  <c:v>57.656539401437897</c:v>
                </c:pt>
                <c:pt idx="235">
                  <c:v>57.596873563120198</c:v>
                </c:pt>
                <c:pt idx="236">
                  <c:v>57.536918303275897</c:v>
                </c:pt>
                <c:pt idx="237">
                  <c:v>57.476676005456099</c:v>
                </c:pt>
                <c:pt idx="238">
                  <c:v>57.416149063589202</c:v>
                </c:pt>
                <c:pt idx="239">
                  <c:v>57.355339880988097</c:v>
                </c:pt>
                <c:pt idx="240">
                  <c:v>57.294250869143198</c:v>
                </c:pt>
                <c:pt idx="241">
                  <c:v>57.232884446581899</c:v>
                </c:pt>
                <c:pt idx="242">
                  <c:v>57.171243037875897</c:v>
                </c:pt>
                <c:pt idx="243">
                  <c:v>57.109329072443799</c:v>
                </c:pt>
                <c:pt idx="244">
                  <c:v>57.047144983592602</c:v>
                </c:pt>
                <c:pt idx="245">
                  <c:v>56.984693207446703</c:v>
                </c:pt>
                <c:pt idx="246">
                  <c:v>56.921976181754502</c:v>
                </c:pt>
                <c:pt idx="247">
                  <c:v>56.858996345119202</c:v>
                </c:pt>
                <c:pt idx="248">
                  <c:v>56.795756135844599</c:v>
                </c:pt>
                <c:pt idx="249">
                  <c:v>56.732257990949002</c:v>
                </c:pt>
                <c:pt idx="250">
                  <c:v>56.668504345220498</c:v>
                </c:pt>
                <c:pt idx="251">
                  <c:v>56.604497630345399</c:v>
                </c:pt>
                <c:pt idx="252">
                  <c:v>56.540240273815499</c:v>
                </c:pt>
                <c:pt idx="253">
                  <c:v>56.475734698135099</c:v>
                </c:pt>
                <c:pt idx="254">
                  <c:v>56.410983319882497</c:v>
                </c:pt>
                <c:pt idx="255">
                  <c:v>56.345988548817203</c:v>
                </c:pt>
                <c:pt idx="256">
                  <c:v>56.280752787121997</c:v>
                </c:pt>
                <c:pt idx="257">
                  <c:v>56.215278428331402</c:v>
                </c:pt>
                <c:pt idx="258">
                  <c:v>56.149567856814201</c:v>
                </c:pt>
                <c:pt idx="259">
                  <c:v>56.083623446734499</c:v>
                </c:pt>
                <c:pt idx="260">
                  <c:v>56.0174475613494</c:v>
                </c:pt>
                <c:pt idx="261">
                  <c:v>55.951042552298297</c:v>
                </c:pt>
                <c:pt idx="262">
                  <c:v>55.884410758753802</c:v>
                </c:pt>
                <c:pt idx="263">
                  <c:v>55.817554506795503</c:v>
                </c:pt>
                <c:pt idx="264">
                  <c:v>55.7504761086348</c:v>
                </c:pt>
                <c:pt idx="265">
                  <c:v>55.683177861986302</c:v>
                </c:pt>
                <c:pt idx="266">
                  <c:v>55.615662049330602</c:v>
                </c:pt>
                <c:pt idx="267">
                  <c:v>55.547930937321702</c:v>
                </c:pt>
                <c:pt idx="268">
                  <c:v>55.479986776173497</c:v>
                </c:pt>
                <c:pt idx="269">
                  <c:v>55.411831798977197</c:v>
                </c:pt>
                <c:pt idx="270">
                  <c:v>55.343468221186797</c:v>
                </c:pt>
                <c:pt idx="271">
                  <c:v>55.2748982399985</c:v>
                </c:pt>
                <c:pt idx="272">
                  <c:v>55.206124033784597</c:v>
                </c:pt>
                <c:pt idx="273">
                  <c:v>55.137147761618898</c:v>
                </c:pt>
                <c:pt idx="274">
                  <c:v>55.067971562705999</c:v>
                </c:pt>
                <c:pt idx="275">
                  <c:v>54.998597555893099</c:v>
                </c:pt>
                <c:pt idx="276">
                  <c:v>54.9290278392182</c:v>
                </c:pt>
                <c:pt idx="277">
                  <c:v>54.859264489336503</c:v>
                </c:pt>
                <c:pt idx="278">
                  <c:v>54.7893095612339</c:v>
                </c:pt>
                <c:pt idx="279">
                  <c:v>54.719165087677801</c:v>
                </c:pt>
                <c:pt idx="280">
                  <c:v>54.648833078811499</c:v>
                </c:pt>
                <c:pt idx="281">
                  <c:v>54.578315521804498</c:v>
                </c:pt>
                <c:pt idx="282">
                  <c:v>54.507614380425402</c:v>
                </c:pt>
                <c:pt idx="283">
                  <c:v>54.436731594676601</c:v>
                </c:pt>
                <c:pt idx="284">
                  <c:v>54.365669080446999</c:v>
                </c:pt>
                <c:pt idx="285">
                  <c:v>54.294428729168096</c:v>
                </c:pt>
                <c:pt idx="286">
                  <c:v>54.223012407517103</c:v>
                </c:pt>
                <c:pt idx="287">
                  <c:v>54.151421957050097</c:v>
                </c:pt>
                <c:pt idx="288">
                  <c:v>54.079659193957802</c:v>
                </c:pt>
                <c:pt idx="289">
                  <c:v>54.0077259087603</c:v>
                </c:pt>
                <c:pt idx="290">
                  <c:v>53.935623866002302</c:v>
                </c:pt>
                <c:pt idx="291">
                  <c:v>53.863354804070198</c:v>
                </c:pt>
                <c:pt idx="292">
                  <c:v>53.790920434880803</c:v>
                </c:pt>
                <c:pt idx="293">
                  <c:v>53.718322443671397</c:v>
                </c:pt>
                <c:pt idx="294">
                  <c:v>53.645562488787697</c:v>
                </c:pt>
                <c:pt idx="295">
                  <c:v>53.572642201431599</c:v>
                </c:pt>
                <c:pt idx="296">
                  <c:v>53.499563185524799</c:v>
                </c:pt>
                <c:pt idx="297">
                  <c:v>53.426327017462597</c:v>
                </c:pt>
                <c:pt idx="298">
                  <c:v>53.352935245980099</c:v>
                </c:pt>
                <c:pt idx="299">
                  <c:v>53.279389391939901</c:v>
                </c:pt>
                <c:pt idx="300">
                  <c:v>53.205690948207902</c:v>
                </c:pt>
                <c:pt idx="301">
                  <c:v>53.131841379467701</c:v>
                </c:pt>
                <c:pt idx="302">
                  <c:v>53.057842122125599</c:v>
                </c:pt>
                <c:pt idx="303">
                  <c:v>52.9836945841367</c:v>
                </c:pt>
                <c:pt idx="304">
                  <c:v>52.909400144908197</c:v>
                </c:pt>
                <c:pt idx="305">
                  <c:v>52.834960155166002</c:v>
                </c:pt>
                <c:pt idx="306">
                  <c:v>52.760375936830101</c:v>
                </c:pt>
                <c:pt idx="307">
                  <c:v>52.685648782983499</c:v>
                </c:pt>
                <c:pt idx="308">
                  <c:v>52.610779957663802</c:v>
                </c:pt>
                <c:pt idx="309">
                  <c:v>52.535770695904503</c:v>
                </c:pt>
                <c:pt idx="310">
                  <c:v>52.460622203536403</c:v>
                </c:pt>
                <c:pt idx="311">
                  <c:v>52.3853356571951</c:v>
                </c:pt>
                <c:pt idx="312">
                  <c:v>52.309912204224801</c:v>
                </c:pt>
                <c:pt idx="313">
                  <c:v>52.234352962576097</c:v>
                </c:pt>
                <c:pt idx="314">
                  <c:v>52.158659020818298</c:v>
                </c:pt>
                <c:pt idx="315">
                  <c:v>52.0828314380379</c:v>
                </c:pt>
                <c:pt idx="316">
                  <c:v>52.006871243793597</c:v>
                </c:pt>
                <c:pt idx="317">
                  <c:v>51.930779438091299</c:v>
                </c:pt>
                <c:pt idx="318">
                  <c:v>51.854556991323101</c:v>
                </c:pt>
                <c:pt idx="319">
                  <c:v>51.778204844247597</c:v>
                </c:pt>
                <c:pt idx="320">
                  <c:v>51.701723907946999</c:v>
                </c:pt>
                <c:pt idx="321">
                  <c:v>51.6251150638046</c:v>
                </c:pt>
                <c:pt idx="322">
                  <c:v>51.548379163464404</c:v>
                </c:pt>
                <c:pt idx="323">
                  <c:v>51.471517028836701</c:v>
                </c:pt>
                <c:pt idx="324">
                  <c:v>51.394529452055203</c:v>
                </c:pt>
                <c:pt idx="325">
                  <c:v>51.317417195461601</c:v>
                </c:pt>
                <c:pt idx="326">
                  <c:v>51.240180991603097</c:v>
                </c:pt>
                <c:pt idx="327">
                  <c:v>51.162821543211699</c:v>
                </c:pt>
                <c:pt idx="328">
                  <c:v>51.0853395231943</c:v>
                </c:pt>
                <c:pt idx="329">
                  <c:v>51.007735574637302</c:v>
                </c:pt>
                <c:pt idx="330">
                  <c:v>50.930010310769902</c:v>
                </c:pt>
                <c:pt idx="331">
                  <c:v>50.852164314991803</c:v>
                </c:pt>
                <c:pt idx="332">
                  <c:v>50.774198140857401</c:v>
                </c:pt>
                <c:pt idx="333">
                  <c:v>50.696112312071698</c:v>
                </c:pt>
                <c:pt idx="334">
                  <c:v>50.617907322487703</c:v>
                </c:pt>
                <c:pt idx="335">
                  <c:v>50.5395836361146</c:v>
                </c:pt>
                <c:pt idx="336">
                  <c:v>50.461141687115699</c:v>
                </c:pt>
                <c:pt idx="337">
                  <c:v>50.382581879812101</c:v>
                </c:pt>
                <c:pt idx="338">
                  <c:v>50.3039045886784</c:v>
                </c:pt>
                <c:pt idx="339">
                  <c:v>50.2251101583539</c:v>
                </c:pt>
                <c:pt idx="340">
                  <c:v>50.146198903648703</c:v>
                </c:pt>
                <c:pt idx="341">
                  <c:v>50.0671711095411</c:v>
                </c:pt>
                <c:pt idx="342">
                  <c:v>49.988027031187599</c:v>
                </c:pt>
                <c:pt idx="343">
                  <c:v>49.908766893923797</c:v>
                </c:pt>
                <c:pt idx="344">
                  <c:v>49.829390893277399</c:v>
                </c:pt>
                <c:pt idx="345">
                  <c:v>49.749899194966098</c:v>
                </c:pt>
                <c:pt idx="346">
                  <c:v>49.670291934913401</c:v>
                </c:pt>
                <c:pt idx="347">
                  <c:v>49.590569219241999</c:v>
                </c:pt>
                <c:pt idx="348">
                  <c:v>49.5107311242908</c:v>
                </c:pt>
                <c:pt idx="349">
                  <c:v>49.430777696621803</c:v>
                </c:pt>
                <c:pt idx="350">
                  <c:v>49.350708953014902</c:v>
                </c:pt>
                <c:pt idx="351">
                  <c:v>49.2705248804875</c:v>
                </c:pt>
                <c:pt idx="352">
                  <c:v>49.190225436300302</c:v>
                </c:pt>
                <c:pt idx="353">
                  <c:v>49.109810547953799</c:v>
                </c:pt>
                <c:pt idx="354">
                  <c:v>49.0292801132045</c:v>
                </c:pt>
                <c:pt idx="355">
                  <c:v>48.9486340000715</c:v>
                </c:pt>
                <c:pt idx="356">
                  <c:v>48.867872046840802</c:v>
                </c:pt>
                <c:pt idx="357">
                  <c:v>48.786994062073802</c:v>
                </c:pt>
                <c:pt idx="358">
                  <c:v>48.705999824617898</c:v>
                </c:pt>
                <c:pt idx="359">
                  <c:v>48.624889083610498</c:v>
                </c:pt>
                <c:pt idx="360">
                  <c:v>48.543661558491202</c:v>
                </c:pt>
                <c:pt idx="361">
                  <c:v>48.462316939009</c:v>
                </c:pt>
                <c:pt idx="362">
                  <c:v>48.380854885230299</c:v>
                </c:pt>
                <c:pt idx="363">
                  <c:v>48.299275027556</c:v>
                </c:pt>
                <c:pt idx="364">
                  <c:v>48.217576966726</c:v>
                </c:pt>
                <c:pt idx="365">
                  <c:v>48.135760273828403</c:v>
                </c:pt>
                <c:pt idx="366">
                  <c:v>48.053824490323201</c:v>
                </c:pt>
                <c:pt idx="367">
                  <c:v>47.971769128046901</c:v>
                </c:pt>
                <c:pt idx="368">
                  <c:v>47.889593669230301</c:v>
                </c:pt>
                <c:pt idx="369">
                  <c:v>47.807297566514301</c:v>
                </c:pt>
                <c:pt idx="370">
                  <c:v>47.724880242971103</c:v>
                </c:pt>
                <c:pt idx="371">
                  <c:v>47.642341092118599</c:v>
                </c:pt>
                <c:pt idx="372">
                  <c:v>47.559679477943398</c:v>
                </c:pt>
                <c:pt idx="373">
                  <c:v>47.476894734924997</c:v>
                </c:pt>
                <c:pt idx="374">
                  <c:v>47.393986168059698</c:v>
                </c:pt>
                <c:pt idx="375">
                  <c:v>47.310953052891101</c:v>
                </c:pt>
                <c:pt idx="376">
                  <c:v>47.2277946355334</c:v>
                </c:pt>
                <c:pt idx="377">
                  <c:v>47.1445101327092</c:v>
                </c:pt>
                <c:pt idx="378">
                  <c:v>47.061098731785997</c:v>
                </c:pt>
                <c:pt idx="379">
                  <c:v>46.977559590807701</c:v>
                </c:pt>
                <c:pt idx="380">
                  <c:v>46.893891838546203</c:v>
                </c:pt>
                <c:pt idx="381">
                  <c:v>46.810094574540202</c:v>
                </c:pt>
                <c:pt idx="382">
                  <c:v>46.726166869137899</c:v>
                </c:pt>
                <c:pt idx="383">
                  <c:v>46.642107763566997</c:v>
                </c:pt>
                <c:pt idx="384">
                  <c:v>46.557916269974697</c:v>
                </c:pt>
                <c:pt idx="385">
                  <c:v>46.473591371500298</c:v>
                </c:pt>
                <c:pt idx="386">
                  <c:v>46.389132022335197</c:v>
                </c:pt>
                <c:pt idx="387">
                  <c:v>46.304537147798399</c:v>
                </c:pt>
                <c:pt idx="388">
                  <c:v>46.219805644408801</c:v>
                </c:pt>
                <c:pt idx="389">
                  <c:v>46.134936379966597</c:v>
                </c:pt>
                <c:pt idx="390">
                  <c:v>46.0499281936494</c:v>
                </c:pt>
                <c:pt idx="391">
                  <c:v>45.964779896094797</c:v>
                </c:pt>
                <c:pt idx="392">
                  <c:v>45.879490269507102</c:v>
                </c:pt>
                <c:pt idx="393">
                  <c:v>45.794058067762798</c:v>
                </c:pt>
                <c:pt idx="394">
                  <c:v>45.708482016525203</c:v>
                </c:pt>
                <c:pt idx="395">
                  <c:v>45.6227608133646</c:v>
                </c:pt>
                <c:pt idx="396">
                  <c:v>45.536893127885499</c:v>
                </c:pt>
                <c:pt idx="397">
                  <c:v>45.450877601858402</c:v>
                </c:pt>
                <c:pt idx="398">
                  <c:v>45.364712849386599</c:v>
                </c:pt>
                <c:pt idx="399">
                  <c:v>45.278397457028397</c:v>
                </c:pt>
                <c:pt idx="400">
                  <c:v>45.191929983984501</c:v>
                </c:pt>
                <c:pt idx="401">
                  <c:v>45.105308962249403</c:v>
                </c:pt>
                <c:pt idx="402">
                  <c:v>45.018532896819899</c:v>
                </c:pt>
                <c:pt idx="403">
                  <c:v>44.931600265850101</c:v>
                </c:pt>
                <c:pt idx="404">
                  <c:v>44.8445095208887</c:v>
                </c:pt>
                <c:pt idx="405">
                  <c:v>44.757259087061598</c:v>
                </c:pt>
                <c:pt idx="406">
                  <c:v>44.669847363320102</c:v>
                </c:pt>
                <c:pt idx="407">
                  <c:v>44.582272722652</c:v>
                </c:pt>
                <c:pt idx="408">
                  <c:v>44.494533512341398</c:v>
                </c:pt>
                <c:pt idx="409">
                  <c:v>44.4066280542269</c:v>
                </c:pt>
                <c:pt idx="410">
                  <c:v>44.318554644969602</c:v>
                </c:pt>
                <c:pt idx="411">
                  <c:v>44.230311556332403</c:v>
                </c:pt>
                <c:pt idx="412">
                  <c:v>44.1418970354827</c:v>
                </c:pt>
                <c:pt idx="413">
                  <c:v>44.053309305295798</c:v>
                </c:pt>
                <c:pt idx="414">
                  <c:v>43.964546564686103</c:v>
                </c:pt>
                <c:pt idx="415">
                  <c:v>43.875606988938102</c:v>
                </c:pt>
                <c:pt idx="416">
                  <c:v>43.786488730064697</c:v>
                </c:pt>
                <c:pt idx="417">
                  <c:v>43.697189917167499</c:v>
                </c:pt>
                <c:pt idx="418">
                  <c:v>43.607708656818502</c:v>
                </c:pt>
                <c:pt idx="419">
                  <c:v>43.518043033474001</c:v>
                </c:pt>
                <c:pt idx="420">
                  <c:v>43.428191109867498</c:v>
                </c:pt>
                <c:pt idx="421">
                  <c:v>43.338150927449099</c:v>
                </c:pt>
                <c:pt idx="422">
                  <c:v>43.247920506828798</c:v>
                </c:pt>
                <c:pt idx="423">
                  <c:v>43.157497848245299</c:v>
                </c:pt>
                <c:pt idx="424">
                  <c:v>43.066880932042899</c:v>
                </c:pt>
                <c:pt idx="425">
                  <c:v>42.976067719165599</c:v>
                </c:pt>
                <c:pt idx="426">
                  <c:v>42.885056151671598</c:v>
                </c:pt>
                <c:pt idx="427">
                  <c:v>42.793844153277398</c:v>
                </c:pt>
                <c:pt idx="428">
                  <c:v>42.702429629892002</c:v>
                </c:pt>
                <c:pt idx="429">
                  <c:v>42.610810470202601</c:v>
                </c:pt>
                <c:pt idx="430">
                  <c:v>42.5189845462439</c:v>
                </c:pt>
                <c:pt idx="431">
                  <c:v>42.426949714034798</c:v>
                </c:pt>
                <c:pt idx="432">
                  <c:v>42.334703814164399</c:v>
                </c:pt>
                <c:pt idx="433">
                  <c:v>42.242244672468203</c:v>
                </c:pt>
                <c:pt idx="434">
                  <c:v>42.149570100679902</c:v>
                </c:pt>
                <c:pt idx="435">
                  <c:v>42.0566778971179</c:v>
                </c:pt>
                <c:pt idx="436">
                  <c:v>41.9635658473928</c:v>
                </c:pt>
                <c:pt idx="437">
                  <c:v>41.870231725118401</c:v>
                </c:pt>
                <c:pt idx="438">
                  <c:v>41.776673292656803</c:v>
                </c:pt>
                <c:pt idx="439">
                  <c:v>41.682888301902601</c:v>
                </c:pt>
                <c:pt idx="440">
                  <c:v>41.588874495033103</c:v>
                </c:pt>
                <c:pt idx="441">
                  <c:v>41.494629605332598</c:v>
                </c:pt>
                <c:pt idx="442">
                  <c:v>41.400151358012003</c:v>
                </c:pt>
                <c:pt idx="443">
                  <c:v>41.305437471037699</c:v>
                </c:pt>
                <c:pt idx="444">
                  <c:v>41.210485656010903</c:v>
                </c:pt>
                <c:pt idx="445">
                  <c:v>41.1152936190446</c:v>
                </c:pt>
                <c:pt idx="446">
                  <c:v>41.019859061649399</c:v>
                </c:pt>
                <c:pt idx="447">
                  <c:v>40.924179681677501</c:v>
                </c:pt>
                <c:pt idx="448">
                  <c:v>40.828253174246399</c:v>
                </c:pt>
                <c:pt idx="449">
                  <c:v>40.732077232702302</c:v>
                </c:pt>
                <c:pt idx="450">
                  <c:v>40.6356495495979</c:v>
                </c:pt>
                <c:pt idx="451">
                  <c:v>40.538967817693099</c:v>
                </c:pt>
                <c:pt idx="452">
                  <c:v>40.442029730960499</c:v>
                </c:pt>
                <c:pt idx="453">
                  <c:v>40.3448329856217</c:v>
                </c:pt>
                <c:pt idx="454">
                  <c:v>40.247375281199403</c:v>
                </c:pt>
                <c:pt idx="455">
                  <c:v>40.149654321581998</c:v>
                </c:pt>
                <c:pt idx="456">
                  <c:v>40.051667816111603</c:v>
                </c:pt>
                <c:pt idx="457">
                  <c:v>39.953413480665802</c:v>
                </c:pt>
                <c:pt idx="458">
                  <c:v>39.854889038811699</c:v>
                </c:pt>
                <c:pt idx="459">
                  <c:v>39.756092222882998</c:v>
                </c:pt>
                <c:pt idx="460">
                  <c:v>39.657020775181103</c:v>
                </c:pt>
                <c:pt idx="461">
                  <c:v>39.557672449090802</c:v>
                </c:pt>
                <c:pt idx="462">
                  <c:v>39.458045010271199</c:v>
                </c:pt>
                <c:pt idx="463">
                  <c:v>39.358136237846999</c:v>
                </c:pt>
                <c:pt idx="464">
                  <c:v>39.257943925600799</c:v>
                </c:pt>
                <c:pt idx="465">
                  <c:v>39.157465883159901</c:v>
                </c:pt>
                <c:pt idx="466">
                  <c:v>39.0566999372598</c:v>
                </c:pt>
                <c:pt idx="467">
                  <c:v>38.955643932927799</c:v>
                </c:pt>
                <c:pt idx="468">
                  <c:v>38.854295734753897</c:v>
                </c:pt>
                <c:pt idx="469">
                  <c:v>38.752653228108102</c:v>
                </c:pt>
                <c:pt idx="470">
                  <c:v>38.650714320421201</c:v>
                </c:pt>
                <c:pt idx="471">
                  <c:v>38.548476942419398</c:v>
                </c:pt>
                <c:pt idx="472">
                  <c:v>38.445939049401503</c:v>
                </c:pt>
                <c:pt idx="473">
                  <c:v>38.343098622493102</c:v>
                </c:pt>
                <c:pt idx="474">
                  <c:v>38.2399536699332</c:v>
                </c:pt>
                <c:pt idx="475">
                  <c:v>38.136502228340703</c:v>
                </c:pt>
                <c:pt idx="476">
                  <c:v>38.032742363972602</c:v>
                </c:pt>
                <c:pt idx="477">
                  <c:v>37.928672174023802</c:v>
                </c:pt>
                <c:pt idx="478">
                  <c:v>37.824289787879799</c:v>
                </c:pt>
                <c:pt idx="479">
                  <c:v>37.719593368385901</c:v>
                </c:pt>
                <c:pt idx="480">
                  <c:v>37.614581113129397</c:v>
                </c:pt>
                <c:pt idx="481">
                  <c:v>37.509251255679999</c:v>
                </c:pt>
                <c:pt idx="482">
                  <c:v>37.4036020668566</c:v>
                </c:pt>
                <c:pt idx="483">
                  <c:v>37.297631855973002</c:v>
                </c:pt>
                <c:pt idx="484">
                  <c:v>37.19133897207</c:v>
                </c:pt>
                <c:pt idx="485">
                  <c:v>37.0847218051575</c:v>
                </c:pt>
                <c:pt idx="486">
                  <c:v>36.977778787423901</c:v>
                </c:pt>
                <c:pt idx="487">
                  <c:v>36.870508394438602</c:v>
                </c:pt>
                <c:pt idx="488">
                  <c:v>36.762909146355902</c:v>
                </c:pt>
                <c:pt idx="489">
                  <c:v>36.654979609085501</c:v>
                </c:pt>
                <c:pt idx="490">
                  <c:v>36.546718395456402</c:v>
                </c:pt>
                <c:pt idx="491">
                  <c:v>36.438124166358698</c:v>
                </c:pt>
                <c:pt idx="492">
                  <c:v>36.329195631871201</c:v>
                </c:pt>
                <c:pt idx="493">
                  <c:v>36.2199315523821</c:v>
                </c:pt>
                <c:pt idx="494">
                  <c:v>36.110330739642301</c:v>
                </c:pt>
                <c:pt idx="495">
                  <c:v>36.000392057865596</c:v>
                </c:pt>
                <c:pt idx="496">
                  <c:v>35.890114424744802</c:v>
                </c:pt>
                <c:pt idx="497">
                  <c:v>35.779496812467002</c:v>
                </c:pt>
                <c:pt idx="498">
                  <c:v>35.668538248729099</c:v>
                </c:pt>
                <c:pt idx="499">
                  <c:v>35.557237817668501</c:v>
                </c:pt>
                <c:pt idx="500">
                  <c:v>35.4455946608199</c:v>
                </c:pt>
                <c:pt idx="501">
                  <c:v>35.333607978017902</c:v>
                </c:pt>
                <c:pt idx="502">
                  <c:v>35.221277028263401</c:v>
                </c:pt>
                <c:pt idx="503">
                  <c:v>35.1086011305905</c:v>
                </c:pt>
                <c:pt idx="504">
                  <c:v>34.995579664849302</c:v>
                </c:pt>
                <c:pt idx="505">
                  <c:v>34.8822120725224</c:v>
                </c:pt>
                <c:pt idx="506">
                  <c:v>34.768497857440998</c:v>
                </c:pt>
                <c:pt idx="507">
                  <c:v>34.654436586520497</c:v>
                </c:pt>
                <c:pt idx="508">
                  <c:v>34.540027890418799</c:v>
                </c:pt>
                <c:pt idx="509">
                  <c:v>34.425271464186402</c:v>
                </c:pt>
                <c:pt idx="510">
                  <c:v>34.310167067875298</c:v>
                </c:pt>
                <c:pt idx="511">
                  <c:v>34.194714527094</c:v>
                </c:pt>
                <c:pt idx="512">
                  <c:v>34.078913733542599</c:v>
                </c:pt>
                <c:pt idx="513">
                  <c:v>33.962764645502801</c:v>
                </c:pt>
                <c:pt idx="514">
                  <c:v>33.846267288281403</c:v>
                </c:pt>
                <c:pt idx="515">
                  <c:v>33.729421754628298</c:v>
                </c:pt>
                <c:pt idx="516">
                  <c:v>33.612228205102497</c:v>
                </c:pt>
                <c:pt idx="517">
                  <c:v>33.494686868402802</c:v>
                </c:pt>
                <c:pt idx="518">
                  <c:v>33.376798041653302</c:v>
                </c:pt>
                <c:pt idx="519">
                  <c:v>33.258562090668903</c:v>
                </c:pt>
                <c:pt idx="520">
                  <c:v>33.1399794501353</c:v>
                </c:pt>
                <c:pt idx="521">
                  <c:v>33.021050623797798</c:v>
                </c:pt>
                <c:pt idx="522">
                  <c:v>32.901776184570899</c:v>
                </c:pt>
                <c:pt idx="523">
                  <c:v>32.782156774637301</c:v>
                </c:pt>
                <c:pt idx="524">
                  <c:v>32.662193105473399</c:v>
                </c:pt>
                <c:pt idx="525">
                  <c:v>32.541885957870001</c:v>
                </c:pt>
                <c:pt idx="526">
                  <c:v>32.421236181870398</c:v>
                </c:pt>
                <c:pt idx="527">
                  <c:v>32.300244696714799</c:v>
                </c:pt>
                <c:pt idx="528">
                  <c:v>32.178912490705898</c:v>
                </c:pt>
                <c:pt idx="529">
                  <c:v>32.057240621049097</c:v>
                </c:pt>
                <c:pt idx="530">
                  <c:v>31.935230213669101</c:v>
                </c:pt>
                <c:pt idx="531">
                  <c:v>31.812882462947002</c:v>
                </c:pt>
                <c:pt idx="532">
                  <c:v>31.6901986314687</c:v>
                </c:pt>
                <c:pt idx="533">
                  <c:v>31.567180049698099</c:v>
                </c:pt>
                <c:pt idx="534">
                  <c:v>31.443828115633799</c:v>
                </c:pt>
                <c:pt idx="535">
                  <c:v>31.320144294411001</c:v>
                </c:pt>
                <c:pt idx="536">
                  <c:v>31.1961301178935</c:v>
                </c:pt>
                <c:pt idx="537">
                  <c:v>31.0717871842077</c:v>
                </c:pt>
                <c:pt idx="538">
                  <c:v>30.947117157251402</c:v>
                </c:pt>
                <c:pt idx="539">
                  <c:v>30.822121766175702</c:v>
                </c:pt>
                <c:pt idx="540">
                  <c:v>30.696802804821498</c:v>
                </c:pt>
                <c:pt idx="541">
                  <c:v>30.571162131135299</c:v>
                </c:pt>
                <c:pt idx="542">
                  <c:v>30.445201666554201</c:v>
                </c:pt>
                <c:pt idx="543">
                  <c:v>30.318923395353899</c:v>
                </c:pt>
                <c:pt idx="544">
                  <c:v>30.1923293639761</c:v>
                </c:pt>
                <c:pt idx="545">
                  <c:v>30.065421680331301</c:v>
                </c:pt>
                <c:pt idx="546">
                  <c:v>29.938202513057401</c:v>
                </c:pt>
                <c:pt idx="547">
                  <c:v>29.810674090787298</c:v>
                </c:pt>
                <c:pt idx="548">
                  <c:v>29.682838701358101</c:v>
                </c:pt>
                <c:pt idx="549">
                  <c:v>29.554698691013702</c:v>
                </c:pt>
                <c:pt idx="550">
                  <c:v>29.426256463592701</c:v>
                </c:pt>
                <c:pt idx="551">
                  <c:v>29.297514479684899</c:v>
                </c:pt>
                <c:pt idx="552">
                  <c:v>29.1684752557683</c:v>
                </c:pt>
                <c:pt idx="553">
                  <c:v>29.039141363343099</c:v>
                </c:pt>
                <c:pt idx="554">
                  <c:v>28.909515428026801</c:v>
                </c:pt>
                <c:pt idx="555">
                  <c:v>28.7796001286614</c:v>
                </c:pt>
                <c:pt idx="556">
                  <c:v>28.649398196386201</c:v>
                </c:pt>
                <c:pt idx="557">
                  <c:v>28.518912413696199</c:v>
                </c:pt>
                <c:pt idx="558">
                  <c:v>28.388145613510499</c:v>
                </c:pt>
                <c:pt idx="559">
                  <c:v>28.257100678208001</c:v>
                </c:pt>
                <c:pt idx="560">
                  <c:v>28.1257805386659</c:v>
                </c:pt>
                <c:pt idx="561">
                  <c:v>27.9941881732924</c:v>
                </c:pt>
                <c:pt idx="562">
                  <c:v>27.862326607041901</c:v>
                </c:pt>
                <c:pt idx="563">
                  <c:v>27.730198910433302</c:v>
                </c:pt>
                <c:pt idx="564">
                  <c:v>27.597808198564401</c:v>
                </c:pt>
                <c:pt idx="565">
                  <c:v>27.465157630117901</c:v>
                </c:pt>
                <c:pt idx="566">
                  <c:v>27.332250406373401</c:v>
                </c:pt>
                <c:pt idx="567">
                  <c:v>27.199089770207699</c:v>
                </c:pt>
                <c:pt idx="568">
                  <c:v>27.065679005102702</c:v>
                </c:pt>
                <c:pt idx="569">
                  <c:v>26.932021434158798</c:v>
                </c:pt>
                <c:pt idx="570">
                  <c:v>26.798120419097899</c:v>
                </c:pt>
                <c:pt idx="571">
                  <c:v>26.663979359280098</c:v>
                </c:pt>
                <c:pt idx="572">
                  <c:v>26.529601690720298</c:v>
                </c:pt>
                <c:pt idx="573">
                  <c:v>26.394990885109099</c:v>
                </c:pt>
                <c:pt idx="574">
                  <c:v>26.260150448847099</c:v>
                </c:pt>
                <c:pt idx="575">
                  <c:v>26.125083922074399</c:v>
                </c:pt>
                <c:pt idx="576">
                  <c:v>25.9897948777135</c:v>
                </c:pt>
                <c:pt idx="577">
                  <c:v>25.854286920524402</c:v>
                </c:pt>
                <c:pt idx="578">
                  <c:v>25.718563686165201</c:v>
                </c:pt>
                <c:pt idx="579">
                  <c:v>25.582628840258099</c:v>
                </c:pt>
                <c:pt idx="580">
                  <c:v>25.446486077475502</c:v>
                </c:pt>
                <c:pt idx="581">
                  <c:v>25.3101391206282</c:v>
                </c:pt>
                <c:pt idx="582">
                  <c:v>25.173591719773899</c:v>
                </c:pt>
                <c:pt idx="583">
                  <c:v>25.036847651328699</c:v>
                </c:pt>
                <c:pt idx="584">
                  <c:v>24.899910717198299</c:v>
                </c:pt>
                <c:pt idx="585">
                  <c:v>24.762784743923302</c:v>
                </c:pt>
                <c:pt idx="586">
                  <c:v>24.625473581828501</c:v>
                </c:pt>
                <c:pt idx="587">
                  <c:v>24.4879811042019</c:v>
                </c:pt>
                <c:pt idx="588">
                  <c:v>24.350311206470298</c:v>
                </c:pt>
                <c:pt idx="589">
                  <c:v>24.212467805406099</c:v>
                </c:pt>
                <c:pt idx="590">
                  <c:v>24.074454838337399</c:v>
                </c:pt>
                <c:pt idx="591">
                  <c:v>23.936276262381501</c:v>
                </c:pt>
                <c:pt idx="592">
                  <c:v>23.797936053685</c:v>
                </c:pt>
                <c:pt idx="593">
                  <c:v>23.659438206688701</c:v>
                </c:pt>
                <c:pt idx="594">
                  <c:v>23.520786733404499</c:v>
                </c:pt>
                <c:pt idx="595">
                  <c:v>23.3819856627033</c:v>
                </c:pt>
                <c:pt idx="596">
                  <c:v>23.243039039631899</c:v>
                </c:pt>
                <c:pt idx="597">
                  <c:v>23.103950924723801</c:v>
                </c:pt>
                <c:pt idx="598">
                  <c:v>22.964725393354701</c:v>
                </c:pt>
                <c:pt idx="599">
                  <c:v>22.8253665350855</c:v>
                </c:pt>
                <c:pt idx="600">
                  <c:v>22.685878453041099</c:v>
                </c:pt>
                <c:pt idx="601">
                  <c:v>22.5462652632947</c:v>
                </c:pt>
                <c:pt idx="602">
                  <c:v>22.406531094269599</c:v>
                </c:pt>
                <c:pt idx="603">
                  <c:v>22.266680086159599</c:v>
                </c:pt>
                <c:pt idx="604">
                  <c:v>22.126716390358499</c:v>
                </c:pt>
                <c:pt idx="605">
                  <c:v>21.9866441689075</c:v>
                </c:pt>
                <c:pt idx="606">
                  <c:v>21.846467593960501</c:v>
                </c:pt>
                <c:pt idx="607">
                  <c:v>21.7061908472553</c:v>
                </c:pt>
                <c:pt idx="608">
                  <c:v>21.565818119605598</c:v>
                </c:pt>
                <c:pt idx="609">
                  <c:v>21.425353610403199</c:v>
                </c:pt>
                <c:pt idx="610">
                  <c:v>21.284801527135301</c:v>
                </c:pt>
                <c:pt idx="611">
                  <c:v>21.1441660849116</c:v>
                </c:pt>
                <c:pt idx="612">
                  <c:v>21.003451506005799</c:v>
                </c:pt>
                <c:pt idx="613">
                  <c:v>20.862662019406699</c:v>
                </c:pt>
                <c:pt idx="614">
                  <c:v>20.721801860386201</c:v>
                </c:pt>
                <c:pt idx="615">
                  <c:v>20.580875270068699</c:v>
                </c:pt>
                <c:pt idx="616">
                  <c:v>20.439886495018499</c:v>
                </c:pt>
                <c:pt idx="617">
                  <c:v>20.298839786833302</c:v>
                </c:pt>
                <c:pt idx="618">
                  <c:v>20.1577394017493</c:v>
                </c:pt>
                <c:pt idx="619">
                  <c:v>20.016589600252701</c:v>
                </c:pt>
                <c:pt idx="620">
                  <c:v>19.875394646696702</c:v>
                </c:pt>
                <c:pt idx="621">
                  <c:v>19.734158808936101</c:v>
                </c:pt>
                <c:pt idx="622">
                  <c:v>19.5928863579527</c:v>
                </c:pt>
                <c:pt idx="623">
                  <c:v>19.451581567503801</c:v>
                </c:pt>
                <c:pt idx="624">
                  <c:v>19.310248713763698</c:v>
                </c:pt>
                <c:pt idx="625">
                  <c:v>19.168892074975901</c:v>
                </c:pt>
                <c:pt idx="626">
                  <c:v>19.0275159311085</c:v>
                </c:pt>
                <c:pt idx="627">
                  <c:v>18.8861245635131</c:v>
                </c:pt>
                <c:pt idx="628">
                  <c:v>18.744722254586001</c:v>
                </c:pt>
                <c:pt idx="629">
                  <c:v>18.603313287431501</c:v>
                </c:pt>
                <c:pt idx="630">
                  <c:v>18.461901945530801</c:v>
                </c:pt>
                <c:pt idx="631">
                  <c:v>18.320492512404901</c:v>
                </c:pt>
                <c:pt idx="632">
                  <c:v>18.179089271284699</c:v>
                </c:pt>
                <c:pt idx="633">
                  <c:v>18.0376965047741</c:v>
                </c:pt>
                <c:pt idx="634">
                  <c:v>17.8963184945185</c:v>
                </c:pt>
                <c:pt idx="635">
                  <c:v>17.754959520867398</c:v>
                </c:pt>
                <c:pt idx="636">
                  <c:v>17.613623862535398</c:v>
                </c:pt>
                <c:pt idx="637">
                  <c:v>17.472315796261</c:v>
                </c:pt>
                <c:pt idx="638">
                  <c:v>17.331039596460499</c:v>
                </c:pt>
                <c:pt idx="639">
                  <c:v>17.189799534879</c:v>
                </c:pt>
                <c:pt idx="640">
                  <c:v>17.048599880235301</c:v>
                </c:pt>
                <c:pt idx="641">
                  <c:v>16.907444897860799</c:v>
                </c:pt>
                <c:pt idx="642">
                  <c:v>16.7663388493336</c:v>
                </c:pt>
                <c:pt idx="643">
                  <c:v>16.625285992103901</c:v>
                </c:pt>
                <c:pt idx="644">
                  <c:v>16.4842905791138</c:v>
                </c:pt>
                <c:pt idx="645">
                  <c:v>16.343356858406601</c:v>
                </c:pt>
                <c:pt idx="646">
                  <c:v>16.202489072730899</c:v>
                </c:pt>
                <c:pt idx="647">
                  <c:v>16.061691459131001</c:v>
                </c:pt>
                <c:pt idx="648">
                  <c:v>15.920968248531301</c:v>
                </c:pt>
                <c:pt idx="649">
                  <c:v>15.780323665309</c:v>
                </c:pt>
                <c:pt idx="650">
                  <c:v>15.639761926854799</c:v>
                </c:pt>
                <c:pt idx="651">
                  <c:v>15.4992872431244</c:v>
                </c:pt>
                <c:pt idx="652">
                  <c:v>15.3589038161765</c:v>
                </c:pt>
                <c:pt idx="653">
                  <c:v>15.218615839698799</c:v>
                </c:pt>
                <c:pt idx="654">
                  <c:v>15.0784274985228</c:v>
                </c:pt>
                <c:pt idx="655">
                  <c:v>14.9383429681228</c:v>
                </c:pt>
                <c:pt idx="656">
                  <c:v>14.798366414103601</c:v>
                </c:pt>
                <c:pt idx="657">
                  <c:v>14.658501991673599</c:v>
                </c:pt>
                <c:pt idx="658">
                  <c:v>14.5187538451028</c:v>
                </c:pt>
                <c:pt idx="659">
                  <c:v>14.3791261071683</c:v>
                </c:pt>
                <c:pt idx="660">
                  <c:v>14.239622898582899</c:v>
                </c:pt>
                <c:pt idx="661">
                  <c:v>14.100248327409799</c:v>
                </c:pt>
                <c:pt idx="662">
                  <c:v>13.961006488461599</c:v>
                </c:pt>
                <c:pt idx="663">
                  <c:v>13.8219014626836</c:v>
                </c:pt>
                <c:pt idx="664">
                  <c:v>13.682937316522599</c:v>
                </c:pt>
                <c:pt idx="665">
                  <c:v>13.5441181012784</c:v>
                </c:pt>
                <c:pt idx="666">
                  <c:v>13.4054478524406</c:v>
                </c:pt>
                <c:pt idx="667">
                  <c:v>13.2669305890081</c:v>
                </c:pt>
                <c:pt idx="668">
                  <c:v>13.1285703127941</c:v>
                </c:pt>
                <c:pt idx="669">
                  <c:v>12.990371007715501</c:v>
                </c:pt>
                <c:pt idx="670">
                  <c:v>12.8523366390638</c:v>
                </c:pt>
                <c:pt idx="671">
                  <c:v>12.7144711527626</c:v>
                </c:pt>
                <c:pt idx="672">
                  <c:v>12.576778474608901</c:v>
                </c:pt>
                <c:pt idx="673">
                  <c:v>12.4392625094978</c:v>
                </c:pt>
                <c:pt idx="674">
                  <c:v>12.3019271406332</c:v>
                </c:pt>
                <c:pt idx="675">
                  <c:v>12.1647762287225</c:v>
                </c:pt>
                <c:pt idx="676">
                  <c:v>12.0278136111568</c:v>
                </c:pt>
                <c:pt idx="677">
                  <c:v>11.8910431011769</c:v>
                </c:pt>
                <c:pt idx="678">
                  <c:v>11.754468487023001</c:v>
                </c:pt>
                <c:pt idx="679">
                  <c:v>11.6180935310751</c:v>
                </c:pt>
                <c:pt idx="680">
                  <c:v>11.4819219689739</c:v>
                </c:pt>
                <c:pt idx="681">
                  <c:v>11.3459575087348</c:v>
                </c:pt>
                <c:pt idx="682">
                  <c:v>11.2102038298452</c:v>
                </c:pt>
                <c:pt idx="683">
                  <c:v>11.074664582352099</c:v>
                </c:pt>
                <c:pt idx="684">
                  <c:v>10.939343385937899</c:v>
                </c:pt>
                <c:pt idx="685">
                  <c:v>10.804243828985401</c:v>
                </c:pt>
                <c:pt idx="686">
                  <c:v>10.669369467633</c:v>
                </c:pt>
                <c:pt idx="687">
                  <c:v>10.5347238248205</c:v>
                </c:pt>
                <c:pt idx="688">
                  <c:v>10.400310389326799</c:v>
                </c:pt>
                <c:pt idx="689">
                  <c:v>10.266132614799499</c:v>
                </c:pt>
                <c:pt idx="690">
                  <c:v>10.132193918777499</c:v>
                </c:pt>
                <c:pt idx="691">
                  <c:v>9.9984976817076099</c:v>
                </c:pt>
                <c:pt idx="692">
                  <c:v>9.8650472459562799</c:v>
                </c:pt>
                <c:pt idx="693">
                  <c:v>9.7318459148165903</c:v>
                </c:pt>
                <c:pt idx="694">
                  <c:v>9.5988969515125593</c:v>
                </c:pt>
                <c:pt idx="695">
                  <c:v>9.46620357820008</c:v>
                </c:pt>
                <c:pt idx="696">
                  <c:v>9.3337689749676507</c:v>
                </c:pt>
                <c:pt idx="697">
                  <c:v>9.2015962788360799</c:v>
                </c:pt>
                <c:pt idx="698">
                  <c:v>9.0696885827591807</c:v>
                </c:pt>
                <c:pt idx="699">
                  <c:v>8.9380489346265701</c:v>
                </c:pt>
                <c:pt idx="700">
                  <c:v>8.8066803362689203</c:v>
                </c:pt>
                <c:pt idx="701">
                  <c:v>8.6755857424679004</c:v>
                </c:pt>
                <c:pt idx="702">
                  <c:v>8.5447680599710996</c:v>
                </c:pt>
                <c:pt idx="703">
                  <c:v>8.41423014651307</c:v>
                </c:pt>
                <c:pt idx="704">
                  <c:v>8.2839748098447501</c:v>
                </c:pt>
                <c:pt idx="705">
                  <c:v>8.1540048067710291</c:v>
                </c:pt>
                <c:pt idx="706">
                  <c:v>8.0243228421989699</c:v>
                </c:pt>
                <c:pt idx="707">
                  <c:v>7.8949315681962604</c:v>
                </c:pt>
                <c:pt idx="708">
                  <c:v>7.7658335830636904</c:v>
                </c:pt>
                <c:pt idx="709">
                  <c:v>7.6370314304198397</c:v>
                </c:pt>
                <c:pt idx="710">
                  <c:v>7.5085275983016597</c:v>
                </c:pt>
                <c:pt idx="711">
                  <c:v>7.3803245182811397</c:v>
                </c:pt>
                <c:pt idx="712">
                  <c:v>7.2524245645986598</c:v>
                </c:pt>
                <c:pt idx="713">
                  <c:v>7.1248300533162503</c:v>
                </c:pt>
                <c:pt idx="714">
                  <c:v>6.9975432414894998</c:v>
                </c:pt>
                <c:pt idx="715">
                  <c:v>6.8705663263611498</c:v>
                </c:pt>
                <c:pt idx="716">
                  <c:v>6.7439014445769701</c:v>
                </c:pt>
                <c:pt idx="717">
                  <c:v>6.6175506714247998</c:v>
                </c:pt>
                <c:pt idx="718">
                  <c:v>6.4915160200984703</c:v>
                </c:pt>
                <c:pt idx="719">
                  <c:v>6.3657994409871996</c:v>
                </c:pt>
                <c:pt idx="720">
                  <c:v>6.2404028209917497</c:v>
                </c:pt>
                <c:pt idx="721">
                  <c:v>6.1153279828690597</c:v>
                </c:pt>
                <c:pt idx="722">
                  <c:v>5.99057668460543</c:v>
                </c:pt>
                <c:pt idx="723">
                  <c:v>5.8661506188193098</c:v>
                </c:pt>
                <c:pt idx="724">
                  <c:v>5.7420514121963802</c:v>
                </c:pt>
                <c:pt idx="725">
                  <c:v>5.6182806249550703</c:v>
                </c:pt>
                <c:pt idx="726">
                  <c:v>5.4948397503461299</c:v>
                </c:pt>
                <c:pt idx="727">
                  <c:v>5.3717302141852699</c:v>
                </c:pt>
                <c:pt idx="728">
                  <c:v>5.2489533744207</c:v>
                </c:pt>
                <c:pt idx="729">
                  <c:v>5.1265105207360202</c:v>
                </c:pt>
                <c:pt idx="730">
                  <c:v>5.0044028741892399</c:v>
                </c:pt>
                <c:pt idx="731">
                  <c:v>4.8826315868884604</c:v>
                </c:pt>
                <c:pt idx="732">
                  <c:v>4.7611977417054101</c:v>
                </c:pt>
                <c:pt idx="733">
                  <c:v>4.6401023520262301</c:v>
                </c:pt>
                <c:pt idx="734">
                  <c:v>4.5193463615424196</c:v>
                </c:pt>
                <c:pt idx="735">
                  <c:v>4.3989306440786597</c:v>
                </c:pt>
                <c:pt idx="736">
                  <c:v>4.2788560034626002</c:v>
                </c:pt>
                <c:pt idx="737">
                  <c:v>4.1591231734324401</c:v>
                </c:pt>
                <c:pt idx="738">
                  <c:v>4.0397328175861196</c:v>
                </c:pt>
                <c:pt idx="739">
                  <c:v>3.92068552937006</c:v>
                </c:pt>
                <c:pt idx="740">
                  <c:v>3.8019818321095</c:v>
                </c:pt>
                <c:pt idx="741">
                  <c:v>3.68362217907872</c:v>
                </c:pt>
                <c:pt idx="742">
                  <c:v>3.5656069536127002</c:v>
                </c:pt>
                <c:pt idx="743">
                  <c:v>3.44793646925952</c:v>
                </c:pt>
                <c:pt idx="744">
                  <c:v>3.3306109699737001</c:v>
                </c:pt>
                <c:pt idx="745">
                  <c:v>3.2136306303501398</c:v>
                </c:pt>
                <c:pt idx="746">
                  <c:v>3.0969955558986402</c:v>
                </c:pt>
                <c:pt idx="747">
                  <c:v>2.9807057833591499</c:v>
                </c:pt>
                <c:pt idx="748">
                  <c:v>2.8647612810565302</c:v>
                </c:pt>
                <c:pt idx="749">
                  <c:v>2.7491619492956101</c:v>
                </c:pt>
                <c:pt idx="750">
                  <c:v>2.6339076207951502</c:v>
                </c:pt>
                <c:pt idx="751">
                  <c:v>2.5189980611610099</c:v>
                </c:pt>
                <c:pt idx="752">
                  <c:v>2.4044329693973898</c:v>
                </c:pt>
                <c:pt idx="753">
                  <c:v>2.2902119784562198</c:v>
                </c:pt>
                <c:pt idx="754">
                  <c:v>2.1763346558235099</c:v>
                </c:pt>
                <c:pt idx="755">
                  <c:v>2.0628005041420798</c:v>
                </c:pt>
                <c:pt idx="756">
                  <c:v>1.9496089618707799</c:v>
                </c:pt>
                <c:pt idx="757">
                  <c:v>1.83675940397769</c:v>
                </c:pt>
                <c:pt idx="758">
                  <c:v>1.72425114266833</c:v>
                </c:pt>
                <c:pt idx="759">
                  <c:v>1.6120834281470899</c:v>
                </c:pt>
                <c:pt idx="760">
                  <c:v>1.50025544941086</c:v>
                </c:pt>
                <c:pt idx="761">
                  <c:v>1.3887663350744199</c:v>
                </c:pt>
                <c:pt idx="762">
                  <c:v>1.27761515422613</c:v>
                </c:pt>
                <c:pt idx="763">
                  <c:v>1.16680091731359</c:v>
                </c:pt>
                <c:pt idx="764">
                  <c:v>1.0563225770570499</c:v>
                </c:pt>
                <c:pt idx="765">
                  <c:v>0.94617902939091703</c:v>
                </c:pt>
                <c:pt idx="766">
                  <c:v>0.83636911443114204</c:v>
                </c:pt>
                <c:pt idx="767">
                  <c:v>0.72689161746780895</c:v>
                </c:pt>
                <c:pt idx="768">
                  <c:v>0.61774526998185997</c:v>
                </c:pt>
                <c:pt idx="769">
                  <c:v>0.50892875068430199</c:v>
                </c:pt>
                <c:pt idx="770">
                  <c:v>0.40044068657749798</c:v>
                </c:pt>
                <c:pt idx="771">
                  <c:v>0.29227965403628597</c:v>
                </c:pt>
                <c:pt idx="772">
                  <c:v>0.18444417990873699</c:v>
                </c:pt>
                <c:pt idx="773">
                  <c:v>7.6932742634579498E-2</c:v>
                </c:pt>
                <c:pt idx="774">
                  <c:v>-3.0256226619805801E-2</c:v>
                </c:pt>
                <c:pt idx="775">
                  <c:v>-0.13712434281055899</c:v>
                </c:pt>
                <c:pt idx="776">
                  <c:v>-0.24367326585188701</c:v>
                </c:pt>
                <c:pt idx="777">
                  <c:v>-0.34990469943846803</c:v>
                </c:pt>
                <c:pt idx="778">
                  <c:v>-0.45582038985610601</c:v>
                </c:pt>
                <c:pt idx="779">
                  <c:v>-0.56142212478219899</c:v>
                </c:pt>
                <c:pt idx="780">
                  <c:v>-0.66671173207712597</c:v>
                </c:pt>
                <c:pt idx="781">
                  <c:v>-0.77169107856762098</c:v>
                </c:pt>
                <c:pt idx="782">
                  <c:v>-0.87636206882358303</c:v>
                </c:pt>
                <c:pt idx="783">
                  <c:v>-0.98072664392935704</c:v>
                </c:pt>
                <c:pt idx="784">
                  <c:v>-1.08478678025111</c:v>
                </c:pt>
                <c:pt idx="785">
                  <c:v>-1.1885444882007901</c:v>
                </c:pt>
                <c:pt idx="786">
                  <c:v>-1.2920018109986799</c:v>
                </c:pt>
                <c:pt idx="787">
                  <c:v>-1.3951608234347399</c:v>
                </c:pt>
                <c:pt idx="788">
                  <c:v>-1.4980236306310299</c:v>
                </c:pt>
                <c:pt idx="789">
                  <c:v>-1.60059236680523</c:v>
                </c:pt>
                <c:pt idx="790">
                  <c:v>-1.70286919403677</c:v>
                </c:pt>
                <c:pt idx="791">
                  <c:v>-1.80485630103735</c:v>
                </c:pt>
                <c:pt idx="792">
                  <c:v>-1.90655590192535</c:v>
                </c:pt>
                <c:pt idx="793">
                  <c:v>-2.00797023500661</c:v>
                </c:pt>
                <c:pt idx="794">
                  <c:v>-2.10910156156161</c:v>
                </c:pt>
                <c:pt idx="795">
                  <c:v>-2.2099521646407099</c:v>
                </c:pt>
                <c:pt idx="796">
                  <c:v>-2.3105243478676898</c:v>
                </c:pt>
                <c:pt idx="797">
                  <c:v>-2.4108204342527602</c:v>
                </c:pt>
                <c:pt idx="798">
                  <c:v>-2.5108427650164198</c:v>
                </c:pt>
                <c:pt idx="799">
                  <c:v>-2.6105936984238598</c:v>
                </c:pt>
                <c:pt idx="800">
                  <c:v>-2.7100756086318101</c:v>
                </c:pt>
                <c:pt idx="801">
                  <c:v>-2.8092908845480098</c:v>
                </c:pt>
                <c:pt idx="802">
                  <c:v>-2.9082419287038901</c:v>
                </c:pt>
                <c:pt idx="803">
                  <c:v>-3.0069311561418002</c:v>
                </c:pt>
                <c:pt idx="804">
                  <c:v>-3.1053609933168</c:v>
                </c:pt>
                <c:pt idx="805">
                  <c:v>-3.2035338770136601</c:v>
                </c:pt>
                <c:pt idx="806">
                  <c:v>-3.3014522532803099</c:v>
                </c:pt>
                <c:pt idx="807">
                  <c:v>-3.3991185763776302</c:v>
                </c:pt>
                <c:pt idx="808">
                  <c:v>-3.4965353077461101</c:v>
                </c:pt>
                <c:pt idx="809">
                  <c:v>-3.59370491499025</c:v>
                </c:pt>
                <c:pt idx="810">
                  <c:v>-3.6906298708809602</c:v>
                </c:pt>
                <c:pt idx="811">
                  <c:v>-3.7873126523762002</c:v>
                </c:pt>
                <c:pt idx="812">
                  <c:v>-3.88375573966059</c:v>
                </c:pt>
                <c:pt idx="813">
                  <c:v>-3.9799616152038499</c:v>
                </c:pt>
                <c:pt idx="814">
                  <c:v>-4.0759327628389102</c:v>
                </c:pt>
                <c:pt idx="815">
                  <c:v>-4.1716716668597398</c:v>
                </c:pt>
                <c:pt idx="816">
                  <c:v>-4.2671808111388998</c:v>
                </c:pt>
                <c:pt idx="817">
                  <c:v>-4.3624626782653699</c:v>
                </c:pt>
                <c:pt idx="818">
                  <c:v>-4.4575197487029596</c:v>
                </c:pt>
                <c:pt idx="819">
                  <c:v>-4.5523544999688097</c:v>
                </c:pt>
                <c:pt idx="820">
                  <c:v>-4.6469694058329303</c:v>
                </c:pt>
                <c:pt idx="821">
                  <c:v>-4.7413669355381902</c:v>
                </c:pt>
                <c:pt idx="822">
                  <c:v>-4.8355495530415</c:v>
                </c:pt>
                <c:pt idx="823">
                  <c:v>-4.9295197162753999</c:v>
                </c:pt>
                <c:pt idx="824">
                  <c:v>-5.0232798764309203</c:v>
                </c:pt>
                <c:pt idx="825">
                  <c:v>-5.1168324772611102</c:v>
                </c:pt>
                <c:pt idx="826">
                  <c:v>-5.2101799544055396</c:v>
                </c:pt>
                <c:pt idx="827">
                  <c:v>-5.3033247347357104</c:v>
                </c:pt>
                <c:pt idx="828">
                  <c:v>-5.3962692357211601</c:v>
                </c:pt>
                <c:pt idx="829">
                  <c:v>-5.4890158648156699</c:v>
                </c:pt>
                <c:pt idx="830">
                  <c:v>-5.5815670188654201</c:v>
                </c:pt>
                <c:pt idx="831">
                  <c:v>-5.6739250835358002</c:v>
                </c:pt>
                <c:pt idx="832">
                  <c:v>-5.76609243276011</c:v>
                </c:pt>
                <c:pt idx="833">
                  <c:v>-5.85807142820713</c:v>
                </c:pt>
                <c:pt idx="834">
                  <c:v>-5.9498644187695202</c:v>
                </c:pt>
                <c:pt idx="835">
                  <c:v>-6.0414737400710399</c:v>
                </c:pt>
                <c:pt idx="836">
                  <c:v>-6.1329017139943804</c:v>
                </c:pt>
                <c:pt idx="837">
                  <c:v>-6.2241506482274502</c:v>
                </c:pt>
                <c:pt idx="838">
                  <c:v>-6.31522283582893</c:v>
                </c:pt>
                <c:pt idx="839">
                  <c:v>-6.4061205548126496</c:v>
                </c:pt>
                <c:pt idx="840">
                  <c:v>-6.4968460677506297</c:v>
                </c:pt>
                <c:pt idx="841">
                  <c:v>-6.5874016213944699</c:v>
                </c:pt>
                <c:pt idx="842">
                  <c:v>-6.6777894463140104</c:v>
                </c:pt>
                <c:pt idx="843">
                  <c:v>-6.7680117565546496</c:v>
                </c:pt>
                <c:pt idx="844">
                  <c:v>-6.8580707493115698</c:v>
                </c:pt>
                <c:pt idx="845">
                  <c:v>-6.9479686046209697</c:v>
                </c:pt>
                <c:pt idx="846">
                  <c:v>-7.0377074850680899</c:v>
                </c:pt>
                <c:pt idx="847">
                  <c:v>-7.1272895355120802</c:v>
                </c:pt>
                <c:pt idx="848">
                  <c:v>-7.21671688282653</c:v>
                </c:pt>
                <c:pt idx="849">
                  <c:v>-7.3059916356559604</c:v>
                </c:pt>
                <c:pt idx="850">
                  <c:v>-7.3951158841876703</c:v>
                </c:pt>
                <c:pt idx="851">
                  <c:v>-7.4840916999391904</c:v>
                </c:pt>
                <c:pt idx="852">
                  <c:v>-7.5729211355596204</c:v>
                </c:pt>
                <c:pt idx="853">
                  <c:v>-7.6616062246464596</c:v>
                </c:pt>
                <c:pt idx="854">
                  <c:v>-7.7501489815755003</c:v>
                </c:pt>
                <c:pt idx="855">
                  <c:v>-7.83855140134549</c:v>
                </c:pt>
                <c:pt idx="856">
                  <c:v>-7.9268154594352804</c:v>
                </c:pt>
                <c:pt idx="857">
                  <c:v>-8.0149431116745795</c:v>
                </c:pt>
                <c:pt idx="858">
                  <c:v>-8.1029362941274297</c:v>
                </c:pt>
                <c:pt idx="859">
                  <c:v>-8.1907969229875608</c:v>
                </c:pt>
                <c:pt idx="860">
                  <c:v>-8.2785268944864505</c:v>
                </c:pt>
                <c:pt idx="861">
                  <c:v>-8.3661280848125692</c:v>
                </c:pt>
                <c:pt idx="862">
                  <c:v>-8.4536023500420896</c:v>
                </c:pt>
                <c:pt idx="863">
                  <c:v>-8.5409515260806792</c:v>
                </c:pt>
                <c:pt idx="864">
                  <c:v>-8.6281774286158708</c:v>
                </c:pt>
                <c:pt idx="865">
                  <c:v>-8.7152818530797305</c:v>
                </c:pt>
                <c:pt idx="866">
                  <c:v>-8.8022665746217701</c:v>
                </c:pt>
                <c:pt idx="867">
                  <c:v>-8.8891333480911197</c:v>
                </c:pt>
                <c:pt idx="868">
                  <c:v>-8.9758839080285107</c:v>
                </c:pt>
                <c:pt idx="869">
                  <c:v>-9.0625199686668196</c:v>
                </c:pt>
                <c:pt idx="870">
                  <c:v>-9.1490432239406996</c:v>
                </c:pt>
                <c:pt idx="871">
                  <c:v>-9.2354553475044092</c:v>
                </c:pt>
                <c:pt idx="872">
                  <c:v>-9.32175799275789</c:v>
                </c:pt>
                <c:pt idx="873">
                  <c:v>-9.4079527928805593</c:v>
                </c:pt>
                <c:pt idx="874">
                  <c:v>-9.4940413608724494</c:v>
                </c:pt>
                <c:pt idx="875">
                  <c:v>-9.5800252896027303</c:v>
                </c:pt>
                <c:pt idx="876">
                  <c:v>-9.6659061518653395</c:v>
                </c:pt>
                <c:pt idx="877">
                  <c:v>-9.7516855004406704</c:v>
                </c:pt>
                <c:pt idx="878">
                  <c:v>-9.83736486816432</c:v>
                </c:pt>
                <c:pt idx="879">
                  <c:v>-9.9229457680013198</c:v>
                </c:pt>
                <c:pt idx="880">
                  <c:v>-10.0084296931264</c:v>
                </c:pt>
                <c:pt idx="881">
                  <c:v>-10.093818117010301</c:v>
                </c:pt>
                <c:pt idx="882">
                  <c:v>-10.1791124935105</c:v>
                </c:pt>
                <c:pt idx="883">
                  <c:v>-10.2643142569675</c:v>
                </c:pt>
                <c:pt idx="884">
                  <c:v>-10.349424822305901</c:v>
                </c:pt>
                <c:pt idx="885">
                  <c:v>-10.434445585140301</c:v>
                </c:pt>
                <c:pt idx="886">
                  <c:v>-10.519377921884701</c:v>
                </c:pt>
                <c:pt idx="887">
                  <c:v>-10.604223189867101</c:v>
                </c:pt>
                <c:pt idx="888">
                  <c:v>-10.688982727447399</c:v>
                </c:pt>
                <c:pt idx="889">
                  <c:v>-10.7736578541385</c:v>
                </c:pt>
                <c:pt idx="890">
                  <c:v>-10.8582498707322</c:v>
                </c:pt>
                <c:pt idx="891">
                  <c:v>-10.942760059426799</c:v>
                </c:pt>
                <c:pt idx="892">
                  <c:v>-11.0271896839592</c:v>
                </c:pt>
                <c:pt idx="893">
                  <c:v>-11.111539989738899</c:v>
                </c:pt>
                <c:pt idx="894">
                  <c:v>-11.195812203984699</c:v>
                </c:pt>
                <c:pt idx="895">
                  <c:v>-11.280007535864801</c:v>
                </c:pt>
                <c:pt idx="896">
                  <c:v>-11.3641271766383</c:v>
                </c:pt>
                <c:pt idx="897">
                  <c:v>-11.4481722997988</c:v>
                </c:pt>
                <c:pt idx="898">
                  <c:v>-11.5321440612211</c:v>
                </c:pt>
                <c:pt idx="899">
                  <c:v>-11.6160435993083</c:v>
                </c:pt>
                <c:pt idx="900">
                  <c:v>-11.699872035141601</c:v>
                </c:pt>
                <c:pt idx="901">
                  <c:v>-11.7836304726309</c:v>
                </c:pt>
                <c:pt idx="902">
                  <c:v>-11.867319998667799</c:v>
                </c:pt>
                <c:pt idx="903">
                  <c:v>-11.950941683278099</c:v>
                </c:pt>
                <c:pt idx="904">
                  <c:v>-12.0344965797775</c:v>
                </c:pt>
                <c:pt idx="905">
                  <c:v>-12.1179857249262</c:v>
                </c:pt>
                <c:pt idx="906">
                  <c:v>-12.201410139085899</c:v>
                </c:pt>
                <c:pt idx="907">
                  <c:v>-12.284770826377301</c:v>
                </c:pt>
                <c:pt idx="908">
                  <c:v>-12.3680687748365</c:v>
                </c:pt>
                <c:pt idx="909">
                  <c:v>-12.451304956574599</c:v>
                </c:pt>
                <c:pt idx="910">
                  <c:v>-12.5344803279354</c:v>
                </c:pt>
                <c:pt idx="911">
                  <c:v>-12.6175958296543</c:v>
                </c:pt>
                <c:pt idx="912">
                  <c:v>-12.700652387017801</c:v>
                </c:pt>
                <c:pt idx="913">
                  <c:v>-12.7836509100217</c:v>
                </c:pt>
                <c:pt idx="914">
                  <c:v>-12.8665922935309</c:v>
                </c:pt>
                <c:pt idx="915">
                  <c:v>-12.9494774174377</c:v>
                </c:pt>
                <c:pt idx="916">
                  <c:v>-13.032307146820701</c:v>
                </c:pt>
                <c:pt idx="917">
                  <c:v>-13.115082332103301</c:v>
                </c:pt>
                <c:pt idx="918">
                  <c:v>-13.1978038092115</c:v>
                </c:pt>
                <c:pt idx="919">
                  <c:v>-13.2804723997316</c:v>
                </c:pt>
                <c:pt idx="920">
                  <c:v>-13.3630889110672</c:v>
                </c:pt>
                <c:pt idx="921">
                  <c:v>-13.4456541365959</c:v>
                </c:pt>
                <c:pt idx="922">
                  <c:v>-13.5281688558249</c:v>
                </c:pt>
                <c:pt idx="923">
                  <c:v>-13.610633834546199</c:v>
                </c:pt>
                <c:pt idx="924">
                  <c:v>-13.6930498249911</c:v>
                </c:pt>
                <c:pt idx="925">
                  <c:v>-13.775417565983799</c:v>
                </c:pt>
                <c:pt idx="926">
                  <c:v>-13.8577377830937</c:v>
                </c:pt>
                <c:pt idx="927">
                  <c:v>-13.940011188788</c:v>
                </c:pt>
                <c:pt idx="928">
                  <c:v>-14.022238482581599</c:v>
                </c:pt>
                <c:pt idx="929">
                  <c:v>-14.1044203511875</c:v>
                </c:pt>
                <c:pt idx="930">
                  <c:v>-14.186557468665599</c:v>
                </c:pt>
                <c:pt idx="931">
                  <c:v>-14.2686504965698</c:v>
                </c:pt>
                <c:pt idx="932">
                  <c:v>-14.3507000840956</c:v>
                </c:pt>
                <c:pt idx="933">
                  <c:v>-14.432706868224299</c:v>
                </c:pt>
                <c:pt idx="934">
                  <c:v>-14.514671473868299</c:v>
                </c:pt>
                <c:pt idx="935">
                  <c:v>-14.5965945140135</c:v>
                </c:pt>
                <c:pt idx="936">
                  <c:v>-14.6784765898612</c:v>
                </c:pt>
                <c:pt idx="937">
                  <c:v>-14.760318290969</c:v>
                </c:pt>
                <c:pt idx="938">
                  <c:v>-14.8421201953895</c:v>
                </c:pt>
                <c:pt idx="939">
                  <c:v>-14.923882869808599</c:v>
                </c:pt>
                <c:pt idx="940">
                  <c:v>-15.005606869682</c:v>
                </c:pt>
                <c:pt idx="941">
                  <c:v>-15.087292739370801</c:v>
                </c:pt>
                <c:pt idx="942">
                  <c:v>-15.1689410122748</c:v>
                </c:pt>
                <c:pt idx="943">
                  <c:v>-15.250552210965999</c:v>
                </c:pt>
                <c:pt idx="944">
                  <c:v>-15.3321268473189</c:v>
                </c:pt>
                <c:pt idx="945">
                  <c:v>-15.4136654226412</c:v>
                </c:pt>
                <c:pt idx="946">
                  <c:v>-15.495168427801801</c:v>
                </c:pt>
                <c:pt idx="947">
                  <c:v>-15.576636343357899</c:v>
                </c:pt>
                <c:pt idx="948">
                  <c:v>-15.6580696396809</c:v>
                </c:pt>
                <c:pt idx="949">
                  <c:v>-15.739468777080701</c:v>
                </c:pt>
                <c:pt idx="950">
                  <c:v>-15.820834205928699</c:v>
                </c:pt>
                <c:pt idx="951">
                  <c:v>-15.9021663667793</c:v>
                </c:pt>
                <c:pt idx="952">
                  <c:v>-15.983465690489901</c:v>
                </c:pt>
                <c:pt idx="953">
                  <c:v>-16.0647325983402</c:v>
                </c:pt>
                <c:pt idx="954">
                  <c:v>-16.145967502149102</c:v>
                </c:pt>
                <c:pt idx="955">
                  <c:v>-16.227170804391299</c:v>
                </c:pt>
                <c:pt idx="956">
                  <c:v>-16.3083428983118</c:v>
                </c:pt>
                <c:pt idx="957">
                  <c:v>-16.3894841680391</c:v>
                </c:pt>
                <c:pt idx="958">
                  <c:v>-16.470594988698199</c:v>
                </c:pt>
                <c:pt idx="959">
                  <c:v>-16.5516757265199</c:v>
                </c:pt>
                <c:pt idx="960">
                  <c:v>-16.632726738951899</c:v>
                </c:pt>
                <c:pt idx="961">
                  <c:v>-16.713748374765999</c:v>
                </c:pt>
                <c:pt idx="962">
                  <c:v>-16.7947409741653</c:v>
                </c:pt>
                <c:pt idx="963">
                  <c:v>-16.8757048688902</c:v>
                </c:pt>
                <c:pt idx="964">
                  <c:v>-16.956640382322401</c:v>
                </c:pt>
                <c:pt idx="965">
                  <c:v>-17.037547829588998</c:v>
                </c:pt>
                <c:pt idx="966">
                  <c:v>-17.1184275176638</c:v>
                </c:pt>
                <c:pt idx="967">
                  <c:v>-17.1992797454689</c:v>
                </c:pt>
                <c:pt idx="968">
                  <c:v>-17.2801048039744</c:v>
                </c:pt>
                <c:pt idx="969">
                  <c:v>-17.360902976296899</c:v>
                </c:pt>
                <c:pt idx="970">
                  <c:v>-17.441674537797599</c:v>
                </c:pt>
                <c:pt idx="971">
                  <c:v>-17.522419756178898</c:v>
                </c:pt>
                <c:pt idx="972">
                  <c:v>-17.603138891579999</c:v>
                </c:pt>
                <c:pt idx="973">
                  <c:v>-17.6838321966713</c:v>
                </c:pt>
                <c:pt idx="974">
                  <c:v>-17.7644999167488</c:v>
                </c:pt>
                <c:pt idx="975">
                  <c:v>-17.845142289826001</c:v>
                </c:pt>
                <c:pt idx="976">
                  <c:v>-17.925759546726699</c:v>
                </c:pt>
                <c:pt idx="977">
                  <c:v>-18.006351911175699</c:v>
                </c:pt>
                <c:pt idx="978">
                  <c:v>-18.086919599889001</c:v>
                </c:pt>
                <c:pt idx="979">
                  <c:v>-18.1674628226633</c:v>
                </c:pt>
                <c:pt idx="980">
                  <c:v>-18.247981782464802</c:v>
                </c:pt>
                <c:pt idx="981">
                  <c:v>-18.328476675517798</c:v>
                </c:pt>
                <c:pt idx="982">
                  <c:v>-18.408947691390999</c:v>
                </c:pt>
                <c:pt idx="983">
                  <c:v>-18.489395013085201</c:v>
                </c:pt>
                <c:pt idx="984">
                  <c:v>-18.569818817119501</c:v>
                </c:pt>
                <c:pt idx="985">
                  <c:v>-18.650219273616301</c:v>
                </c:pt>
                <c:pt idx="986">
                  <c:v>-18.7305965463874</c:v>
                </c:pt>
                <c:pt idx="987">
                  <c:v>-18.8109507930182</c:v>
                </c:pt>
                <c:pt idx="988">
                  <c:v>-18.8912821649519</c:v>
                </c:pt>
                <c:pt idx="989">
                  <c:v>-18.971590807574501</c:v>
                </c:pt>
                <c:pt idx="990">
                  <c:v>-19.051876860297501</c:v>
                </c:pt>
                <c:pt idx="991">
                  <c:v>-19.132140456641899</c:v>
                </c:pt>
                <c:pt idx="992">
                  <c:v>-19.2123817243213</c:v>
                </c:pt>
                <c:pt idx="993">
                  <c:v>-19.2926007853256</c:v>
                </c:pt>
                <c:pt idx="994">
                  <c:v>-19.372797756003099</c:v>
                </c:pt>
                <c:pt idx="995">
                  <c:v>-19.452972747144202</c:v>
                </c:pt>
                <c:pt idx="996">
                  <c:v>-19.533125864064701</c:v>
                </c:pt>
                <c:pt idx="997">
                  <c:v>-19.613257206687798</c:v>
                </c:pt>
                <c:pt idx="998">
                  <c:v>-19.693366869628498</c:v>
                </c:pt>
                <c:pt idx="999">
                  <c:v>-19.773454942276398</c:v>
                </c:pt>
                <c:pt idx="1000">
                  <c:v>-19.853521508879201</c:v>
                </c:pt>
                <c:pt idx="1001">
                  <c:v>-19.933566648627401</c:v>
                </c:pt>
                <c:pt idx="1002">
                  <c:v>-20.013590435737701</c:v>
                </c:pt>
                <c:pt idx="1003">
                  <c:v>-20.093592939538201</c:v>
                </c:pt>
                <c:pt idx="1004">
                  <c:v>-20.1735742245537</c:v>
                </c:pt>
                <c:pt idx="1005">
                  <c:v>-20.2535343505909</c:v>
                </c:pt>
                <c:pt idx="1006">
                  <c:v>-20.333473372825399</c:v>
                </c:pt>
                <c:pt idx="1007">
                  <c:v>-20.4133913418883</c:v>
                </c:pt>
                <c:pt idx="1008">
                  <c:v>-20.493288303953701</c:v>
                </c:pt>
                <c:pt idx="1009">
                  <c:v>-20.573164300828001</c:v>
                </c:pt>
                <c:pt idx="1010">
                  <c:v>-20.6530193700385</c:v>
                </c:pt>
                <c:pt idx="1011">
                  <c:v>-20.732853544923799</c:v>
                </c:pt>
                <c:pt idx="1012">
                  <c:v>-20.812666854725801</c:v>
                </c:pt>
                <c:pt idx="1013">
                  <c:v>-20.892459324681099</c:v>
                </c:pt>
                <c:pt idx="1014">
                  <c:v>-20.972230976115</c:v>
                </c:pt>
                <c:pt idx="1015">
                  <c:v>-21.051981826535801</c:v>
                </c:pt>
                <c:pt idx="1016">
                  <c:v>-21.131711889731399</c:v>
                </c:pt>
                <c:pt idx="1017">
                  <c:v>-21.211421175865599</c:v>
                </c:pt>
                <c:pt idx="1018">
                  <c:v>-21.2911096915775</c:v>
                </c:pt>
                <c:pt idx="1019">
                  <c:v>-21.370777440081</c:v>
                </c:pt>
                <c:pt idx="1020">
                  <c:v>-21.450424421267002</c:v>
                </c:pt>
                <c:pt idx="1021">
                  <c:v>-21.5300506318058</c:v>
                </c:pt>
                <c:pt idx="1022">
                  <c:v>-21.609656065252999</c:v>
                </c:pt>
                <c:pt idx="1023">
                  <c:v>-21.689240712155101</c:v>
                </c:pt>
                <c:pt idx="1024">
                  <c:v>-21.768804560158401</c:v>
                </c:pt>
                <c:pt idx="1025">
                  <c:v>-21.848347594119598</c:v>
                </c:pt>
                <c:pt idx="1026">
                  <c:v>-21.927869796217099</c:v>
                </c:pt>
                <c:pt idx="1027">
                  <c:v>-22.0073711460659</c:v>
                </c:pt>
                <c:pt idx="1028">
                  <c:v>-22.086851620833698</c:v>
                </c:pt>
                <c:pt idx="1029">
                  <c:v>-22.166311195358901</c:v>
                </c:pt>
                <c:pt idx="1030">
                  <c:v>-22.245749842271898</c:v>
                </c:pt>
                <c:pt idx="1031">
                  <c:v>-22.325167532117099</c:v>
                </c:pt>
                <c:pt idx="1032">
                  <c:v>-22.404564233478599</c:v>
                </c:pt>
                <c:pt idx="1033">
                  <c:v>-22.483939913107498</c:v>
                </c:pt>
                <c:pt idx="1034">
                  <c:v>-22.5632945360517</c:v>
                </c:pt>
                <c:pt idx="1035">
                  <c:v>-22.642628065788401</c:v>
                </c:pt>
                <c:pt idx="1036">
                  <c:v>-22.721940464359101</c:v>
                </c:pt>
                <c:pt idx="1037">
                  <c:v>-22.801231692507201</c:v>
                </c:pt>
                <c:pt idx="1038">
                  <c:v>-22.880501709817899</c:v>
                </c:pt>
                <c:pt idx="1039">
                  <c:v>-22.959750474861298</c:v>
                </c:pt>
                <c:pt idx="1040">
                  <c:v>-23.038977945337798</c:v>
                </c:pt>
                <c:pt idx="1041">
                  <c:v>-23.118184078226498</c:v>
                </c:pt>
                <c:pt idx="1042">
                  <c:v>-23.197368829936799</c:v>
                </c:pt>
                <c:pt idx="1043">
                  <c:v>-23.276532156461499</c:v>
                </c:pt>
                <c:pt idx="1044">
                  <c:v>-23.355674013534401</c:v>
                </c:pt>
                <c:pt idx="1045">
                  <c:v>-23.434794356790501</c:v>
                </c:pt>
                <c:pt idx="1046">
                  <c:v>-23.5138931419276</c:v>
                </c:pt>
                <c:pt idx="1047">
                  <c:v>-23.592970324872699</c:v>
                </c:pt>
                <c:pt idx="1048">
                  <c:v>-23.672025861950999</c:v>
                </c:pt>
                <c:pt idx="1049">
                  <c:v>-23.751059710056701</c:v>
                </c:pt>
                <c:pt idx="1050">
                  <c:v>-23.8300718268287</c:v>
                </c:pt>
                <c:pt idx="1051">
                  <c:v>-23.909062170827099</c:v>
                </c:pt>
                <c:pt idx="1052">
                  <c:v>-23.988030701715001</c:v>
                </c:pt>
                <c:pt idx="1053">
                  <c:v>-24.066977380441401</c:v>
                </c:pt>
                <c:pt idx="1054">
                  <c:v>-24.1459021694284</c:v>
                </c:pt>
                <c:pt idx="1055">
                  <c:v>-24.2248050327599</c:v>
                </c:pt>
                <c:pt idx="1056">
                  <c:v>-24.303685936375501</c:v>
                </c:pt>
                <c:pt idx="1057">
                  <c:v>-24.382544848264398</c:v>
                </c:pt>
                <c:pt idx="1058">
                  <c:v>-24.461381738664901</c:v>
                </c:pt>
                <c:pt idx="1059">
                  <c:v>-24.540196580265</c:v>
                </c:pt>
                <c:pt idx="1060">
                  <c:v>-24.618989348406298</c:v>
                </c:pt>
                <c:pt idx="1061">
                  <c:v>-24.697760021290499</c:v>
                </c:pt>
                <c:pt idx="1062">
                  <c:v>-24.7729355847367</c:v>
                </c:pt>
                <c:pt idx="1063">
                  <c:v>-24.851605173383799</c:v>
                </c:pt>
                <c:pt idx="1064">
                  <c:v>-24.930251881150198</c:v>
                </c:pt>
                <c:pt idx="1065">
                  <c:v>-25.008875695200398</c:v>
                </c:pt>
                <c:pt idx="1066">
                  <c:v>-25.087476606764699</c:v>
                </c:pt>
                <c:pt idx="1067">
                  <c:v>-25.166054611365901</c:v>
                </c:pt>
                <c:pt idx="1068">
                  <c:v>-25.244609709049001</c:v>
                </c:pt>
                <c:pt idx="1069">
                  <c:v>-25.323141904611099</c:v>
                </c:pt>
                <c:pt idx="1070">
                  <c:v>-25.401651207835101</c:v>
                </c:pt>
                <c:pt idx="1071">
                  <c:v>-25.480137633724201</c:v>
                </c:pt>
                <c:pt idx="1072">
                  <c:v>-25.558601202737801</c:v>
                </c:pt>
                <c:pt idx="1073">
                  <c:v>-25.637041941029299</c:v>
                </c:pt>
                <c:pt idx="1074">
                  <c:v>-25.715459880684499</c:v>
                </c:pt>
                <c:pt idx="1075">
                  <c:v>-25.793855059961601</c:v>
                </c:pt>
                <c:pt idx="1076">
                  <c:v>-25.8722275235315</c:v>
                </c:pt>
                <c:pt idx="1077">
                  <c:v>-25.950577322719301</c:v>
                </c:pt>
                <c:pt idx="1078">
                  <c:v>-26.0289045157452</c:v>
                </c:pt>
                <c:pt idx="1079">
                  <c:v>-26.107209167966701</c:v>
                </c:pt>
                <c:pt idx="1080">
                  <c:v>-26.185491352119801</c:v>
                </c:pt>
                <c:pt idx="1081">
                  <c:v>-26.2637511485601</c:v>
                </c:pt>
                <c:pt idx="1082">
                  <c:v>-26.3419886455039</c:v>
                </c:pt>
                <c:pt idx="1083">
                  <c:v>-26.420203939266798</c:v>
                </c:pt>
                <c:pt idx="1084">
                  <c:v>-26.498397134503499</c:v>
                </c:pt>
                <c:pt idx="1085">
                  <c:v>-26.576568344443402</c:v>
                </c:pt>
                <c:pt idx="1086">
                  <c:v>-26.654717691126901</c:v>
                </c:pt>
                <c:pt idx="1087">
                  <c:v>-26.732845305637799</c:v>
                </c:pt>
                <c:pt idx="1088">
                  <c:v>-26.810951328334401</c:v>
                </c:pt>
                <c:pt idx="1089">
                  <c:v>-26.889035909076899</c:v>
                </c:pt>
                <c:pt idx="1090">
                  <c:v>-26.967099207452801</c:v>
                </c:pt>
                <c:pt idx="1091">
                  <c:v>-27.045141392997699</c:v>
                </c:pt>
                <c:pt idx="1092">
                  <c:v>-27.123162645413199</c:v>
                </c:pt>
                <c:pt idx="1093">
                  <c:v>-27.201163154779699</c:v>
                </c:pt>
                <c:pt idx="1094">
                  <c:v>-27.279143121765902</c:v>
                </c:pt>
                <c:pt idx="1095">
                  <c:v>-27.3571027578318</c:v>
                </c:pt>
                <c:pt idx="1096">
                  <c:v>-27.4350422854275</c:v>
                </c:pt>
                <c:pt idx="1097">
                  <c:v>-27.512961938186098</c:v>
                </c:pt>
                <c:pt idx="1098">
                  <c:v>-27.590861961109901</c:v>
                </c:pt>
                <c:pt idx="1099">
                  <c:v>-27.668742610750101</c:v>
                </c:pt>
                <c:pt idx="1100">
                  <c:v>-27.746604155380702</c:v>
                </c:pt>
                <c:pt idx="1101">
                  <c:v>-27.824446875163499</c:v>
                </c:pt>
                <c:pt idx="1102">
                  <c:v>-27.902271062305601</c:v>
                </c:pt>
                <c:pt idx="1103">
                  <c:v>-27.980077021209599</c:v>
                </c:pt>
                <c:pt idx="1104">
                  <c:v>-28.0578650686145</c:v>
                </c:pt>
                <c:pt idx="1105">
                  <c:v>-28.135635533726902</c:v>
                </c:pt>
                <c:pt idx="1106">
                  <c:v>-28.221882521710398</c:v>
                </c:pt>
                <c:pt idx="1107">
                  <c:v>-28.2997431831866</c:v>
                </c:pt>
                <c:pt idx="1108">
                  <c:v>-28.3775887289904</c:v>
                </c:pt>
                <c:pt idx="1109">
                  <c:v>-28.455419546075898</c:v>
                </c:pt>
                <c:pt idx="1110">
                  <c:v>-28.533236034281199</c:v>
                </c:pt>
                <c:pt idx="1111">
                  <c:v>-28.611038606400999</c:v>
                </c:pt>
                <c:pt idx="1112">
                  <c:v>-28.688827688245699</c:v>
                </c:pt>
                <c:pt idx="1113">
                  <c:v>-28.7666037186906</c:v>
                </c:pt>
                <c:pt idx="1114">
                  <c:v>-28.844367149710902</c:v>
                </c:pt>
                <c:pt idx="1115">
                  <c:v>-28.9221184464053</c:v>
                </c:pt>
                <c:pt idx="1116">
                  <c:v>-28.999858087005698</c:v>
                </c:pt>
                <c:pt idx="1117">
                  <c:v>-29.077586562874199</c:v>
                </c:pt>
                <c:pt idx="1118">
                  <c:v>-29.1553043784855</c:v>
                </c:pt>
                <c:pt idx="1119">
                  <c:v>-29.233012051396098</c:v>
                </c:pt>
                <c:pt idx="1120">
                  <c:v>-29.310710112198699</c:v>
                </c:pt>
                <c:pt idx="1121">
                  <c:v>-29.388399104461801</c:v>
                </c:pt>
                <c:pt idx="1122">
                  <c:v>-29.4660795846555</c:v>
                </c:pt>
                <c:pt idx="1123">
                  <c:v>-29.543752122061001</c:v>
                </c:pt>
                <c:pt idx="1124">
                  <c:v>-29.621417298665399</c:v>
                </c:pt>
                <c:pt idx="1125">
                  <c:v>-29.699075709041001</c:v>
                </c:pt>
                <c:pt idx="1126">
                  <c:v>-29.7767279602092</c:v>
                </c:pt>
                <c:pt idx="1127">
                  <c:v>-29.8543746714885</c:v>
                </c:pt>
                <c:pt idx="1128">
                  <c:v>-29.932016474326499</c:v>
                </c:pt>
                <c:pt idx="1129">
                  <c:v>-30.009654012116599</c:v>
                </c:pt>
                <c:pt idx="1130">
                  <c:v>-30.087287939998198</c:v>
                </c:pt>
                <c:pt idx="1131">
                  <c:v>-30.164918924641899</c:v>
                </c:pt>
                <c:pt idx="1132">
                  <c:v>-30.242547644018</c:v>
                </c:pt>
                <c:pt idx="1133">
                  <c:v>-30.320174787149799</c:v>
                </c:pt>
                <c:pt idx="1134">
                  <c:v>-30.397801053852099</c:v>
                </c:pt>
                <c:pt idx="1135">
                  <c:v>-30.475427154452699</c:v>
                </c:pt>
                <c:pt idx="1136">
                  <c:v>-30.553053809501101</c:v>
                </c:pt>
                <c:pt idx="1137">
                  <c:v>-30.628051417425802</c:v>
                </c:pt>
                <c:pt idx="1138">
                  <c:v>-30.7056299903963</c:v>
                </c:pt>
                <c:pt idx="1139">
                  <c:v>-30.7832103305381</c:v>
                </c:pt>
                <c:pt idx="1140">
                  <c:v>-30.860793176761199</c:v>
                </c:pt>
                <c:pt idx="1141">
                  <c:v>-30.938379276176299</c:v>
                </c:pt>
                <c:pt idx="1142">
                  <c:v>-31.0159693837155</c:v>
                </c:pt>
                <c:pt idx="1143">
                  <c:v>-31.093564261742301</c:v>
                </c:pt>
                <c:pt idx="1144">
                  <c:v>-31.171164679649301</c:v>
                </c:pt>
                <c:pt idx="1145">
                  <c:v>-31.248771413449202</c:v>
                </c:pt>
                <c:pt idx="1146">
                  <c:v>-31.326385245353499</c:v>
                </c:pt>
                <c:pt idx="1147">
                  <c:v>-31.4040069633472</c:v>
                </c:pt>
                <c:pt idx="1148">
                  <c:v>-31.481637360754799</c:v>
                </c:pt>
                <c:pt idx="1149">
                  <c:v>-31.559277235803101</c:v>
                </c:pt>
                <c:pt idx="1150">
                  <c:v>-31.636927391179501</c:v>
                </c:pt>
                <c:pt idx="1151">
                  <c:v>-31.714588633590399</c:v>
                </c:pt>
                <c:pt idx="1152">
                  <c:v>-31.792261773317701</c:v>
                </c:pt>
                <c:pt idx="1153">
                  <c:v>-31.869947623779801</c:v>
                </c:pt>
                <c:pt idx="1154">
                  <c:v>-31.947647001095799</c:v>
                </c:pt>
                <c:pt idx="1155">
                  <c:v>-32.025360723657101</c:v>
                </c:pt>
                <c:pt idx="1156">
                  <c:v>-32.103089611708597</c:v>
                </c:pt>
                <c:pt idx="1157">
                  <c:v>-32.1808344869428</c:v>
                </c:pt>
                <c:pt idx="1158">
                  <c:v>-32.258596172108497</c:v>
                </c:pt>
                <c:pt idx="1159">
                  <c:v>-32.336375490640002</c:v>
                </c:pt>
                <c:pt idx="1160">
                  <c:v>-32.414173266307998</c:v>
                </c:pt>
                <c:pt idx="1161">
                  <c:v>-32.486146657528202</c:v>
                </c:pt>
                <c:pt idx="1162">
                  <c:v>-32.563935581308101</c:v>
                </c:pt>
                <c:pt idx="1163">
                  <c:v>-32.641745618937101</c:v>
                </c:pt>
                <c:pt idx="1164">
                  <c:v>-32.7195776052464</c:v>
                </c:pt>
                <c:pt idx="1165">
                  <c:v>-32.797432374218097</c:v>
                </c:pt>
                <c:pt idx="1166">
                  <c:v>-32.875310758870498</c:v>
                </c:pt>
                <c:pt idx="1167">
                  <c:v>-32.953213591203202</c:v>
                </c:pt>
                <c:pt idx="1168">
                  <c:v>-33.031141702209297</c:v>
                </c:pt>
                <c:pt idx="1169">
                  <c:v>-33.109095921963402</c:v>
                </c:pt>
                <c:pt idx="1170">
                  <c:v>-33.187077079794697</c:v>
                </c:pt>
                <c:pt idx="1171">
                  <c:v>-33.2650860045526</c:v>
                </c:pt>
                <c:pt idx="1172">
                  <c:v>-33.343123524976903</c:v>
                </c:pt>
                <c:pt idx="1173">
                  <c:v>-33.421190470182403</c:v>
                </c:pt>
                <c:pt idx="1174">
                  <c:v>-33.499287670271102</c:v>
                </c:pt>
                <c:pt idx="1175">
                  <c:v>-33.577415957083502</c:v>
                </c:pt>
                <c:pt idx="1176">
                  <c:v>-33.655576165104598</c:v>
                </c:pt>
                <c:pt idx="1177">
                  <c:v>-33.733769132538299</c:v>
                </c:pt>
                <c:pt idx="1178">
                  <c:v>-33.8119957025677</c:v>
                </c:pt>
                <c:pt idx="1179">
                  <c:v>-33.8902567248184</c:v>
                </c:pt>
                <c:pt idx="1180">
                  <c:v>-33.968553057044197</c:v>
                </c:pt>
                <c:pt idx="1181">
                  <c:v>-34.043485314526102</c:v>
                </c:pt>
                <c:pt idx="1182">
                  <c:v>-34.121780210871101</c:v>
                </c:pt>
                <c:pt idx="1183">
                  <c:v>-34.200111520799702</c:v>
                </c:pt>
                <c:pt idx="1184">
                  <c:v>-34.278480128320801</c:v>
                </c:pt>
                <c:pt idx="1185">
                  <c:v>-34.356886937641903</c:v>
                </c:pt>
                <c:pt idx="1186">
                  <c:v>-34.435332876663203</c:v>
                </c:pt>
                <c:pt idx="1187">
                  <c:v>-34.513818900871698</c:v>
                </c:pt>
                <c:pt idx="1188">
                  <c:v>-34.592345997665198</c:v>
                </c:pt>
                <c:pt idx="1189">
                  <c:v>-34.670915191142001</c:v>
                </c:pt>
                <c:pt idx="1190">
                  <c:v>-34.749527547388602</c:v>
                </c:pt>
                <c:pt idx="1191">
                  <c:v>-34.828184180305499</c:v>
                </c:pt>
                <c:pt idx="1192">
                  <c:v>-34.906886258005898</c:v>
                </c:pt>
                <c:pt idx="1193">
                  <c:v>-34.985635009828798</c:v>
                </c:pt>
                <c:pt idx="1194">
                  <c:v>-35.064431734003499</c:v>
                </c:pt>
                <c:pt idx="1195">
                  <c:v>-35.1432778060083</c:v>
                </c:pt>
                <c:pt idx="1196">
                  <c:v>-35.222174687658097</c:v>
                </c:pt>
                <c:pt idx="1197">
                  <c:v>-35.301123936962398</c:v>
                </c:pt>
                <c:pt idx="1198">
                  <c:v>-35.392678104888198</c:v>
                </c:pt>
                <c:pt idx="1199">
                  <c:v>-35.471958705387699</c:v>
                </c:pt>
                <c:pt idx="1200">
                  <c:v>-35.551300940262202</c:v>
                </c:pt>
                <c:pt idx="1201">
                  <c:v>-35.630706936360703</c:v>
                </c:pt>
                <c:pt idx="1202">
                  <c:v>-35.710178979806997</c:v>
                </c:pt>
                <c:pt idx="1203">
                  <c:v>-35.789719531018903</c:v>
                </c:pt>
                <c:pt idx="1204">
                  <c:v>-35.869331240583101</c:v>
                </c:pt>
                <c:pt idx="1205">
                  <c:v>-35.949016965934803</c:v>
                </c:pt>
                <c:pt idx="1206">
                  <c:v>-36.028779788766698</c:v>
                </c:pt>
                <c:pt idx="1207">
                  <c:v>-36.108623033051998</c:v>
                </c:pt>
                <c:pt idx="1208">
                  <c:v>-36.188550283517699</c:v>
                </c:pt>
                <c:pt idx="1209">
                  <c:v>-36.268565404347001</c:v>
                </c:pt>
                <c:pt idx="1210">
                  <c:v>-36.348672557811298</c:v>
                </c:pt>
                <c:pt idx="1211">
                  <c:v>-36.428876222435001</c:v>
                </c:pt>
                <c:pt idx="1212">
                  <c:v>-36.503662276966502</c:v>
                </c:pt>
                <c:pt idx="1213">
                  <c:v>-36.583961688526202</c:v>
                </c:pt>
                <c:pt idx="1214">
                  <c:v>-36.6643709632392</c:v>
                </c:pt>
                <c:pt idx="1215">
                  <c:v>-36.744895956596999</c:v>
                </c:pt>
                <c:pt idx="1216">
                  <c:v>-36.825542898857698</c:v>
                </c:pt>
                <c:pt idx="1217">
                  <c:v>-36.906318392295297</c:v>
                </c:pt>
                <c:pt idx="1218">
                  <c:v>-36.9872293990448</c:v>
                </c:pt>
                <c:pt idx="1219">
                  <c:v>-37.068283216384401</c:v>
                </c:pt>
                <c:pt idx="1220">
                  <c:v>-37.1494874353169</c:v>
                </c:pt>
                <c:pt idx="1221">
                  <c:v>-37.2308498769967</c:v>
                </c:pt>
                <c:pt idx="1222">
                  <c:v>-37.312378499756498</c:v>
                </c:pt>
                <c:pt idx="1223">
                  <c:v>-37.394081267016098</c:v>
                </c:pt>
                <c:pt idx="1224">
                  <c:v>-37.475965962902798</c:v>
                </c:pt>
                <c:pt idx="1225">
                  <c:v>-37.5519610639424</c:v>
                </c:pt>
                <c:pt idx="1226">
                  <c:v>-37.634109199100799</c:v>
                </c:pt>
                <c:pt idx="1227">
                  <c:v>-37.716456162648797</c:v>
                </c:pt>
                <c:pt idx="1228">
                  <c:v>-37.799005280264701</c:v>
                </c:pt>
                <c:pt idx="1229">
                  <c:v>-37.881757031066201</c:v>
                </c:pt>
                <c:pt idx="1230">
                  <c:v>-37.964707767199599</c:v>
                </c:pt>
                <c:pt idx="1231">
                  <c:v>-38.047847906661197</c:v>
                </c:pt>
                <c:pt idx="1232">
                  <c:v>-38.131159347810097</c:v>
                </c:pt>
                <c:pt idx="1233">
                  <c:v>-38.214611709925897</c:v>
                </c:pt>
                <c:pt idx="1234">
                  <c:v>-38.298156762078698</c:v>
                </c:pt>
                <c:pt idx="1235">
                  <c:v>-38.381719984219799</c:v>
                </c:pt>
                <c:pt idx="1236">
                  <c:v>-38.4651874583354</c:v>
                </c:pt>
                <c:pt idx="1237">
                  <c:v>-38.565109937779702</c:v>
                </c:pt>
                <c:pt idx="1238">
                  <c:v>-38.648071725975697</c:v>
                </c:pt>
                <c:pt idx="1239">
                  <c:v>-38.730076899587999</c:v>
                </c:pt>
                <c:pt idx="1240">
                  <c:v>-38.810440989819099</c:v>
                </c:pt>
                <c:pt idx="1241">
                  <c:v>-38.888016769927098</c:v>
                </c:pt>
                <c:pt idx="1242">
                  <c:v>-38.960789118192601</c:v>
                </c:pt>
                <c:pt idx="1243">
                  <c:v>-39.025000480535603</c:v>
                </c:pt>
                <c:pt idx="1244">
                  <c:v>-39.073099856506502</c:v>
                </c:pt>
                <c:pt idx="1245">
                  <c:v>-39.088511932352901</c:v>
                </c:pt>
                <c:pt idx="1246">
                  <c:v>-39.032306864086699</c:v>
                </c:pt>
                <c:pt idx="1247">
                  <c:v>-38.8424238556643</c:v>
                </c:pt>
                <c:pt idx="1248">
                  <c:v>-40.858481717090498</c:v>
                </c:pt>
                <c:pt idx="1249">
                  <c:v>-59.705126793467201</c:v>
                </c:pt>
                <c:pt idx="1250">
                  <c:v>-40.876966420049797</c:v>
                </c:pt>
                <c:pt idx="1251">
                  <c:v>-39.103326486401002</c:v>
                </c:pt>
                <c:pt idx="1252">
                  <c:v>-39.521350690369701</c:v>
                </c:pt>
                <c:pt idx="1253">
                  <c:v>-39.790089038507098</c:v>
                </c:pt>
                <c:pt idx="1254">
                  <c:v>-39.978213157698498</c:v>
                </c:pt>
                <c:pt idx="1255">
                  <c:v>-40.129587267120201</c:v>
                </c:pt>
                <c:pt idx="1256">
                  <c:v>-40.262762083982501</c:v>
                </c:pt>
                <c:pt idx="1257">
                  <c:v>-40.3828548620791</c:v>
                </c:pt>
                <c:pt idx="1258">
                  <c:v>-40.5009069310386</c:v>
                </c:pt>
                <c:pt idx="1259">
                  <c:v>-40.615853077199603</c:v>
                </c:pt>
                <c:pt idx="1260">
                  <c:v>-40.729039042445699</c:v>
                </c:pt>
                <c:pt idx="1261">
                  <c:v>-40.841284176232001</c:v>
                </c:pt>
                <c:pt idx="1262">
                  <c:v>-40.953107176485403</c:v>
                </c:pt>
                <c:pt idx="1263">
                  <c:v>-41.064846243187901</c:v>
                </c:pt>
                <c:pt idx="1264">
                  <c:v>-41.176726506849299</c:v>
                </c:pt>
                <c:pt idx="1265">
                  <c:v>-41.279646000433502</c:v>
                </c:pt>
                <c:pt idx="1266">
                  <c:v>-41.3920365055723</c:v>
                </c:pt>
                <c:pt idx="1267">
                  <c:v>-41.5048879596348</c:v>
                </c:pt>
                <c:pt idx="1268">
                  <c:v>-41.618245025477698</c:v>
                </c:pt>
                <c:pt idx="1269">
                  <c:v>-41.732135335641402</c:v>
                </c:pt>
                <c:pt idx="1270">
                  <c:v>-41.846574202147004</c:v>
                </c:pt>
                <c:pt idx="1271">
                  <c:v>-41.961567970512498</c:v>
                </c:pt>
                <c:pt idx="1272">
                  <c:v>-42.077116465377202</c:v>
                </c:pt>
                <c:pt idx="1273">
                  <c:v>-42.208819228735898</c:v>
                </c:pt>
                <c:pt idx="1274">
                  <c:v>-42.3256421434739</c:v>
                </c:pt>
                <c:pt idx="1275">
                  <c:v>-42.442998184424098</c:v>
                </c:pt>
                <c:pt idx="1276">
                  <c:v>-42.560875496105602</c:v>
                </c:pt>
                <c:pt idx="1277">
                  <c:v>-42.6792614499441</c:v>
                </c:pt>
                <c:pt idx="1278">
                  <c:v>-42.798143159278801</c:v>
                </c:pt>
                <c:pt idx="1279">
                  <c:v>-42.917507886181902</c:v>
                </c:pt>
                <c:pt idx="1280">
                  <c:v>-43.037343361817697</c:v>
                </c:pt>
                <c:pt idx="1281">
                  <c:v>-43.1555394144034</c:v>
                </c:pt>
                <c:pt idx="1282">
                  <c:v>-43.276322909761603</c:v>
                </c:pt>
                <c:pt idx="1283">
                  <c:v>-43.397546958460197</c:v>
                </c:pt>
                <c:pt idx="1284">
                  <c:v>-43.519203203877503</c:v>
                </c:pt>
                <c:pt idx="1285">
                  <c:v>-43.641284547486698</c:v>
                </c:pt>
                <c:pt idx="1286">
                  <c:v>-43.763785210943396</c:v>
                </c:pt>
                <c:pt idx="1287">
                  <c:v>-43.886700783747102</c:v>
                </c:pt>
                <c:pt idx="1288">
                  <c:v>-43.998392845123902</c:v>
                </c:pt>
                <c:pt idx="1289">
                  <c:v>-44.121918568253697</c:v>
                </c:pt>
                <c:pt idx="1290">
                  <c:v>-44.245851078526499</c:v>
                </c:pt>
                <c:pt idx="1291">
                  <c:v>-44.370191796246601</c:v>
                </c:pt>
                <c:pt idx="1292">
                  <c:v>-44.494943752307599</c:v>
                </c:pt>
                <c:pt idx="1293">
                  <c:v>-44.620111682117901</c:v>
                </c:pt>
                <c:pt idx="1294">
                  <c:v>-44.7721496888216</c:v>
                </c:pt>
                <c:pt idx="1295">
                  <c:v>-44.898616313507198</c:v>
                </c:pt>
                <c:pt idx="1296">
                  <c:v>-45.0255316208385</c:v>
                </c:pt>
                <c:pt idx="1297">
                  <c:v>-45.152908916431599</c:v>
                </c:pt>
                <c:pt idx="1298">
                  <c:v>-45.280764291770701</c:v>
                </c:pt>
                <c:pt idx="1299">
                  <c:v>-45.409117017076902</c:v>
                </c:pt>
                <c:pt idx="1300">
                  <c:v>-45.5379900110661</c:v>
                </c:pt>
                <c:pt idx="1301">
                  <c:v>-45.6540365495148</c:v>
                </c:pt>
                <c:pt idx="1302">
                  <c:v>-45.783798669279399</c:v>
                </c:pt>
                <c:pt idx="1303">
                  <c:v>-45.914173855362897</c:v>
                </c:pt>
                <c:pt idx="1304">
                  <c:v>-46.045205957367102</c:v>
                </c:pt>
                <c:pt idx="1305">
                  <c:v>-46.176946073933102</c:v>
                </c:pt>
                <c:pt idx="1306">
                  <c:v>-46.295902387345002</c:v>
                </c:pt>
                <c:pt idx="1307">
                  <c:v>-46.429006719292197</c:v>
                </c:pt>
                <c:pt idx="1308">
                  <c:v>-46.5630210108027</c:v>
                </c:pt>
                <c:pt idx="1309">
                  <c:v>-46.698033818587199</c:v>
                </c:pt>
                <c:pt idx="1310">
                  <c:v>-46.834144268198699</c:v>
                </c:pt>
                <c:pt idx="1311">
                  <c:v>-46.971461393785702</c:v>
                </c:pt>
                <c:pt idx="1312">
                  <c:v>-47.110322738846399</c:v>
                </c:pt>
                <c:pt idx="1313">
                  <c:v>-47.2504940617046</c:v>
                </c:pt>
                <c:pt idx="1314">
                  <c:v>-47.392226555328598</c:v>
                </c:pt>
                <c:pt idx="1315">
                  <c:v>-47.535612165913498</c:v>
                </c:pt>
                <c:pt idx="1316">
                  <c:v>-47.680685795823003</c:v>
                </c:pt>
                <c:pt idx="1317">
                  <c:v>-47.844091290113496</c:v>
                </c:pt>
                <c:pt idx="1318">
                  <c:v>-47.992147914222102</c:v>
                </c:pt>
                <c:pt idx="1319">
                  <c:v>-48.140362973676801</c:v>
                </c:pt>
                <c:pt idx="1320">
                  <c:v>-48.285891431534601</c:v>
                </c:pt>
                <c:pt idx="1321">
                  <c:v>-48.420349862779503</c:v>
                </c:pt>
                <c:pt idx="1322">
                  <c:v>-48.514202512553297</c:v>
                </c:pt>
                <c:pt idx="1323">
                  <c:v>-48.425002617882001</c:v>
                </c:pt>
                <c:pt idx="1324">
                  <c:v>-58.815587946752501</c:v>
                </c:pt>
                <c:pt idx="1325">
                  <c:v>-48.334044476868499</c:v>
                </c:pt>
                <c:pt idx="1326">
                  <c:v>-48.924607148813998</c:v>
                </c:pt>
                <c:pt idx="1327">
                  <c:v>-49.296304578017597</c:v>
                </c:pt>
                <c:pt idx="1328">
                  <c:v>-49.557539823502601</c:v>
                </c:pt>
                <c:pt idx="1329">
                  <c:v>-49.783974694964897</c:v>
                </c:pt>
                <c:pt idx="1330">
                  <c:v>-49.998948906543603</c:v>
                </c:pt>
                <c:pt idx="1331">
                  <c:v>-50.210448365790597</c:v>
                </c:pt>
                <c:pt idx="1332">
                  <c:v>-50.438223795146897</c:v>
                </c:pt>
                <c:pt idx="1333">
                  <c:v>-50.651040765293303</c:v>
                </c:pt>
                <c:pt idx="1334">
                  <c:v>-50.865934025565899</c:v>
                </c:pt>
                <c:pt idx="1335">
                  <c:v>-51.083270785314099</c:v>
                </c:pt>
                <c:pt idx="1336">
                  <c:v>-51.305288973531297</c:v>
                </c:pt>
                <c:pt idx="1337">
                  <c:v>-51.5280358025719</c:v>
                </c:pt>
                <c:pt idx="1338">
                  <c:v>-51.7534943497227</c:v>
                </c:pt>
                <c:pt idx="1339">
                  <c:v>-51.981662402312899</c:v>
                </c:pt>
                <c:pt idx="1340">
                  <c:v>-52.194834506787899</c:v>
                </c:pt>
                <c:pt idx="1341">
                  <c:v>-52.428117389446498</c:v>
                </c:pt>
                <c:pt idx="1342">
                  <c:v>-52.664098353938499</c:v>
                </c:pt>
                <c:pt idx="1343">
                  <c:v>-52.902795481825002</c:v>
                </c:pt>
                <c:pt idx="1344">
                  <c:v>-53.144241682984202</c:v>
                </c:pt>
                <c:pt idx="1345">
                  <c:v>-53.391010614590002</c:v>
                </c:pt>
                <c:pt idx="1346">
                  <c:v>-53.638164910238601</c:v>
                </c:pt>
                <c:pt idx="1347">
                  <c:v>-53.888249726029798</c:v>
                </c:pt>
                <c:pt idx="1348">
                  <c:v>-54.1413579142598</c:v>
                </c:pt>
                <c:pt idx="1349">
                  <c:v>-54.415462630138897</c:v>
                </c:pt>
                <c:pt idx="1350">
                  <c:v>-54.6752829280017</c:v>
                </c:pt>
                <c:pt idx="1351">
                  <c:v>-54.938527981302698</c:v>
                </c:pt>
                <c:pt idx="1352">
                  <c:v>-55.186308592665704</c:v>
                </c:pt>
                <c:pt idx="1353">
                  <c:v>-55.456644255600601</c:v>
                </c:pt>
                <c:pt idx="1354">
                  <c:v>-55.7309702169673</c:v>
                </c:pt>
                <c:pt idx="1355">
                  <c:v>-56.009532715761701</c:v>
                </c:pt>
                <c:pt idx="1356">
                  <c:v>-56.294711731897401</c:v>
                </c:pt>
                <c:pt idx="1357">
                  <c:v>-56.582436420133398</c:v>
                </c:pt>
                <c:pt idx="1358">
                  <c:v>-56.875334645207303</c:v>
                </c:pt>
                <c:pt idx="1359">
                  <c:v>-57.173828042276099</c:v>
                </c:pt>
                <c:pt idx="1360">
                  <c:v>-57.499476534112297</c:v>
                </c:pt>
                <c:pt idx="1361">
                  <c:v>-57.811504131848899</c:v>
                </c:pt>
                <c:pt idx="1362">
                  <c:v>-58.130711906837398</c:v>
                </c:pt>
                <c:pt idx="1363">
                  <c:v>-58.456300138906798</c:v>
                </c:pt>
                <c:pt idx="1364">
                  <c:v>-58.789690788384398</c:v>
                </c:pt>
                <c:pt idx="1365">
                  <c:v>-59.1283973437273</c:v>
                </c:pt>
                <c:pt idx="1366">
                  <c:v>-59.442570383269398</c:v>
                </c:pt>
                <c:pt idx="1367">
                  <c:v>-59.705829868284503</c:v>
                </c:pt>
                <c:pt idx="1368">
                  <c:v>-63.690235381785001</c:v>
                </c:pt>
                <c:pt idx="1369">
                  <c:v>-59.793121245615602</c:v>
                </c:pt>
                <c:pt idx="1370">
                  <c:v>-60.719865958980499</c:v>
                </c:pt>
                <c:pt idx="1371">
                  <c:v>-61.234427339497302</c:v>
                </c:pt>
                <c:pt idx="1372">
                  <c:v>-61.684294418016002</c:v>
                </c:pt>
                <c:pt idx="1373">
                  <c:v>-62.165801688735499</c:v>
                </c:pt>
                <c:pt idx="1374">
                  <c:v>-62.596307481438899</c:v>
                </c:pt>
                <c:pt idx="1375">
                  <c:v>-63.023271989970603</c:v>
                </c:pt>
                <c:pt idx="1376">
                  <c:v>-63.427046854150298</c:v>
                </c:pt>
                <c:pt idx="1377">
                  <c:v>-63.841399896698299</c:v>
                </c:pt>
                <c:pt idx="1378">
                  <c:v>-64.244103708031005</c:v>
                </c:pt>
                <c:pt idx="1379">
                  <c:v>-64.591596939386406</c:v>
                </c:pt>
                <c:pt idx="1380">
                  <c:v>-64.951309565940505</c:v>
                </c:pt>
                <c:pt idx="1381">
                  <c:v>-65.284004910651404</c:v>
                </c:pt>
                <c:pt idx="1382">
                  <c:v>-65.678133345325193</c:v>
                </c:pt>
                <c:pt idx="1383">
                  <c:v>-65.948297500694494</c:v>
                </c:pt>
                <c:pt idx="1384">
                  <c:v>-66.161328305288393</c:v>
                </c:pt>
                <c:pt idx="1385">
                  <c:v>-66.342076940657606</c:v>
                </c:pt>
                <c:pt idx="1386">
                  <c:v>-66.472984711014504</c:v>
                </c:pt>
                <c:pt idx="1387">
                  <c:v>-66.475446935403795</c:v>
                </c:pt>
                <c:pt idx="1388">
                  <c:v>-66.501708336267995</c:v>
                </c:pt>
                <c:pt idx="1389">
                  <c:v>-66.480380237673799</c:v>
                </c:pt>
                <c:pt idx="1390">
                  <c:v>-66.403441736395294</c:v>
                </c:pt>
                <c:pt idx="1391">
                  <c:v>-66.298572626491094</c:v>
                </c:pt>
                <c:pt idx="1392">
                  <c:v>-66.159748228581904</c:v>
                </c:pt>
                <c:pt idx="1393">
                  <c:v>-66.051593933711601</c:v>
                </c:pt>
                <c:pt idx="1394">
                  <c:v>-65.8623040253879</c:v>
                </c:pt>
                <c:pt idx="1395">
                  <c:v>-65.641311905334106</c:v>
                </c:pt>
                <c:pt idx="1396">
                  <c:v>-65.418598996642103</c:v>
                </c:pt>
                <c:pt idx="1397">
                  <c:v>-65.176770506448804</c:v>
                </c:pt>
                <c:pt idx="1398">
                  <c:v>-64.861444883972695</c:v>
                </c:pt>
                <c:pt idx="1399">
                  <c:v>-64.042718802267302</c:v>
                </c:pt>
                <c:pt idx="1400">
                  <c:v>-64.225831633475494</c:v>
                </c:pt>
                <c:pt idx="1401">
                  <c:v>-64.4537720140451</c:v>
                </c:pt>
                <c:pt idx="1402">
                  <c:v>-64.302864631765303</c:v>
                </c:pt>
                <c:pt idx="1403">
                  <c:v>-64.1471396617588</c:v>
                </c:pt>
                <c:pt idx="1404">
                  <c:v>-63.997126862841498</c:v>
                </c:pt>
                <c:pt idx="1405">
                  <c:v>-63.815790553545803</c:v>
                </c:pt>
                <c:pt idx="1406">
                  <c:v>-63.686709819617697</c:v>
                </c:pt>
                <c:pt idx="1407">
                  <c:v>-63.547398991361398</c:v>
                </c:pt>
                <c:pt idx="1408">
                  <c:v>-63.4341426370829</c:v>
                </c:pt>
                <c:pt idx="1409">
                  <c:v>-63.393962780660999</c:v>
                </c:pt>
                <c:pt idx="1410">
                  <c:v>-63.292256361701497</c:v>
                </c:pt>
                <c:pt idx="1411">
                  <c:v>-63.169347749816197</c:v>
                </c:pt>
                <c:pt idx="1412">
                  <c:v>-63.08122235415</c:v>
                </c:pt>
                <c:pt idx="1413">
                  <c:v>-62.9986614885714</c:v>
                </c:pt>
                <c:pt idx="1414">
                  <c:v>-62.900418628336297</c:v>
                </c:pt>
                <c:pt idx="1415">
                  <c:v>-62.828459905636898</c:v>
                </c:pt>
                <c:pt idx="1416">
                  <c:v>-62.815454250820501</c:v>
                </c:pt>
                <c:pt idx="1417">
                  <c:v>-62.7559771125024</c:v>
                </c:pt>
                <c:pt idx="1418">
                  <c:v>-62.6812959861359</c:v>
                </c:pt>
                <c:pt idx="1419">
                  <c:v>-62.636752459405997</c:v>
                </c:pt>
                <c:pt idx="1420">
                  <c:v>-62.578939470972003</c:v>
                </c:pt>
                <c:pt idx="1421">
                  <c:v>-62.551876849813901</c:v>
                </c:pt>
                <c:pt idx="1422">
                  <c:v>-62.511762588938801</c:v>
                </c:pt>
                <c:pt idx="1423">
                  <c:v>-62.327707394575498</c:v>
                </c:pt>
                <c:pt idx="1424">
                  <c:v>-62.527009619259303</c:v>
                </c:pt>
                <c:pt idx="1425">
                  <c:v>-62.618890407816501</c:v>
                </c:pt>
                <c:pt idx="1426">
                  <c:v>-62.769826047169701</c:v>
                </c:pt>
                <c:pt idx="1427">
                  <c:v>-62.893537343885299</c:v>
                </c:pt>
                <c:pt idx="1428">
                  <c:v>-63.000151245204997</c:v>
                </c:pt>
                <c:pt idx="1429">
                  <c:v>-63.169748042869898</c:v>
                </c:pt>
                <c:pt idx="1430">
                  <c:v>-63.320692492746801</c:v>
                </c:pt>
                <c:pt idx="1431">
                  <c:v>-63.482628070548003</c:v>
                </c:pt>
                <c:pt idx="1432">
                  <c:v>-63.652735902892999</c:v>
                </c:pt>
                <c:pt idx="1433">
                  <c:v>-63.805991230121101</c:v>
                </c:pt>
                <c:pt idx="1434">
                  <c:v>-63.991496030081798</c:v>
                </c:pt>
                <c:pt idx="1435">
                  <c:v>-64.191457481383793</c:v>
                </c:pt>
                <c:pt idx="1436">
                  <c:v>-64.394942803783195</c:v>
                </c:pt>
                <c:pt idx="1437">
                  <c:v>-64.624055561909699</c:v>
                </c:pt>
                <c:pt idx="1438">
                  <c:v>-64.821654008328593</c:v>
                </c:pt>
                <c:pt idx="1439">
                  <c:v>-65.057960820999796</c:v>
                </c:pt>
                <c:pt idx="1440">
                  <c:v>-65.323893837581807</c:v>
                </c:pt>
                <c:pt idx="1441">
                  <c:v>-65.598626282552701</c:v>
                </c:pt>
                <c:pt idx="1442">
                  <c:v>-65.896458147172595</c:v>
                </c:pt>
                <c:pt idx="1443">
                  <c:v>-66.032027573756693</c:v>
                </c:pt>
                <c:pt idx="1444">
                  <c:v>-66.089294367565202</c:v>
                </c:pt>
                <c:pt idx="1445">
                  <c:v>-66.948404289361093</c:v>
                </c:pt>
                <c:pt idx="1446">
                  <c:v>-67.427110836278302</c:v>
                </c:pt>
                <c:pt idx="1447">
                  <c:v>-67.935504013201097</c:v>
                </c:pt>
                <c:pt idx="1448">
                  <c:v>-68.516026244478397</c:v>
                </c:pt>
                <c:pt idx="1449">
                  <c:v>-69.073594042396493</c:v>
                </c:pt>
                <c:pt idx="1450">
                  <c:v>-69.628034695519801</c:v>
                </c:pt>
                <c:pt idx="1451">
                  <c:v>-70.249886808793804</c:v>
                </c:pt>
                <c:pt idx="1452">
                  <c:v>-70.870104079278804</c:v>
                </c:pt>
                <c:pt idx="1453">
                  <c:v>-71.512020034257503</c:v>
                </c:pt>
                <c:pt idx="1454">
                  <c:v>-72.134370605503904</c:v>
                </c:pt>
                <c:pt idx="1455">
                  <c:v>-72.786486313695306</c:v>
                </c:pt>
                <c:pt idx="1456">
                  <c:v>-73.409934323866594</c:v>
                </c:pt>
                <c:pt idx="1457">
                  <c:v>-73.971613510447398</c:v>
                </c:pt>
                <c:pt idx="1458">
                  <c:v>-74.538642451589794</c:v>
                </c:pt>
                <c:pt idx="1459">
                  <c:v>-74.931922591581099</c:v>
                </c:pt>
                <c:pt idx="1460">
                  <c:v>-74.696771691295993</c:v>
                </c:pt>
                <c:pt idx="1461">
                  <c:v>-75.256483215402298</c:v>
                </c:pt>
                <c:pt idx="1462">
                  <c:v>-75.397590308657499</c:v>
                </c:pt>
                <c:pt idx="1463">
                  <c:v>-75.232061417189897</c:v>
                </c:pt>
                <c:pt idx="1464">
                  <c:v>-74.916847700470797</c:v>
                </c:pt>
                <c:pt idx="1465">
                  <c:v>-74.416284119680796</c:v>
                </c:pt>
                <c:pt idx="1466">
                  <c:v>-73.944425663671694</c:v>
                </c:pt>
                <c:pt idx="1467">
                  <c:v>-73.449878008798507</c:v>
                </c:pt>
                <c:pt idx="1468">
                  <c:v>-73.068769018522602</c:v>
                </c:pt>
                <c:pt idx="1469">
                  <c:v>-72.484019156210294</c:v>
                </c:pt>
                <c:pt idx="1470">
                  <c:v>-71.975730590154598</c:v>
                </c:pt>
                <c:pt idx="1471">
                  <c:v>-71.500517302718194</c:v>
                </c:pt>
                <c:pt idx="1472">
                  <c:v>-71.106050987951505</c:v>
                </c:pt>
                <c:pt idx="1473">
                  <c:v>-70.668474110875593</c:v>
                </c:pt>
                <c:pt idx="1474">
                  <c:v>-70.200810989216194</c:v>
                </c:pt>
                <c:pt idx="1475">
                  <c:v>-69.401214540649207</c:v>
                </c:pt>
                <c:pt idx="1476">
                  <c:v>-69.818622881516504</c:v>
                </c:pt>
                <c:pt idx="1477">
                  <c:v>-69.666188631992895</c:v>
                </c:pt>
                <c:pt idx="1478">
                  <c:v>-69.523582309758794</c:v>
                </c:pt>
                <c:pt idx="1479">
                  <c:v>-69.411138500036898</c:v>
                </c:pt>
                <c:pt idx="1480">
                  <c:v>-69.391212630413804</c:v>
                </c:pt>
                <c:pt idx="1481">
                  <c:v>-69.329557705684394</c:v>
                </c:pt>
                <c:pt idx="1482">
                  <c:v>-69.281063049129301</c:v>
                </c:pt>
                <c:pt idx="1483">
                  <c:v>-69.249601473534497</c:v>
                </c:pt>
                <c:pt idx="1484">
                  <c:v>-69.258756871157303</c:v>
                </c:pt>
                <c:pt idx="1485">
                  <c:v>-69.339919092105404</c:v>
                </c:pt>
                <c:pt idx="1486">
                  <c:v>-69.385595168477593</c:v>
                </c:pt>
                <c:pt idx="1487">
                  <c:v>-69.415238676798594</c:v>
                </c:pt>
                <c:pt idx="1488">
                  <c:v>-69.478733510385595</c:v>
                </c:pt>
                <c:pt idx="1489">
                  <c:v>-69.981654486126601</c:v>
                </c:pt>
                <c:pt idx="1490">
                  <c:v>-70.362660687693094</c:v>
                </c:pt>
                <c:pt idx="1491">
                  <c:v>-70.746238471693303</c:v>
                </c:pt>
                <c:pt idx="1492">
                  <c:v>-71.232051133446703</c:v>
                </c:pt>
                <c:pt idx="1493">
                  <c:v>-71.686790219137293</c:v>
                </c:pt>
                <c:pt idx="1494">
                  <c:v>-72.176456880153907</c:v>
                </c:pt>
                <c:pt idx="1495">
                  <c:v>-72.769345094608497</c:v>
                </c:pt>
                <c:pt idx="1496">
                  <c:v>-73.345122954371405</c:v>
                </c:pt>
                <c:pt idx="1497">
                  <c:v>-74.040285227629198</c:v>
                </c:pt>
                <c:pt idx="1498">
                  <c:v>-74.748558381103507</c:v>
                </c:pt>
                <c:pt idx="1499">
                  <c:v>-96.055330560161494</c:v>
                </c:pt>
                <c:pt idx="1500">
                  <c:v>-76.451055105939403</c:v>
                </c:pt>
              </c:numCache>
            </c:numRef>
          </c:yVal>
          <c:smooth val="1"/>
          <c:extLst>
            <c:ext xmlns:c16="http://schemas.microsoft.com/office/drawing/2014/chart" uri="{C3380CC4-5D6E-409C-BE32-E72D297353CC}">
              <c16:uniqueId val="{00000000-4F67-4097-A2F7-B7A14D43F1E4}"/>
            </c:ext>
          </c:extLst>
        </c:ser>
        <c:ser>
          <c:idx val="2"/>
          <c:order val="2"/>
          <c:tx>
            <c:v>gain_TEST</c:v>
          </c:tx>
          <c:spPr>
            <a:ln>
              <a:solidFill>
                <a:schemeClr val="tx2"/>
              </a:solidFill>
              <a:prstDash val="sysDot"/>
            </a:ln>
          </c:spPr>
          <c:marker>
            <c:symbol val="none"/>
          </c:marker>
          <c:xVal>
            <c:numRef>
              <c:f>'[1]3.6V 1A'!$E$5:$E$204</c:f>
              <c:numCache>
                <c:formatCode>General</c:formatCode>
                <c:ptCount val="200"/>
                <c:pt idx="0">
                  <c:v>100</c:v>
                </c:pt>
                <c:pt idx="1">
                  <c:v>104.737089795945</c:v>
                </c:pt>
                <c:pt idx="2">
                  <c:v>109.698579789238</c:v>
                </c:pt>
                <c:pt idx="3">
                  <c:v>114.895100018731</c:v>
                </c:pt>
                <c:pt idx="4">
                  <c:v>120.337784077759</c:v>
                </c:pt>
                <c:pt idx="5">
                  <c:v>126.03829296797301</c:v>
                </c:pt>
                <c:pt idx="6">
                  <c:v>132.00884008314199</c:v>
                </c:pt>
                <c:pt idx="7">
                  <c:v>138.262217376466</c:v>
                </c:pt>
                <c:pt idx="8">
                  <c:v>144.81182276745301</c:v>
                </c:pt>
                <c:pt idx="9">
                  <c:v>151.67168884709201</c:v>
                </c:pt>
                <c:pt idx="10">
                  <c:v>158.85651294280501</c:v>
                </c:pt>
                <c:pt idx="11">
                  <c:v>166.381688607613</c:v>
                </c:pt>
                <c:pt idx="12">
                  <c:v>174.263338600965</c:v>
                </c:pt>
                <c:pt idx="13">
                  <c:v>182.518349431904</c:v>
                </c:pt>
                <c:pt idx="14">
                  <c:v>191.16440753857</c:v>
                </c:pt>
                <c:pt idx="15">
                  <c:v>200.22003718155801</c:v>
                </c:pt>
                <c:pt idx="16">
                  <c:v>209.70464013232299</c:v>
                </c:pt>
                <c:pt idx="17">
                  <c:v>219.638537241655</c:v>
                </c:pt>
                <c:pt idx="18">
                  <c:v>230.043011977292</c:v>
                </c:pt>
                <c:pt idx="19">
                  <c:v>240.94035602395201</c:v>
                </c:pt>
                <c:pt idx="20">
                  <c:v>252.353917043477</c:v>
                </c:pt>
                <c:pt idx="21">
                  <c:v>264.30814869741101</c:v>
                </c:pt>
                <c:pt idx="22">
                  <c:v>276.82866303920702</c:v>
                </c:pt>
                <c:pt idx="23">
                  <c:v>289.94228538828798</c:v>
                </c:pt>
                <c:pt idx="24">
                  <c:v>303.67711180354598</c:v>
                </c:pt>
                <c:pt idx="25">
                  <c:v>318.062569279412</c:v>
                </c:pt>
                <c:pt idx="26">
                  <c:v>333.129478793467</c:v>
                </c:pt>
                <c:pt idx="27">
                  <c:v>348.91012134067699</c:v>
                </c:pt>
                <c:pt idx="28">
                  <c:v>365.43830709572501</c:v>
                </c:pt>
                <c:pt idx="29">
                  <c:v>382.74944785163098</c:v>
                </c:pt>
                <c:pt idx="30">
                  <c:v>400.88063288984603</c:v>
                </c:pt>
                <c:pt idx="31">
                  <c:v>419.87070844439103</c:v>
                </c:pt>
                <c:pt idx="32">
                  <c:v>439.76036093027199</c:v>
                </c:pt>
                <c:pt idx="33">
                  <c:v>460.59220411451003</c:v>
                </c:pt>
                <c:pt idx="34">
                  <c:v>482.41087041653702</c:v>
                </c:pt>
                <c:pt idx="35">
                  <c:v>505.26310653356802</c:v>
                </c:pt>
                <c:pt idx="36">
                  <c:v>529.19787359584404</c:v>
                </c:pt>
                <c:pt idx="37">
                  <c:v>554.26645206631099</c:v>
                </c:pt>
                <c:pt idx="38">
                  <c:v>580.52255160949005</c:v>
                </c:pt>
                <c:pt idx="39">
                  <c:v>608.022426164943</c:v>
                </c:pt>
                <c:pt idx="40">
                  <c:v>636.82499447185899</c:v>
                </c:pt>
                <c:pt idx="41">
                  <c:v>666.99196630301196</c:v>
                </c:pt>
                <c:pt idx="42">
                  <c:v>698.58797467852503</c:v>
                </c:pt>
                <c:pt idx="43">
                  <c:v>731.68071434271906</c:v>
                </c:pt>
                <c:pt idx="44">
                  <c:v>766.34108680074598</c:v>
                </c:pt>
                <c:pt idx="45">
                  <c:v>802.64335222571697</c:v>
                </c:pt>
                <c:pt idx="46">
                  <c:v>840.66528856183299</c:v>
                </c:pt>
                <c:pt idx="47">
                  <c:v>880.48835816434598</c:v>
                </c:pt>
                <c:pt idx="48">
                  <c:v>922.19788233343195</c:v>
                </c:pt>
                <c:pt idx="49">
                  <c:v>965.88322411587103</c:v>
                </c:pt>
                <c:pt idx="50">
                  <c:v>1011.63797976621</c:v>
                </c:pt>
                <c:pt idx="51">
                  <c:v>1059.5601792776199</c:v>
                </c:pt>
                <c:pt idx="52">
                  <c:v>1109.7524964120701</c:v>
                </c:pt>
                <c:pt idx="53">
                  <c:v>1162.3224686798501</c:v>
                </c:pt>
                <c:pt idx="54">
                  <c:v>1217.3827277396599</c:v>
                </c:pt>
                <c:pt idx="55">
                  <c:v>1275.05124071301</c:v>
                </c:pt>
                <c:pt idx="56">
                  <c:v>1335.4515629299001</c:v>
                </c:pt>
                <c:pt idx="57">
                  <c:v>1398.71310264724</c:v>
                </c:pt>
                <c:pt idx="58">
                  <c:v>1464.97139830728</c:v>
                </c:pt>
                <c:pt idx="59">
                  <c:v>1534.36840893001</c:v>
                </c:pt>
                <c:pt idx="60">
                  <c:v>1607.0528182616399</c:v>
                </c:pt>
                <c:pt idx="61">
                  <c:v>1683.1803533309601</c:v>
                </c:pt>
                <c:pt idx="62">
                  <c:v>1762.91411809595</c:v>
                </c:pt>
                <c:pt idx="63">
                  <c:v>1846.42494289554</c:v>
                </c:pt>
                <c:pt idx="64">
                  <c:v>1933.8917504552301</c:v>
                </c:pt>
                <c:pt idx="65">
                  <c:v>2025.5019392306699</c:v>
                </c:pt>
                <c:pt idx="66">
                  <c:v>2121.4517849106301</c:v>
                </c:pt>
                <c:pt idx="67">
                  <c:v>2221.9468609395199</c:v>
                </c:pt>
                <c:pt idx="68">
                  <c:v>2327.2024789604102</c:v>
                </c:pt>
                <c:pt idx="69">
                  <c:v>2437.44415012222</c:v>
                </c:pt>
                <c:pt idx="70">
                  <c:v>2552.9080682395202</c:v>
                </c:pt>
                <c:pt idx="71">
                  <c:v>2673.84161583995</c:v>
                </c:pt>
                <c:pt idx="72">
                  <c:v>2800.5038941836301</c:v>
                </c:pt>
                <c:pt idx="73">
                  <c:v>2933.1662783900401</c:v>
                </c:pt>
                <c:pt idx="74">
                  <c:v>3072.1129988617599</c:v>
                </c:pt>
                <c:pt idx="75">
                  <c:v>3217.6417502507402</c:v>
                </c:pt>
                <c:pt idx="76">
                  <c:v>3370.0643292719301</c:v>
                </c:pt>
                <c:pt idx="77">
                  <c:v>3529.7073027306501</c:v>
                </c:pt>
                <c:pt idx="78">
                  <c:v>3696.9127071950302</c:v>
                </c:pt>
                <c:pt idx="79">
                  <c:v>3872.03878181256</c:v>
                </c:pt>
                <c:pt idx="80">
                  <c:v>4055.4607358408298</c:v>
                </c:pt>
                <c:pt idx="81">
                  <c:v>4247.5715525368996</c:v>
                </c:pt>
                <c:pt idx="82">
                  <c:v>4448.7828311275898</c:v>
                </c:pt>
                <c:pt idx="83">
                  <c:v>4659.5256686646799</c:v>
                </c:pt>
                <c:pt idx="84">
                  <c:v>4880.2515836544299</c:v>
                </c:pt>
                <c:pt idx="85">
                  <c:v>5111.4334834401698</c:v>
                </c:pt>
                <c:pt idx="86">
                  <c:v>5353.5666774107203</c:v>
                </c:pt>
                <c:pt idx="87">
                  <c:v>5607.1699382054603</c:v>
                </c:pt>
                <c:pt idx="88">
                  <c:v>5872.7866131894798</c:v>
                </c:pt>
                <c:pt idx="89">
                  <c:v>6150.9857885805004</c:v>
                </c:pt>
                <c:pt idx="90">
                  <c:v>6442.3635087213697</c:v>
                </c:pt>
                <c:pt idx="91">
                  <c:v>6747.5440531106897</c:v>
                </c:pt>
                <c:pt idx="92">
                  <c:v>7067.1812739274901</c:v>
                </c:pt>
                <c:pt idx="93">
                  <c:v>7401.9599969156397</c:v>
                </c:pt>
                <c:pt idx="94">
                  <c:v>7752.5974886294598</c:v>
                </c:pt>
                <c:pt idx="95">
                  <c:v>8119.8449931840096</c:v>
                </c:pt>
                <c:pt idx="96">
                  <c:v>8504.4893418026804</c:v>
                </c:pt>
                <c:pt idx="97">
                  <c:v>8907.3546386104408</c:v>
                </c:pt>
                <c:pt idx="98">
                  <c:v>9329.3040262846898</c:v>
                </c:pt>
                <c:pt idx="99">
                  <c:v>9771.2415353465003</c:v>
                </c:pt>
                <c:pt idx="100">
                  <c:v>10234.1140210545</c:v>
                </c:pt>
                <c:pt idx="101">
                  <c:v>10718.913192051299</c:v>
                </c:pt>
                <c:pt idx="102">
                  <c:v>11226.6777351081</c:v>
                </c:pt>
                <c:pt idx="103">
                  <c:v>11758.495540521601</c:v>
                </c:pt>
                <c:pt idx="104">
                  <c:v>12315.506032928301</c:v>
                </c:pt>
                <c:pt idx="105">
                  <c:v>12898.9026125331</c:v>
                </c:pt>
                <c:pt idx="106">
                  <c:v>13509.935211980301</c:v>
                </c:pt>
                <c:pt idx="107">
                  <c:v>14149.9129743458</c:v>
                </c:pt>
                <c:pt idx="108">
                  <c:v>14820.2070579886</c:v>
                </c:pt>
                <c:pt idx="109">
                  <c:v>15522.2535742705</c:v>
                </c:pt>
                <c:pt idx="110">
                  <c:v>16257.5566644379</c:v>
                </c:pt>
                <c:pt idx="111">
                  <c:v>17027.691722258998</c:v>
                </c:pt>
                <c:pt idx="112">
                  <c:v>17834.308769319101</c:v>
                </c:pt>
                <c:pt idx="113">
                  <c:v>18679.1359902078</c:v>
                </c:pt>
                <c:pt idx="114">
                  <c:v>19563.983435170601</c:v>
                </c:pt>
                <c:pt idx="115">
                  <c:v>20490.746898158501</c:v>
                </c:pt>
                <c:pt idx="116">
                  <c:v>21461.411978584001</c:v>
                </c:pt>
                <c:pt idx="117">
                  <c:v>22478.058335487302</c:v>
                </c:pt>
                <c:pt idx="118">
                  <c:v>23542.8641432242</c:v>
                </c:pt>
                <c:pt idx="119">
                  <c:v>24658.110758226001</c:v>
                </c:pt>
                <c:pt idx="120">
                  <c:v>25826.187606826701</c:v>
                </c:pt>
                <c:pt idx="121">
                  <c:v>27049.597304631301</c:v>
                </c:pt>
                <c:pt idx="122">
                  <c:v>28330.961018393202</c:v>
                </c:pt>
                <c:pt idx="123">
                  <c:v>29673.0240818887</c:v>
                </c:pt>
                <c:pt idx="124">
                  <c:v>31078.661877820101</c:v>
                </c:pt>
                <c:pt idx="125">
                  <c:v>32550.885998350601</c:v>
                </c:pt>
                <c:pt idx="126">
                  <c:v>34092.8506974681</c:v>
                </c:pt>
                <c:pt idx="127">
                  <c:v>35707.859649004597</c:v>
                </c:pt>
                <c:pt idx="128">
                  <c:v>37399.373024788001</c:v>
                </c:pt>
                <c:pt idx="129">
                  <c:v>39171.014908092598</c:v>
                </c:pt>
                <c:pt idx="130">
                  <c:v>41026.581058271899</c:v>
                </c:pt>
                <c:pt idx="131">
                  <c:v>42970.047043208397</c:v>
                </c:pt>
                <c:pt idx="132">
                  <c:v>45005.576757005001</c:v>
                </c:pt>
                <c:pt idx="133">
                  <c:v>47137.531341167298</c:v>
                </c:pt>
                <c:pt idx="134">
                  <c:v>49370.478528389998</c:v>
                </c:pt>
                <c:pt idx="135">
                  <c:v>51709.202428967597</c:v>
                </c:pt>
                <c:pt idx="136">
                  <c:v>54158.713780794598</c:v>
                </c:pt>
                <c:pt idx="137">
                  <c:v>56724.260684919798</c:v>
                </c:pt>
                <c:pt idx="138">
                  <c:v>59411.339849650401</c:v>
                </c:pt>
                <c:pt idx="139">
                  <c:v>62225.708367302301</c:v>
                </c:pt>
                <c:pt idx="140">
                  <c:v>65173.396048824201</c:v>
                </c:pt>
                <c:pt idx="141">
                  <c:v>68260.718342723805</c:v>
                </c:pt>
                <c:pt idx="142">
                  <c:v>71494.289865975807</c:v>
                </c:pt>
                <c:pt idx="143">
                  <c:v>74881.038575900297</c:v>
                </c:pt>
                <c:pt idx="144">
                  <c:v>78428.220613376805</c:v>
                </c:pt>
                <c:pt idx="145">
                  <c:v>82143.435849194197</c:v>
                </c:pt>
                <c:pt idx="146">
                  <c:v>86034.644166844897</c:v>
                </c:pt>
                <c:pt idx="147">
                  <c:v>90110.182516650195</c:v>
                </c:pt>
                <c:pt idx="148">
                  <c:v>94378.782777753906</c:v>
                </c:pt>
                <c:pt idx="149">
                  <c:v>98849.590466255904</c:v>
                </c:pt>
                <c:pt idx="150">
                  <c:v>103532.18432956599</c:v>
                </c:pt>
                <c:pt idx="151">
                  <c:v>108436.596868961</c:v>
                </c:pt>
                <c:pt idx="152">
                  <c:v>113573.335834311</c:v>
                </c:pt>
                <c:pt idx="153">
                  <c:v>118953.406737032</c:v>
                </c:pt>
                <c:pt idx="154">
                  <c:v>124588.336429501</c:v>
                </c:pt>
                <c:pt idx="155">
                  <c:v>130490.19780143999</c:v>
                </c:pt>
                <c:pt idx="156">
                  <c:v>136671.635646201</c:v>
                </c:pt>
                <c:pt idx="157">
                  <c:v>143145.893752348</c:v>
                </c:pt>
                <c:pt idx="158">
                  <c:v>149926.843278605</c:v>
                </c:pt>
                <c:pt idx="159">
                  <c:v>157029.01247293799</c:v>
                </c:pt>
                <c:pt idx="160">
                  <c:v>164467.61779946601</c:v>
                </c:pt>
                <c:pt idx="161">
                  <c:v>172258.59653987901</c:v>
                </c:pt>
                <c:pt idx="162">
                  <c:v>180418.64093920699</c:v>
                </c:pt>
                <c:pt idx="163">
                  <c:v>188965.23396912101</c:v>
                </c:pt>
                <c:pt idx="164">
                  <c:v>197916.686785356</c:v>
                </c:pt>
                <c:pt idx="165">
                  <c:v>207292.17795953699</c:v>
                </c:pt>
                <c:pt idx="166">
                  <c:v>217111.79456945101</c:v>
                </c:pt>
                <c:pt idx="167">
                  <c:v>227396.57523579299</c:v>
                </c:pt>
                <c:pt idx="168">
                  <c:v>238168.55519761599</c:v>
                </c:pt>
                <c:pt idx="169">
                  <c:v>249450.813523032</c:v>
                </c:pt>
                <c:pt idx="170">
                  <c:v>261267.52255633299</c:v>
                </c:pt>
                <c:pt idx="171">
                  <c:v>273643.99970746698</c:v>
                </c:pt>
                <c:pt idx="172">
                  <c:v>286606.76169482502</c:v>
                </c:pt>
                <c:pt idx="173">
                  <c:v>300183.58135755901</c:v>
                </c:pt>
                <c:pt idx="174">
                  <c:v>314403.54715915001</c:v>
                </c:pt>
                <c:pt idx="175">
                  <c:v>329297.125509715</c:v>
                </c:pt>
                <c:pt idx="176">
                  <c:v>344896.226040576</c:v>
                </c:pt>
                <c:pt idx="177">
                  <c:v>361234.26997094299</c:v>
                </c:pt>
                <c:pt idx="178">
                  <c:v>378346.26171319297</c:v>
                </c:pt>
                <c:pt idx="179">
                  <c:v>396268.86387014802</c:v>
                </c:pt>
                <c:pt idx="180">
                  <c:v>415040.47578504699</c:v>
                </c:pt>
                <c:pt idx="181">
                  <c:v>434701.31581250299</c:v>
                </c:pt>
                <c:pt idx="182">
                  <c:v>455293.50748669502</c:v>
                </c:pt>
                <c:pt idx="183">
                  <c:v>476861.16977144702</c:v>
                </c:pt>
                <c:pt idx="184">
                  <c:v>499450.511585514</c:v>
                </c:pt>
                <c:pt idx="185">
                  <c:v>523109.93080562598</c:v>
                </c:pt>
                <c:pt idx="186">
                  <c:v>547890.117959394</c:v>
                </c:pt>
                <c:pt idx="187">
                  <c:v>573844.16483023902</c:v>
                </c:pt>
                <c:pt idx="188">
                  <c:v>601027.67820703902</c:v>
                </c:pt>
                <c:pt idx="189">
                  <c:v>629498.89902218897</c:v>
                </c:pt>
                <c:pt idx="190">
                  <c:v>659318.82713335403</c:v>
                </c:pt>
                <c:pt idx="191">
                  <c:v>690551.35201623302</c:v>
                </c:pt>
                <c:pt idx="192">
                  <c:v>723263.38964835298</c:v>
                </c:pt>
                <c:pt idx="193">
                  <c:v>757525.02587719203</c:v>
                </c:pt>
                <c:pt idx="194">
                  <c:v>793409.66657974897</c:v>
                </c:pt>
                <c:pt idx="195">
                  <c:v>830994.19493533904</c:v>
                </c:pt>
                <c:pt idx="196">
                  <c:v>870359.13614851702</c:v>
                </c:pt>
                <c:pt idx="197">
                  <c:v>911588.82997508405</c:v>
                </c:pt>
                <c:pt idx="198">
                  <c:v>954771.61142080696</c:v>
                </c:pt>
                <c:pt idx="199">
                  <c:v>1000000</c:v>
                </c:pt>
              </c:numCache>
            </c:numRef>
          </c:xVal>
          <c:yVal>
            <c:numRef>
              <c:f>'[1]3.6V 1A'!$F$5:$F$204</c:f>
              <c:numCache>
                <c:formatCode>General</c:formatCode>
                <c:ptCount val="200"/>
                <c:pt idx="0">
                  <c:v>35.113546457865198</c:v>
                </c:pt>
                <c:pt idx="1">
                  <c:v>35.219656587955797</c:v>
                </c:pt>
                <c:pt idx="2">
                  <c:v>35.166432829485203</c:v>
                </c:pt>
                <c:pt idx="3">
                  <c:v>35.165222561626301</c:v>
                </c:pt>
                <c:pt idx="4">
                  <c:v>35.177605512629199</c:v>
                </c:pt>
                <c:pt idx="5">
                  <c:v>35.154783153472202</c:v>
                </c:pt>
                <c:pt idx="6">
                  <c:v>35.175100965206902</c:v>
                </c:pt>
                <c:pt idx="7">
                  <c:v>35.163371273030698</c:v>
                </c:pt>
                <c:pt idx="8">
                  <c:v>35.012485739640098</c:v>
                </c:pt>
                <c:pt idx="9">
                  <c:v>34.989227751841497</c:v>
                </c:pt>
                <c:pt idx="10">
                  <c:v>35.080534075761797</c:v>
                </c:pt>
                <c:pt idx="11">
                  <c:v>35.003038055760001</c:v>
                </c:pt>
                <c:pt idx="12">
                  <c:v>35.068448912175498</c:v>
                </c:pt>
                <c:pt idx="13">
                  <c:v>35.0443130046785</c:v>
                </c:pt>
                <c:pt idx="14">
                  <c:v>35.005787265588602</c:v>
                </c:pt>
                <c:pt idx="15">
                  <c:v>35.043978610365201</c:v>
                </c:pt>
                <c:pt idx="16">
                  <c:v>34.976279458933298</c:v>
                </c:pt>
                <c:pt idx="17">
                  <c:v>34.931569366403302</c:v>
                </c:pt>
                <c:pt idx="18">
                  <c:v>34.847834835327198</c:v>
                </c:pt>
                <c:pt idx="19">
                  <c:v>34.7935903525727</c:v>
                </c:pt>
                <c:pt idx="20">
                  <c:v>34.714756449362</c:v>
                </c:pt>
                <c:pt idx="21">
                  <c:v>34.831389153416801</c:v>
                </c:pt>
                <c:pt idx="22">
                  <c:v>34.711167640499497</c:v>
                </c:pt>
                <c:pt idx="23">
                  <c:v>34.644193529305902</c:v>
                </c:pt>
                <c:pt idx="24">
                  <c:v>34.544729396003603</c:v>
                </c:pt>
                <c:pt idx="25">
                  <c:v>34.547802886507</c:v>
                </c:pt>
                <c:pt idx="26">
                  <c:v>34.4321314046908</c:v>
                </c:pt>
                <c:pt idx="27">
                  <c:v>34.344053943694803</c:v>
                </c:pt>
                <c:pt idx="28">
                  <c:v>34.274508204218897</c:v>
                </c:pt>
                <c:pt idx="29">
                  <c:v>34.140128906128197</c:v>
                </c:pt>
                <c:pt idx="30">
                  <c:v>33.854829017018503</c:v>
                </c:pt>
                <c:pt idx="31">
                  <c:v>33.871483087339698</c:v>
                </c:pt>
                <c:pt idx="32">
                  <c:v>33.819783727605298</c:v>
                </c:pt>
                <c:pt idx="33">
                  <c:v>33.5190152755086</c:v>
                </c:pt>
                <c:pt idx="34">
                  <c:v>33.579432571380103</c:v>
                </c:pt>
                <c:pt idx="35">
                  <c:v>33.448152134104703</c:v>
                </c:pt>
                <c:pt idx="36">
                  <c:v>33.110991765626402</c:v>
                </c:pt>
                <c:pt idx="37">
                  <c:v>33.135135048349603</c:v>
                </c:pt>
                <c:pt idx="38">
                  <c:v>33.011093690274301</c:v>
                </c:pt>
                <c:pt idx="39">
                  <c:v>32.713762030014301</c:v>
                </c:pt>
                <c:pt idx="40">
                  <c:v>32.459389760232803</c:v>
                </c:pt>
                <c:pt idx="41">
                  <c:v>32.318967337044199</c:v>
                </c:pt>
                <c:pt idx="42">
                  <c:v>32.137546098631098</c:v>
                </c:pt>
                <c:pt idx="43">
                  <c:v>31.8903019015547</c:v>
                </c:pt>
                <c:pt idx="44">
                  <c:v>31.643955043423201</c:v>
                </c:pt>
                <c:pt idx="45">
                  <c:v>31.311752711391499</c:v>
                </c:pt>
                <c:pt idx="46">
                  <c:v>31.055191999463801</c:v>
                </c:pt>
                <c:pt idx="47">
                  <c:v>30.752863337022301</c:v>
                </c:pt>
                <c:pt idx="48">
                  <c:v>30.455725648250301</c:v>
                </c:pt>
                <c:pt idx="49">
                  <c:v>30.105741097640198</c:v>
                </c:pt>
                <c:pt idx="50">
                  <c:v>29.7924717907777</c:v>
                </c:pt>
                <c:pt idx="51">
                  <c:v>29.406315580953098</c:v>
                </c:pt>
                <c:pt idx="52">
                  <c:v>29.047876434345302</c:v>
                </c:pt>
                <c:pt idx="53">
                  <c:v>28.690234055290698</c:v>
                </c:pt>
                <c:pt idx="54">
                  <c:v>28.2785725626584</c:v>
                </c:pt>
                <c:pt idx="55">
                  <c:v>27.821050602274401</c:v>
                </c:pt>
                <c:pt idx="56">
                  <c:v>27.3947603286075</c:v>
                </c:pt>
                <c:pt idx="57">
                  <c:v>26.972483603929501</c:v>
                </c:pt>
                <c:pt idx="58">
                  <c:v>26.489587991150302</c:v>
                </c:pt>
                <c:pt idx="59">
                  <c:v>26.030503912339899</c:v>
                </c:pt>
                <c:pt idx="60">
                  <c:v>25.524240655186102</c:v>
                </c:pt>
                <c:pt idx="61">
                  <c:v>25.033585479499099</c:v>
                </c:pt>
                <c:pt idx="62">
                  <c:v>24.5221915093537</c:v>
                </c:pt>
                <c:pt idx="63">
                  <c:v>23.9638642465675</c:v>
                </c:pt>
                <c:pt idx="64">
                  <c:v>23.434336425316999</c:v>
                </c:pt>
                <c:pt idx="65">
                  <c:v>22.896711307095199</c:v>
                </c:pt>
                <c:pt idx="66">
                  <c:v>22.314006539830601</c:v>
                </c:pt>
                <c:pt idx="67">
                  <c:v>21.802434366299799</c:v>
                </c:pt>
                <c:pt idx="68">
                  <c:v>21.2040992728307</c:v>
                </c:pt>
                <c:pt idx="69">
                  <c:v>20.652509955682</c:v>
                </c:pt>
                <c:pt idx="70">
                  <c:v>20.051231486656199</c:v>
                </c:pt>
                <c:pt idx="71">
                  <c:v>19.498344299616399</c:v>
                </c:pt>
                <c:pt idx="72">
                  <c:v>18.875563970125999</c:v>
                </c:pt>
                <c:pt idx="73">
                  <c:v>18.271424440305701</c:v>
                </c:pt>
                <c:pt idx="74">
                  <c:v>17.644083987128099</c:v>
                </c:pt>
                <c:pt idx="75">
                  <c:v>17.042681418205198</c:v>
                </c:pt>
                <c:pt idx="76">
                  <c:v>16.4011670458883</c:v>
                </c:pt>
                <c:pt idx="77">
                  <c:v>15.801423806696899</c:v>
                </c:pt>
                <c:pt idx="78">
                  <c:v>15.1354511559577</c:v>
                </c:pt>
                <c:pt idx="79">
                  <c:v>14.541464419139</c:v>
                </c:pt>
                <c:pt idx="80">
                  <c:v>13.873499680428401</c:v>
                </c:pt>
                <c:pt idx="81">
                  <c:v>13.2448723444511</c:v>
                </c:pt>
                <c:pt idx="82">
                  <c:v>12.578265055430199</c:v>
                </c:pt>
                <c:pt idx="83">
                  <c:v>11.9581070493703</c:v>
                </c:pt>
                <c:pt idx="84">
                  <c:v>11.307076518496901</c:v>
                </c:pt>
                <c:pt idx="85">
                  <c:v>10.6993185433455</c:v>
                </c:pt>
                <c:pt idx="86">
                  <c:v>10.031121293356</c:v>
                </c:pt>
                <c:pt idx="87">
                  <c:v>9.4334497892563807</c:v>
                </c:pt>
                <c:pt idx="88">
                  <c:v>8.7720448174111407</c:v>
                </c:pt>
                <c:pt idx="89">
                  <c:v>8.1666700618656893</c:v>
                </c:pt>
                <c:pt idx="90">
                  <c:v>7.5263940832803504</c:v>
                </c:pt>
                <c:pt idx="91">
                  <c:v>6.9391321282815204</c:v>
                </c:pt>
                <c:pt idx="92">
                  <c:v>6.30655389340874</c:v>
                </c:pt>
                <c:pt idx="93">
                  <c:v>5.7342023492608103</c:v>
                </c:pt>
                <c:pt idx="94">
                  <c:v>5.1232036488142301</c:v>
                </c:pt>
                <c:pt idx="95">
                  <c:v>4.5617258747015104</c:v>
                </c:pt>
                <c:pt idx="96">
                  <c:v>3.9960357015382799</c:v>
                </c:pt>
                <c:pt idx="97">
                  <c:v>3.4028413442116698</c:v>
                </c:pt>
                <c:pt idx="98">
                  <c:v>2.86254284308718</c:v>
                </c:pt>
                <c:pt idx="99">
                  <c:v>2.2854861725200402</c:v>
                </c:pt>
                <c:pt idx="100">
                  <c:v>1.7555064723450999</c:v>
                </c:pt>
                <c:pt idx="101">
                  <c:v>1.2013636799678</c:v>
                </c:pt>
                <c:pt idx="102">
                  <c:v>1.1524337910825999</c:v>
                </c:pt>
                <c:pt idx="103">
                  <c:v>0.13313270903337401</c:v>
                </c:pt>
                <c:pt idx="104">
                  <c:v>-0.36946482314150803</c:v>
                </c:pt>
                <c:pt idx="105">
                  <c:v>-0.90717054638547601</c:v>
                </c:pt>
                <c:pt idx="106">
                  <c:v>-1.3967282094233999</c:v>
                </c:pt>
                <c:pt idx="107">
                  <c:v>-1.91477294363058</c:v>
                </c:pt>
                <c:pt idx="108">
                  <c:v>-2.3963161099190899</c:v>
                </c:pt>
                <c:pt idx="109">
                  <c:v>-2.9142880544109699</c:v>
                </c:pt>
                <c:pt idx="110">
                  <c:v>-3.3798583151514201</c:v>
                </c:pt>
                <c:pt idx="111">
                  <c:v>-3.8716969561642398</c:v>
                </c:pt>
                <c:pt idx="112">
                  <c:v>-4.3277225259809597</c:v>
                </c:pt>
                <c:pt idx="113">
                  <c:v>-4.8274609508615898</c:v>
                </c:pt>
                <c:pt idx="114">
                  <c:v>-5.2664055941882699</c:v>
                </c:pt>
                <c:pt idx="115">
                  <c:v>-5.7518828402749103</c:v>
                </c:pt>
                <c:pt idx="116">
                  <c:v>-6.2148823148144201</c:v>
                </c:pt>
                <c:pt idx="117">
                  <c:v>-6.6857772773486897</c:v>
                </c:pt>
                <c:pt idx="118">
                  <c:v>-7.1500123455872204</c:v>
                </c:pt>
                <c:pt idx="119">
                  <c:v>-7.6468880048224497</c:v>
                </c:pt>
                <c:pt idx="120">
                  <c:v>-8.0943572571901203</c:v>
                </c:pt>
                <c:pt idx="121">
                  <c:v>-8.5381332811447308</c:v>
                </c:pt>
                <c:pt idx="122">
                  <c:v>-9.0101576065481606</c:v>
                </c:pt>
                <c:pt idx="123">
                  <c:v>-9.48985390079722</c:v>
                </c:pt>
                <c:pt idx="124">
                  <c:v>-9.9467131075758992</c:v>
                </c:pt>
                <c:pt idx="125">
                  <c:v>-10.4164480899711</c:v>
                </c:pt>
                <c:pt idx="126">
                  <c:v>-10.867035361445399</c:v>
                </c:pt>
                <c:pt idx="127">
                  <c:v>-11.368499365723499</c:v>
                </c:pt>
                <c:pt idx="128">
                  <c:v>-11.816609859453299</c:v>
                </c:pt>
                <c:pt idx="129">
                  <c:v>-12.3098919626712</c:v>
                </c:pt>
                <c:pt idx="130">
                  <c:v>-12.7790417399027</c:v>
                </c:pt>
                <c:pt idx="131">
                  <c:v>-13.2397622209325</c:v>
                </c:pt>
                <c:pt idx="132">
                  <c:v>-13.7441324935669</c:v>
                </c:pt>
                <c:pt idx="133">
                  <c:v>-14.203061012904</c:v>
                </c:pt>
                <c:pt idx="134">
                  <c:v>-14.750344737472</c:v>
                </c:pt>
                <c:pt idx="135">
                  <c:v>-15.311221620331899</c:v>
                </c:pt>
                <c:pt idx="136">
                  <c:v>-15.705595123613699</c:v>
                </c:pt>
                <c:pt idx="137">
                  <c:v>-16.1513138680629</c:v>
                </c:pt>
                <c:pt idx="138">
                  <c:v>-16.643227147115901</c:v>
                </c:pt>
                <c:pt idx="139">
                  <c:v>-17.2581837600417</c:v>
                </c:pt>
                <c:pt idx="140">
                  <c:v>-17.670150196630001</c:v>
                </c:pt>
                <c:pt idx="141">
                  <c:v>-18.3267929374794</c:v>
                </c:pt>
                <c:pt idx="142">
                  <c:v>-18.879115145351101</c:v>
                </c:pt>
                <c:pt idx="143">
                  <c:v>-19.4801716501666</c:v>
                </c:pt>
                <c:pt idx="144">
                  <c:v>-19.999303976880899</c:v>
                </c:pt>
                <c:pt idx="145">
                  <c:v>-20.413538473617901</c:v>
                </c:pt>
                <c:pt idx="146">
                  <c:v>-21.122402548854101</c:v>
                </c:pt>
                <c:pt idx="147">
                  <c:v>-21.834360844335901</c:v>
                </c:pt>
                <c:pt idx="148">
                  <c:v>-22.575019457658701</c:v>
                </c:pt>
                <c:pt idx="149">
                  <c:v>-22.936937901573501</c:v>
                </c:pt>
                <c:pt idx="150">
                  <c:v>-23.676650384870001</c:v>
                </c:pt>
                <c:pt idx="151">
                  <c:v>-24.497272762143101</c:v>
                </c:pt>
                <c:pt idx="152">
                  <c:v>-24.931895970019799</c:v>
                </c:pt>
                <c:pt idx="153">
                  <c:v>-25.446473504573198</c:v>
                </c:pt>
                <c:pt idx="154">
                  <c:v>-26.3786234251526</c:v>
                </c:pt>
                <c:pt idx="155">
                  <c:v>-26.6375746849825</c:v>
                </c:pt>
                <c:pt idx="156">
                  <c:v>-27.091798263076299</c:v>
                </c:pt>
                <c:pt idx="157">
                  <c:v>-28.0800822147765</c:v>
                </c:pt>
                <c:pt idx="158">
                  <c:v>-28.530717990307199</c:v>
                </c:pt>
                <c:pt idx="159">
                  <c:v>-29.2607956033123</c:v>
                </c:pt>
                <c:pt idx="160">
                  <c:v>-29.563123516174102</c:v>
                </c:pt>
                <c:pt idx="161">
                  <c:v>-30.7648646639418</c:v>
                </c:pt>
                <c:pt idx="162">
                  <c:v>-30.211892227022101</c:v>
                </c:pt>
                <c:pt idx="163">
                  <c:v>-32.087203428019002</c:v>
                </c:pt>
                <c:pt idx="164">
                  <c:v>-32.892966120558597</c:v>
                </c:pt>
                <c:pt idx="165">
                  <c:v>-33.305117648271398</c:v>
                </c:pt>
                <c:pt idx="166">
                  <c:v>-34.150734347210403</c:v>
                </c:pt>
                <c:pt idx="167">
                  <c:v>-34.726707264645498</c:v>
                </c:pt>
                <c:pt idx="168">
                  <c:v>-34.9495442194277</c:v>
                </c:pt>
                <c:pt idx="169">
                  <c:v>-34.854331709317499</c:v>
                </c:pt>
                <c:pt idx="170">
                  <c:v>-38.975084679817698</c:v>
                </c:pt>
                <c:pt idx="171">
                  <c:v>-36.628703214966102</c:v>
                </c:pt>
                <c:pt idx="172">
                  <c:v>-36.079834356686703</c:v>
                </c:pt>
                <c:pt idx="173">
                  <c:v>-35.152319315332598</c:v>
                </c:pt>
                <c:pt idx="174">
                  <c:v>-35.440020886118397</c:v>
                </c:pt>
                <c:pt idx="175">
                  <c:v>-33.661653557797997</c:v>
                </c:pt>
                <c:pt idx="176">
                  <c:v>-35.253863759250997</c:v>
                </c:pt>
                <c:pt idx="177">
                  <c:v>-35.406323988005298</c:v>
                </c:pt>
                <c:pt idx="178">
                  <c:v>-35.3907623007388</c:v>
                </c:pt>
                <c:pt idx="179">
                  <c:v>-36.450310248518598</c:v>
                </c:pt>
                <c:pt idx="180">
                  <c:v>-37.030632857797002</c:v>
                </c:pt>
                <c:pt idx="181">
                  <c:v>-37.184650334344902</c:v>
                </c:pt>
                <c:pt idx="182">
                  <c:v>-36.849169282896803</c:v>
                </c:pt>
                <c:pt idx="183">
                  <c:v>-37.500322525597902</c:v>
                </c:pt>
                <c:pt idx="184">
                  <c:v>-36.311308828188103</c:v>
                </c:pt>
                <c:pt idx="185">
                  <c:v>-36.181739037137703</c:v>
                </c:pt>
                <c:pt idx="186">
                  <c:v>-37.3617944847093</c:v>
                </c:pt>
                <c:pt idx="187">
                  <c:v>-35.372385181474797</c:v>
                </c:pt>
                <c:pt idx="188">
                  <c:v>-37.143562802718201</c:v>
                </c:pt>
                <c:pt idx="189">
                  <c:v>-37.138616744398597</c:v>
                </c:pt>
                <c:pt idx="190">
                  <c:v>-35.880981479103603</c:v>
                </c:pt>
                <c:pt idx="191">
                  <c:v>-36.731561169090298</c:v>
                </c:pt>
                <c:pt idx="192">
                  <c:v>-35.858594516630397</c:v>
                </c:pt>
                <c:pt idx="193">
                  <c:v>-34.836322537778599</c:v>
                </c:pt>
                <c:pt idx="194">
                  <c:v>-33.805370099350597</c:v>
                </c:pt>
                <c:pt idx="195">
                  <c:v>-34.139838993848201</c:v>
                </c:pt>
                <c:pt idx="196">
                  <c:v>-34.055588727223103</c:v>
                </c:pt>
                <c:pt idx="197">
                  <c:v>-32.242458617649099</c:v>
                </c:pt>
                <c:pt idx="198">
                  <c:v>-32.010732357533499</c:v>
                </c:pt>
                <c:pt idx="199">
                  <c:v>-32.852617894616102</c:v>
                </c:pt>
              </c:numCache>
            </c:numRef>
          </c:yVal>
          <c:smooth val="1"/>
          <c:extLst>
            <c:ext xmlns:c16="http://schemas.microsoft.com/office/drawing/2014/chart" uri="{C3380CC4-5D6E-409C-BE32-E72D297353CC}">
              <c16:uniqueId val="{00000001-4F67-4097-A2F7-B7A14D43F1E4}"/>
            </c:ext>
          </c:extLst>
        </c:ser>
        <c:ser>
          <c:idx val="4"/>
          <c:order val="4"/>
          <c:tx>
            <c:v>gain_Excel</c:v>
          </c:tx>
          <c:spPr>
            <a:ln>
              <a:solidFill>
                <a:schemeClr val="tx2"/>
              </a:solidFill>
              <a:prstDash val="dash"/>
            </a:ln>
          </c:spPr>
          <c:marker>
            <c:symbol val="none"/>
          </c:marker>
          <c:xVal>
            <c:numRef>
              <c:f>'[1]3.6V 1A'!$I$5:$I$45</c:f>
              <c:numCache>
                <c:formatCode>General</c:formatCode>
                <c:ptCount val="41"/>
                <c:pt idx="0">
                  <c:v>100</c:v>
                </c:pt>
                <c:pt idx="1">
                  <c:v>125.8925411794168</c:v>
                </c:pt>
                <c:pt idx="2">
                  <c:v>158.48931924611136</c:v>
                </c:pt>
                <c:pt idx="3">
                  <c:v>199.52623149688804</c:v>
                </c:pt>
                <c:pt idx="4">
                  <c:v>251.188643150958</c:v>
                </c:pt>
                <c:pt idx="5">
                  <c:v>316.22776601683802</c:v>
                </c:pt>
                <c:pt idx="6">
                  <c:v>398.10717055349755</c:v>
                </c:pt>
                <c:pt idx="7">
                  <c:v>501.18723362727235</c:v>
                </c:pt>
                <c:pt idx="8">
                  <c:v>630.95734448019368</c:v>
                </c:pt>
                <c:pt idx="9">
                  <c:v>794.32823472428197</c:v>
                </c:pt>
                <c:pt idx="10">
                  <c:v>1000</c:v>
                </c:pt>
                <c:pt idx="11">
                  <c:v>1258.9254117941678</c:v>
                </c:pt>
                <c:pt idx="12">
                  <c:v>1584.8931924611154</c:v>
                </c:pt>
                <c:pt idx="13">
                  <c:v>1995.2623149688802</c:v>
                </c:pt>
                <c:pt idx="14">
                  <c:v>2511.8864315095807</c:v>
                </c:pt>
                <c:pt idx="15">
                  <c:v>3162.2776601683827</c:v>
                </c:pt>
                <c:pt idx="16">
                  <c:v>3981.071705534976</c:v>
                </c:pt>
                <c:pt idx="17">
                  <c:v>5011.8723362727269</c:v>
                </c:pt>
                <c:pt idx="18">
                  <c:v>6309.5734448019321</c:v>
                </c:pt>
                <c:pt idx="19">
                  <c:v>7943.2823472428208</c:v>
                </c:pt>
                <c:pt idx="20">
                  <c:v>10000</c:v>
                </c:pt>
                <c:pt idx="21">
                  <c:v>12589.25411794168</c:v>
                </c:pt>
                <c:pt idx="22">
                  <c:v>15848.931924611155</c:v>
                </c:pt>
                <c:pt idx="23">
                  <c:v>19952.623149688803</c:v>
                </c:pt>
                <c:pt idx="24">
                  <c:v>25118.864315095812</c:v>
                </c:pt>
                <c:pt idx="25">
                  <c:v>31622.776601683803</c:v>
                </c:pt>
                <c:pt idx="26">
                  <c:v>39810.717055349771</c:v>
                </c:pt>
                <c:pt idx="27">
                  <c:v>50118.723362727324</c:v>
                </c:pt>
                <c:pt idx="28">
                  <c:v>63095.734448019386</c:v>
                </c:pt>
                <c:pt idx="29">
                  <c:v>79432.82347242815</c:v>
                </c:pt>
                <c:pt idx="30">
                  <c:v>100000</c:v>
                </c:pt>
                <c:pt idx="31">
                  <c:v>125892.54117941672</c:v>
                </c:pt>
                <c:pt idx="32">
                  <c:v>158489.31924611147</c:v>
                </c:pt>
                <c:pt idx="33">
                  <c:v>199526.23149688792</c:v>
                </c:pt>
                <c:pt idx="34">
                  <c:v>251188.64315095858</c:v>
                </c:pt>
                <c:pt idx="35">
                  <c:v>316227.76601683837</c:v>
                </c:pt>
                <c:pt idx="36">
                  <c:v>398107.17055349739</c:v>
                </c:pt>
                <c:pt idx="37">
                  <c:v>501187.23362727294</c:v>
                </c:pt>
                <c:pt idx="38">
                  <c:v>630957.34448019345</c:v>
                </c:pt>
                <c:pt idx="39">
                  <c:v>794328.2347242824</c:v>
                </c:pt>
                <c:pt idx="40">
                  <c:v>1000000</c:v>
                </c:pt>
              </c:numCache>
            </c:numRef>
          </c:xVal>
          <c:yVal>
            <c:numRef>
              <c:f>'[1]3.6V 1A'!$J$5:$J$45</c:f>
              <c:numCache>
                <c:formatCode>General</c:formatCode>
                <c:ptCount val="41"/>
                <c:pt idx="0">
                  <c:v>52.687620949153178</c:v>
                </c:pt>
                <c:pt idx="1">
                  <c:v>50.685483621765478</c:v>
                </c:pt>
                <c:pt idx="2">
                  <c:v>48.679078480174034</c:v>
                </c:pt>
                <c:pt idx="3">
                  <c:v>46.667049317930712</c:v>
                </c:pt>
                <c:pt idx="4">
                  <c:v>44.64686827683969</c:v>
                </c:pt>
                <c:pt idx="5">
                  <c:v>42.614350758879297</c:v>
                </c:pt>
                <c:pt idx="6">
                  <c:v>40.562900794884705</c:v>
                </c:pt>
                <c:pt idx="7">
                  <c:v>38.482443677673224</c:v>
                </c:pt>
                <c:pt idx="8">
                  <c:v>36.358082393297636</c:v>
                </c:pt>
                <c:pt idx="9">
                  <c:v>34.168741039338549</c:v>
                </c:pt>
                <c:pt idx="10">
                  <c:v>31.886519487837454</c:v>
                </c:pt>
                <c:pt idx="11">
                  <c:v>29.478132110424824</c:v>
                </c:pt>
                <c:pt idx="12">
                  <c:v>26.910136968146396</c:v>
                </c:pt>
                <c:pt idx="13">
                  <c:v>24.158573335565933</c:v>
                </c:pt>
                <c:pt idx="14">
                  <c:v>21.220480395770807</c:v>
                </c:pt>
                <c:pt idx="15">
                  <c:v>18.121652298059644</c:v>
                </c:pt>
                <c:pt idx="16">
                  <c:v>14.915929102972868</c:v>
                </c:pt>
                <c:pt idx="17">
                  <c:v>11.676334503549299</c:v>
                </c:pt>
                <c:pt idx="18">
                  <c:v>8.481942306133206</c:v>
                </c:pt>
                <c:pt idx="19">
                  <c:v>5.4037745581787178</c:v>
                </c:pt>
                <c:pt idx="20">
                  <c:v>2.4920410728021203</c:v>
                </c:pt>
                <c:pt idx="21">
                  <c:v>-0.231743202109854</c:v>
                </c:pt>
                <c:pt idx="22">
                  <c:v>-2.7741176393401954</c:v>
                </c:pt>
                <c:pt idx="23">
                  <c:v>-5.1609823024744763</c:v>
                </c:pt>
                <c:pt idx="24">
                  <c:v>-7.4260167133812942</c:v>
                </c:pt>
                <c:pt idx="25">
                  <c:v>-9.6015660594924377</c:v>
                </c:pt>
                <c:pt idx="26">
                  <c:v>-11.713972095793732</c:v>
                </c:pt>
                <c:pt idx="27">
                  <c:v>-13.782431145647603</c:v>
                </c:pt>
                <c:pt idx="28">
                  <c:v>-15.819652915581599</c:v>
                </c:pt>
                <c:pt idx="29">
                  <c:v>-17.83303844337394</c:v>
                </c:pt>
                <c:pt idx="30">
                  <c:v>-19.825761528371331</c:v>
                </c:pt>
                <c:pt idx="31">
                  <c:v>-21.797632536529612</c:v>
                </c:pt>
                <c:pt idx="32">
                  <c:v>-23.745956895359502</c:v>
                </c:pt>
                <c:pt idx="33">
                  <c:v>-25.666835686039452</c:v>
                </c:pt>
                <c:pt idx="34">
                  <c:v>-27.557370189451163</c:v>
                </c:pt>
                <c:pt idx="35">
                  <c:v>-29.418639079849264</c:v>
                </c:pt>
                <c:pt idx="36">
                  <c:v>-31.257940333116828</c:v>
                </c:pt>
                <c:pt idx="37">
                  <c:v>-33.087817506931636</c:v>
                </c:pt>
                <c:pt idx="38">
                  <c:v>-34.921038394014808</c:v>
                </c:pt>
                <c:pt idx="39">
                  <c:v>-36.764345462744814</c:v>
                </c:pt>
                <c:pt idx="40">
                  <c:v>-38.614877696201091</c:v>
                </c:pt>
              </c:numCache>
            </c:numRef>
          </c:yVal>
          <c:smooth val="1"/>
          <c:extLst>
            <c:ext xmlns:c16="http://schemas.microsoft.com/office/drawing/2014/chart" uri="{C3380CC4-5D6E-409C-BE32-E72D297353CC}">
              <c16:uniqueId val="{00000002-4F67-4097-A2F7-B7A14D43F1E4}"/>
            </c:ext>
          </c:extLst>
        </c:ser>
        <c:dLbls>
          <c:showLegendKey val="0"/>
          <c:showVal val="0"/>
          <c:showCatName val="0"/>
          <c:showSerName val="0"/>
          <c:showPercent val="0"/>
          <c:showBubbleSize val="0"/>
        </c:dLbls>
        <c:axId val="529539456"/>
        <c:axId val="529541376"/>
      </c:scatterChart>
      <c:scatterChart>
        <c:scatterStyle val="smoothMarker"/>
        <c:varyColors val="0"/>
        <c:ser>
          <c:idx val="1"/>
          <c:order val="1"/>
          <c:tx>
            <c:v>phase_SIMPLIS</c:v>
          </c:tx>
          <c:marker>
            <c:symbol val="none"/>
          </c:marker>
          <c:xVal>
            <c:numRef>
              <c:f>'[1]3.6V 1A'!$A$5:$A$1505</c:f>
              <c:numCache>
                <c:formatCode>General</c:formatCode>
                <c:ptCount val="1501"/>
                <c:pt idx="0">
                  <c:v>10</c:v>
                </c:pt>
                <c:pt idx="1">
                  <c:v>10.0925288607668</c:v>
                </c:pt>
                <c:pt idx="2">
                  <c:v>10.185913880541101</c:v>
                </c:pt>
                <c:pt idx="3">
                  <c:v>10.2801629812647</c:v>
                </c:pt>
                <c:pt idx="4">
                  <c:v>10.375284158180101</c:v>
                </c:pt>
                <c:pt idx="5">
                  <c:v>10.4712854805089</c:v>
                </c:pt>
                <c:pt idx="6">
                  <c:v>10.568175092136499</c:v>
                </c:pt>
                <c:pt idx="7">
                  <c:v>10.6659612123025</c:v>
                </c:pt>
                <c:pt idx="8">
                  <c:v>10.764652136298301</c:v>
                </c:pt>
                <c:pt idx="9">
                  <c:v>10.864256236170601</c:v>
                </c:pt>
                <c:pt idx="10">
                  <c:v>10.9647819614318</c:v>
                </c:pt>
                <c:pt idx="11">
                  <c:v>11.066237839776599</c:v>
                </c:pt>
                <c:pt idx="12">
                  <c:v>11.1686324778056</c:v>
                </c:pt>
                <c:pt idx="13">
                  <c:v>11.271974561755099</c:v>
                </c:pt>
                <c:pt idx="14">
                  <c:v>11.3762728582343</c:v>
                </c:pt>
                <c:pt idx="15">
                  <c:v>11.4815362149688</c:v>
                </c:pt>
                <c:pt idx="16">
                  <c:v>11.587773561551201</c:v>
                </c:pt>
                <c:pt idx="17">
                  <c:v>11.694993910198701</c:v>
                </c:pt>
                <c:pt idx="18">
                  <c:v>11.803206356517199</c:v>
                </c:pt>
                <c:pt idx="19">
                  <c:v>11.9124200802737</c:v>
                </c:pt>
                <c:pt idx="20">
                  <c:v>12.022644346174101</c:v>
                </c:pt>
                <c:pt idx="21">
                  <c:v>12.1338885046497</c:v>
                </c:pt>
                <c:pt idx="22">
                  <c:v>12.2461619926504</c:v>
                </c:pt>
                <c:pt idx="23">
                  <c:v>12.3594743344451</c:v>
                </c:pt>
                <c:pt idx="24">
                  <c:v>12.473835142429399</c:v>
                </c:pt>
                <c:pt idx="25">
                  <c:v>12.5892541179416</c:v>
                </c:pt>
                <c:pt idx="26">
                  <c:v>12.705741052085401</c:v>
                </c:pt>
                <c:pt idx="27">
                  <c:v>12.823305826560199</c:v>
                </c:pt>
                <c:pt idx="28">
                  <c:v>12.941958414499799</c:v>
                </c:pt>
                <c:pt idx="29">
                  <c:v>13.061708881318401</c:v>
                </c:pt>
                <c:pt idx="30">
                  <c:v>13.182567385564001</c:v>
                </c:pt>
                <c:pt idx="31">
                  <c:v>13.304544179780899</c:v>
                </c:pt>
                <c:pt idx="32">
                  <c:v>13.4276496113786</c:v>
                </c:pt>
                <c:pt idx="33">
                  <c:v>13.5518941235103</c:v>
                </c:pt>
                <c:pt idx="34">
                  <c:v>13.6772882559584</c:v>
                </c:pt>
                <c:pt idx="35">
                  <c:v>13.8038426460288</c:v>
                </c:pt>
                <c:pt idx="36">
                  <c:v>13.931568029453</c:v>
                </c:pt>
                <c:pt idx="37">
                  <c:v>14.0604752412991</c:v>
                </c:pt>
                <c:pt idx="38">
                  <c:v>14.190575216890901</c:v>
                </c:pt>
                <c:pt idx="39">
                  <c:v>14.3218789927354</c:v>
                </c:pt>
                <c:pt idx="40">
                  <c:v>14.454397707459201</c:v>
                </c:pt>
                <c:pt idx="41">
                  <c:v>14.5881426027534</c:v>
                </c:pt>
                <c:pt idx="42">
                  <c:v>14.7231250243271</c:v>
                </c:pt>
                <c:pt idx="43">
                  <c:v>14.85935642287</c:v>
                </c:pt>
                <c:pt idx="44">
                  <c:v>14.996848355023699</c:v>
                </c:pt>
                <c:pt idx="45">
                  <c:v>15.135612484361999</c:v>
                </c:pt>
                <c:pt idx="46">
                  <c:v>15.2756605823807</c:v>
                </c:pt>
                <c:pt idx="47">
                  <c:v>15.4170045294955</c:v>
                </c:pt>
                <c:pt idx="48">
                  <c:v>15.559656316050701</c:v>
                </c:pt>
                <c:pt idx="49">
                  <c:v>15.703628043335501</c:v>
                </c:pt>
                <c:pt idx="50">
                  <c:v>15.848931924611099</c:v>
                </c:pt>
                <c:pt idx="51">
                  <c:v>15.9955802861466</c:v>
                </c:pt>
                <c:pt idx="52">
                  <c:v>16.1435855682648</c:v>
                </c:pt>
                <c:pt idx="53">
                  <c:v>16.2929603263972</c:v>
                </c:pt>
                <c:pt idx="54">
                  <c:v>16.4437172321493</c:v>
                </c:pt>
                <c:pt idx="55">
                  <c:v>16.595869074375599</c:v>
                </c:pt>
                <c:pt idx="56">
                  <c:v>16.749428760264301</c:v>
                </c:pt>
                <c:pt idx="57">
                  <c:v>16.904409316432599</c:v>
                </c:pt>
                <c:pt idx="58">
                  <c:v>17.060823890031202</c:v>
                </c:pt>
                <c:pt idx="59">
                  <c:v>17.218685749860001</c:v>
                </c:pt>
                <c:pt idx="60">
                  <c:v>17.378008287493699</c:v>
                </c:pt>
                <c:pt idx="61">
                  <c:v>17.538805018417602</c:v>
                </c:pt>
                <c:pt idx="62">
                  <c:v>17.701089583174198</c:v>
                </c:pt>
                <c:pt idx="63">
                  <c:v>17.8648757485205</c:v>
                </c:pt>
                <c:pt idx="64">
                  <c:v>18.030177408595598</c:v>
                </c:pt>
                <c:pt idx="65">
                  <c:v>18.197008586099798</c:v>
                </c:pt>
                <c:pt idx="66">
                  <c:v>18.365383433483402</c:v>
                </c:pt>
                <c:pt idx="67">
                  <c:v>18.535316234148102</c:v>
                </c:pt>
                <c:pt idx="68">
                  <c:v>18.706821403658001</c:v>
                </c:pt>
                <c:pt idx="69">
                  <c:v>18.879913490962899</c:v>
                </c:pt>
                <c:pt idx="70">
                  <c:v>19.054607179632399</c:v>
                </c:pt>
                <c:pt idx="71">
                  <c:v>19.230917289101502</c:v>
                </c:pt>
                <c:pt idx="72">
                  <c:v>19.408858775927701</c:v>
                </c:pt>
                <c:pt idx="73">
                  <c:v>19.588446735059801</c:v>
                </c:pt>
                <c:pt idx="74">
                  <c:v>19.769696401118601</c:v>
                </c:pt>
                <c:pt idx="75">
                  <c:v>19.952623149688701</c:v>
                </c:pt>
                <c:pt idx="76">
                  <c:v>20.137242498623799</c:v>
                </c:pt>
                <c:pt idx="77">
                  <c:v>20.323570109362201</c:v>
                </c:pt>
                <c:pt idx="78">
                  <c:v>20.511621788255599</c:v>
                </c:pt>
                <c:pt idx="79">
                  <c:v>20.701413487910401</c:v>
                </c:pt>
                <c:pt idx="80">
                  <c:v>20.892961308540301</c:v>
                </c:pt>
                <c:pt idx="81">
                  <c:v>21.086281499332799</c:v>
                </c:pt>
                <c:pt idx="82">
                  <c:v>21.281390459827101</c:v>
                </c:pt>
                <c:pt idx="83">
                  <c:v>21.478304741305301</c:v>
                </c:pt>
                <c:pt idx="84">
                  <c:v>21.677041048196902</c:v>
                </c:pt>
                <c:pt idx="85">
                  <c:v>21.877616239495499</c:v>
                </c:pt>
                <c:pt idx="86">
                  <c:v>22.080047330188901</c:v>
                </c:pt>
                <c:pt idx="87">
                  <c:v>22.284351492702999</c:v>
                </c:pt>
                <c:pt idx="88">
                  <c:v>22.490546058357801</c:v>
                </c:pt>
                <c:pt idx="89">
                  <c:v>22.698648518838201</c:v>
                </c:pt>
                <c:pt idx="90">
                  <c:v>22.908676527677699</c:v>
                </c:pt>
                <c:pt idx="91">
                  <c:v>23.120647901755898</c:v>
                </c:pt>
                <c:pt idx="92">
                  <c:v>23.334580622810002</c:v>
                </c:pt>
                <c:pt idx="93">
                  <c:v>23.55049283896</c:v>
                </c:pt>
                <c:pt idx="94">
                  <c:v>23.768402866248699</c:v>
                </c:pt>
                <c:pt idx="95">
                  <c:v>23.9883291901949</c:v>
                </c:pt>
                <c:pt idx="96">
                  <c:v>24.210290467361698</c:v>
                </c:pt>
                <c:pt idx="97">
                  <c:v>24.434305526939699</c:v>
                </c:pt>
                <c:pt idx="98">
                  <c:v>24.6603933723433</c:v>
                </c:pt>
                <c:pt idx="99">
                  <c:v>24.888573182823901</c:v>
                </c:pt>
                <c:pt idx="100">
                  <c:v>25.118864315095799</c:v>
                </c:pt>
                <c:pt idx="101">
                  <c:v>25.351286304978998</c:v>
                </c:pt>
                <c:pt idx="102">
                  <c:v>25.585858869056398</c:v>
                </c:pt>
                <c:pt idx="103">
                  <c:v>25.822601906345898</c:v>
                </c:pt>
                <c:pt idx="104">
                  <c:v>26.061535499988899</c:v>
                </c:pt>
                <c:pt idx="105">
                  <c:v>26.3026799189538</c:v>
                </c:pt>
                <c:pt idx="106">
                  <c:v>26.5460556197553</c:v>
                </c:pt>
                <c:pt idx="107">
                  <c:v>26.791683248190299</c:v>
                </c:pt>
                <c:pt idx="108">
                  <c:v>27.039583641088399</c:v>
                </c:pt>
                <c:pt idx="109">
                  <c:v>27.2897778280804</c:v>
                </c:pt>
                <c:pt idx="110">
                  <c:v>27.542287033381601</c:v>
                </c:pt>
                <c:pt idx="111">
                  <c:v>27.797132677592799</c:v>
                </c:pt>
                <c:pt idx="112">
                  <c:v>28.0543363795171</c:v>
                </c:pt>
                <c:pt idx="113">
                  <c:v>28.313919957993701</c:v>
                </c:pt>
                <c:pt idx="114">
                  <c:v>28.575905433749401</c:v>
                </c:pt>
                <c:pt idx="115">
                  <c:v>28.840315031266002</c:v>
                </c:pt>
                <c:pt idx="116">
                  <c:v>29.107171180666001</c:v>
                </c:pt>
                <c:pt idx="117">
                  <c:v>29.376496519615301</c:v>
                </c:pt>
                <c:pt idx="118">
                  <c:v>29.648313895243401</c:v>
                </c:pt>
                <c:pt idx="119">
                  <c:v>29.9226463660818</c:v>
                </c:pt>
                <c:pt idx="120">
                  <c:v>30.199517204020101</c:v>
                </c:pt>
                <c:pt idx="121">
                  <c:v>30.478949896279801</c:v>
                </c:pt>
                <c:pt idx="122">
                  <c:v>30.760968147406999</c:v>
                </c:pt>
                <c:pt idx="123">
                  <c:v>31.0455958812835</c:v>
                </c:pt>
                <c:pt idx="124">
                  <c:v>31.3328572431558</c:v>
                </c:pt>
                <c:pt idx="125">
                  <c:v>31.6227766016837</c:v>
                </c:pt>
                <c:pt idx="126">
                  <c:v>31.915378551007599</c:v>
                </c:pt>
                <c:pt idx="127">
                  <c:v>32.210687912834302</c:v>
                </c:pt>
                <c:pt idx="128">
                  <c:v>32.508729738543401</c:v>
                </c:pt>
                <c:pt idx="129">
                  <c:v>32.809529311311898</c:v>
                </c:pt>
                <c:pt idx="130">
                  <c:v>33.113112148259098</c:v>
                </c:pt>
                <c:pt idx="131">
                  <c:v>33.419504002611397</c:v>
                </c:pt>
                <c:pt idx="132">
                  <c:v>33.728730865886803</c:v>
                </c:pt>
                <c:pt idx="133">
                  <c:v>34.040818970099998</c:v>
                </c:pt>
                <c:pt idx="134">
                  <c:v>34.355794789987399</c:v>
                </c:pt>
                <c:pt idx="135">
                  <c:v>34.673685045253102</c:v>
                </c:pt>
                <c:pt idx="136">
                  <c:v>34.994516702835703</c:v>
                </c:pt>
                <c:pt idx="137">
                  <c:v>35.3183169791957</c:v>
                </c:pt>
                <c:pt idx="138">
                  <c:v>35.645113342624398</c:v>
                </c:pt>
                <c:pt idx="139">
                  <c:v>35.9749335155742</c:v>
                </c:pt>
                <c:pt idx="140">
                  <c:v>36.307805477010099</c:v>
                </c:pt>
                <c:pt idx="141">
                  <c:v>36.643757464783299</c:v>
                </c:pt>
                <c:pt idx="142">
                  <c:v>36.982817978026603</c:v>
                </c:pt>
                <c:pt idx="143">
                  <c:v>37.325015779571999</c:v>
                </c:pt>
                <c:pt idx="144">
                  <c:v>37.670379898390799</c:v>
                </c:pt>
                <c:pt idx="145">
                  <c:v>38.018939632056103</c:v>
                </c:pt>
                <c:pt idx="146">
                  <c:v>38.370724549227802</c:v>
                </c:pt>
                <c:pt idx="147">
                  <c:v>38.725764492161701</c:v>
                </c:pt>
                <c:pt idx="148">
                  <c:v>39.0840895792401</c:v>
                </c:pt>
                <c:pt idx="149">
                  <c:v>39.445730207527802</c:v>
                </c:pt>
                <c:pt idx="150">
                  <c:v>39.810717055349699</c:v>
                </c:pt>
                <c:pt idx="151">
                  <c:v>40.179081084893902</c:v>
                </c:pt>
                <c:pt idx="152">
                  <c:v>40.550853544838297</c:v>
                </c:pt>
                <c:pt idx="153">
                  <c:v>40.926065973001002</c:v>
                </c:pt>
                <c:pt idx="154">
                  <c:v>41.304750199016098</c:v>
                </c:pt>
                <c:pt idx="155">
                  <c:v>41.686938347033497</c:v>
                </c:pt>
                <c:pt idx="156">
                  <c:v>42.072662838444401</c:v>
                </c:pt>
                <c:pt idx="157">
                  <c:v>42.461956394631201</c:v>
                </c:pt>
                <c:pt idx="158">
                  <c:v>42.854852039743903</c:v>
                </c:pt>
                <c:pt idx="159">
                  <c:v>43.2513831035008</c:v>
                </c:pt>
                <c:pt idx="160">
                  <c:v>43.651583224016598</c:v>
                </c:pt>
                <c:pt idx="161">
                  <c:v>44.0554863506553</c:v>
                </c:pt>
                <c:pt idx="162">
                  <c:v>44.463126746910802</c:v>
                </c:pt>
                <c:pt idx="163">
                  <c:v>44.874538993313202</c:v>
                </c:pt>
                <c:pt idx="164">
                  <c:v>45.289757990361998</c:v>
                </c:pt>
                <c:pt idx="165">
                  <c:v>45.708818961487502</c:v>
                </c:pt>
                <c:pt idx="166">
                  <c:v>46.131757456037903</c:v>
                </c:pt>
                <c:pt idx="167">
                  <c:v>46.558609352295903</c:v>
                </c:pt>
                <c:pt idx="168">
                  <c:v>46.989410860521502</c:v>
                </c:pt>
                <c:pt idx="169">
                  <c:v>47.424198526024398</c:v>
                </c:pt>
                <c:pt idx="170">
                  <c:v>47.863009232263799</c:v>
                </c:pt>
                <c:pt idx="171">
                  <c:v>48.305880203977203</c:v>
                </c:pt>
                <c:pt idx="172">
                  <c:v>48.752849010338601</c:v>
                </c:pt>
                <c:pt idx="173">
                  <c:v>49.203953568145003</c:v>
                </c:pt>
                <c:pt idx="174">
                  <c:v>49.659232145033499</c:v>
                </c:pt>
                <c:pt idx="175">
                  <c:v>50.118723362727202</c:v>
                </c:pt>
                <c:pt idx="176">
                  <c:v>50.582466200311401</c:v>
                </c:pt>
                <c:pt idx="177">
                  <c:v>51.050499997540598</c:v>
                </c:pt>
                <c:pt idx="178">
                  <c:v>51.522864458175597</c:v>
                </c:pt>
                <c:pt idx="179">
                  <c:v>51.999599653351602</c:v>
                </c:pt>
                <c:pt idx="180">
                  <c:v>52.480746024977201</c:v>
                </c:pt>
                <c:pt idx="181">
                  <c:v>52.966344389165698</c:v>
                </c:pt>
                <c:pt idx="182">
                  <c:v>53.456435939697101</c:v>
                </c:pt>
                <c:pt idx="183">
                  <c:v>53.951062251512703</c:v>
                </c:pt>
                <c:pt idx="184">
                  <c:v>54.4502652842421</c:v>
                </c:pt>
                <c:pt idx="185">
                  <c:v>54.954087385762399</c:v>
                </c:pt>
                <c:pt idx="186">
                  <c:v>55.462571295791001</c:v>
                </c:pt>
                <c:pt idx="187">
                  <c:v>55.975760149510997</c:v>
                </c:pt>
                <c:pt idx="188">
                  <c:v>56.4936974812302</c:v>
                </c:pt>
                <c:pt idx="189">
                  <c:v>57.016427228074697</c:v>
                </c:pt>
                <c:pt idx="190">
                  <c:v>57.543993733715602</c:v>
                </c:pt>
                <c:pt idx="191">
                  <c:v>58.076441752131203</c:v>
                </c:pt>
                <c:pt idx="192">
                  <c:v>58.613816451402798</c:v>
                </c:pt>
                <c:pt idx="193">
                  <c:v>59.156163417547397</c:v>
                </c:pt>
                <c:pt idx="194">
                  <c:v>59.703528658383597</c:v>
                </c:pt>
                <c:pt idx="195">
                  <c:v>60.255958607435701</c:v>
                </c:pt>
                <c:pt idx="196">
                  <c:v>60.813500127871698</c:v>
                </c:pt>
                <c:pt idx="197">
                  <c:v>61.3762005164794</c:v>
                </c:pt>
                <c:pt idx="198">
                  <c:v>61.944107507678098</c:v>
                </c:pt>
                <c:pt idx="199">
                  <c:v>62.517269277568502</c:v>
                </c:pt>
                <c:pt idx="200">
                  <c:v>63.0957344480193</c:v>
                </c:pt>
                <c:pt idx="201">
                  <c:v>63.679552090791503</c:v>
                </c:pt>
                <c:pt idx="202">
                  <c:v>64.268771731701904</c:v>
                </c:pt>
                <c:pt idx="203">
                  <c:v>64.863443354823801</c:v>
                </c:pt>
                <c:pt idx="204">
                  <c:v>65.463617406727394</c:v>
                </c:pt>
                <c:pt idx="205">
                  <c:v>66.069344800759495</c:v>
                </c:pt>
                <c:pt idx="206">
                  <c:v>66.680676921362206</c:v>
                </c:pt>
                <c:pt idx="207">
                  <c:v>67.297665628431702</c:v>
                </c:pt>
                <c:pt idx="208">
                  <c:v>67.920363261718407</c:v>
                </c:pt>
                <c:pt idx="209">
                  <c:v>68.5488226452661</c:v>
                </c:pt>
                <c:pt idx="210">
                  <c:v>69.1830970918936</c:v>
                </c:pt>
                <c:pt idx="211">
                  <c:v>69.823240407717094</c:v>
                </c:pt>
                <c:pt idx="212">
                  <c:v>70.469306896714599</c:v>
                </c:pt>
                <c:pt idx="213">
                  <c:v>71.121351365332799</c:v>
                </c:pt>
                <c:pt idx="214">
                  <c:v>71.779429127136098</c:v>
                </c:pt>
                <c:pt idx="215">
                  <c:v>72.443596007498996</c:v>
                </c:pt>
                <c:pt idx="216">
                  <c:v>73.113908348341695</c:v>
                </c:pt>
                <c:pt idx="217">
                  <c:v>73.790423012909997</c:v>
                </c:pt>
                <c:pt idx="218">
                  <c:v>74.473197390598799</c:v>
                </c:pt>
                <c:pt idx="219">
                  <c:v>75.162289401820502</c:v>
                </c:pt>
                <c:pt idx="220">
                  <c:v>75.857757502918304</c:v>
                </c:pt>
                <c:pt idx="221">
                  <c:v>76.5596606911256</c:v>
                </c:pt>
                <c:pt idx="222">
                  <c:v>77.268058509570196</c:v>
                </c:pt>
                <c:pt idx="223">
                  <c:v>77.983011052325807</c:v>
                </c:pt>
                <c:pt idx="224">
                  <c:v>78.704578969509797</c:v>
                </c:pt>
                <c:pt idx="225">
                  <c:v>79.432823472428097</c:v>
                </c:pt>
                <c:pt idx="226">
                  <c:v>80.167806338767903</c:v>
                </c:pt>
                <c:pt idx="227">
                  <c:v>80.909589917838204</c:v>
                </c:pt>
                <c:pt idx="228">
                  <c:v>81.658237135859196</c:v>
                </c:pt>
                <c:pt idx="229">
                  <c:v>82.413811501300202</c:v>
                </c:pt>
                <c:pt idx="230">
                  <c:v>83.176377110267097</c:v>
                </c:pt>
                <c:pt idx="231">
                  <c:v>83.945998651939703</c:v>
                </c:pt>
                <c:pt idx="232">
                  <c:v>84.722741414059598</c:v>
                </c:pt>
                <c:pt idx="233">
                  <c:v>85.506671288468297</c:v>
                </c:pt>
                <c:pt idx="234">
                  <c:v>86.297854776696994</c:v>
                </c:pt>
                <c:pt idx="235">
                  <c:v>87.096358995608</c:v>
                </c:pt>
                <c:pt idx="236">
                  <c:v>87.902251683088394</c:v>
                </c:pt>
                <c:pt idx="237">
                  <c:v>88.715601203795998</c:v>
                </c:pt>
                <c:pt idx="238">
                  <c:v>89.536476554959293</c:v>
                </c:pt>
                <c:pt idx="239">
                  <c:v>90.364947372230105</c:v>
                </c:pt>
                <c:pt idx="240">
                  <c:v>91.201083935590901</c:v>
                </c:pt>
                <c:pt idx="241">
                  <c:v>92.044957175317094</c:v>
                </c:pt>
                <c:pt idx="242">
                  <c:v>92.896638677993593</c:v>
                </c:pt>
                <c:pt idx="243">
                  <c:v>93.756200692587996</c:v>
                </c:pt>
                <c:pt idx="244">
                  <c:v>94.623716136579205</c:v>
                </c:pt>
                <c:pt idx="245">
                  <c:v>95.499258602143499</c:v>
                </c:pt>
                <c:pt idx="246">
                  <c:v>96.382902362397004</c:v>
                </c:pt>
                <c:pt idx="247">
                  <c:v>97.274722377696506</c:v>
                </c:pt>
                <c:pt idx="248">
                  <c:v>98.174794301998404</c:v>
                </c:pt>
                <c:pt idx="249">
                  <c:v>99.083194489276707</c:v>
                </c:pt>
                <c:pt idx="250">
                  <c:v>100</c:v>
                </c:pt>
                <c:pt idx="251">
                  <c:v>100.92528860766799</c:v>
                </c:pt>
                <c:pt idx="252">
                  <c:v>101.85913880541101</c:v>
                </c:pt>
                <c:pt idx="253">
                  <c:v>102.80162981264699</c:v>
                </c:pt>
                <c:pt idx="254">
                  <c:v>103.75284158180099</c:v>
                </c:pt>
                <c:pt idx="255">
                  <c:v>104.71285480508899</c:v>
                </c:pt>
                <c:pt idx="256">
                  <c:v>105.68175092136499</c:v>
                </c:pt>
                <c:pt idx="257">
                  <c:v>106.659612123025</c:v>
                </c:pt>
                <c:pt idx="258">
                  <c:v>107.64652136298299</c:v>
                </c:pt>
                <c:pt idx="259">
                  <c:v>108.642562361706</c:v>
                </c:pt>
                <c:pt idx="260">
                  <c:v>109.647819614318</c:v>
                </c:pt>
                <c:pt idx="261">
                  <c:v>110.66237839776601</c:v>
                </c:pt>
                <c:pt idx="262">
                  <c:v>111.686324778056</c:v>
                </c:pt>
                <c:pt idx="263">
                  <c:v>112.719745617551</c:v>
                </c:pt>
                <c:pt idx="264">
                  <c:v>113.762728582343</c:v>
                </c:pt>
                <c:pt idx="265">
                  <c:v>114.815362149688</c:v>
                </c:pt>
                <c:pt idx="266">
                  <c:v>115.87773561551199</c:v>
                </c:pt>
                <c:pt idx="267">
                  <c:v>116.949939101987</c:v>
                </c:pt>
                <c:pt idx="268">
                  <c:v>118.032063565172</c:v>
                </c:pt>
                <c:pt idx="269">
                  <c:v>119.12420080273699</c:v>
                </c:pt>
                <c:pt idx="270">
                  <c:v>120.226443461741</c:v>
                </c:pt>
                <c:pt idx="271">
                  <c:v>121.338885046497</c:v>
                </c:pt>
                <c:pt idx="272">
                  <c:v>122.461619926504</c:v>
                </c:pt>
                <c:pt idx="273">
                  <c:v>123.594743344451</c:v>
                </c:pt>
                <c:pt idx="274">
                  <c:v>124.738351424294</c:v>
                </c:pt>
                <c:pt idx="275">
                  <c:v>125.892541179416</c:v>
                </c:pt>
                <c:pt idx="276">
                  <c:v>127.05741052085401</c:v>
                </c:pt>
                <c:pt idx="277">
                  <c:v>128.23305826560201</c:v>
                </c:pt>
                <c:pt idx="278">
                  <c:v>129.419584144998</c:v>
                </c:pt>
                <c:pt idx="279">
                  <c:v>130.61708881318401</c:v>
                </c:pt>
                <c:pt idx="280">
                  <c:v>131.82567385563999</c:v>
                </c:pt>
                <c:pt idx="281">
                  <c:v>133.04544179780899</c:v>
                </c:pt>
                <c:pt idx="282">
                  <c:v>134.27649611378601</c:v>
                </c:pt>
                <c:pt idx="283">
                  <c:v>135.518941235103</c:v>
                </c:pt>
                <c:pt idx="284">
                  <c:v>136.77288255958399</c:v>
                </c:pt>
                <c:pt idx="285">
                  <c:v>138.03842646028801</c:v>
                </c:pt>
                <c:pt idx="286">
                  <c:v>139.31568029453001</c:v>
                </c:pt>
                <c:pt idx="287">
                  <c:v>140.60475241299099</c:v>
                </c:pt>
                <c:pt idx="288">
                  <c:v>141.905752168909</c:v>
                </c:pt>
                <c:pt idx="289">
                  <c:v>143.21878992735401</c:v>
                </c:pt>
                <c:pt idx="290">
                  <c:v>144.54397707459199</c:v>
                </c:pt>
                <c:pt idx="291">
                  <c:v>145.88142602753399</c:v>
                </c:pt>
                <c:pt idx="292">
                  <c:v>147.23125024327101</c:v>
                </c:pt>
                <c:pt idx="293">
                  <c:v>148.59356422869999</c:v>
                </c:pt>
                <c:pt idx="294">
                  <c:v>149.96848355023701</c:v>
                </c:pt>
                <c:pt idx="295">
                  <c:v>151.35612484361999</c:v>
                </c:pt>
                <c:pt idx="296">
                  <c:v>152.75660582380701</c:v>
                </c:pt>
                <c:pt idx="297">
                  <c:v>154.170045294955</c:v>
                </c:pt>
                <c:pt idx="298">
                  <c:v>155.596563160507</c:v>
                </c:pt>
                <c:pt idx="299">
                  <c:v>157.03628043335499</c:v>
                </c:pt>
                <c:pt idx="300">
                  <c:v>158.48931924611099</c:v>
                </c:pt>
                <c:pt idx="301">
                  <c:v>159.955802861466</c:v>
                </c:pt>
                <c:pt idx="302">
                  <c:v>161.435855682648</c:v>
                </c:pt>
                <c:pt idx="303">
                  <c:v>162.92960326397201</c:v>
                </c:pt>
                <c:pt idx="304">
                  <c:v>164.43717232149299</c:v>
                </c:pt>
                <c:pt idx="305">
                  <c:v>165.95869074375599</c:v>
                </c:pt>
                <c:pt idx="306">
                  <c:v>167.494287602643</c:v>
                </c:pt>
                <c:pt idx="307">
                  <c:v>169.044093164326</c:v>
                </c:pt>
                <c:pt idx="308">
                  <c:v>170.60823890031199</c:v>
                </c:pt>
                <c:pt idx="309">
                  <c:v>172.18685749860001</c:v>
                </c:pt>
                <c:pt idx="310">
                  <c:v>173.78008287493699</c:v>
                </c:pt>
                <c:pt idx="311">
                  <c:v>175.388050184176</c:v>
                </c:pt>
                <c:pt idx="312">
                  <c:v>177.010895831742</c:v>
                </c:pt>
                <c:pt idx="313">
                  <c:v>178.64875748520501</c:v>
                </c:pt>
                <c:pt idx="314">
                  <c:v>180.301774085956</c:v>
                </c:pt>
                <c:pt idx="315">
                  <c:v>181.97008586099801</c:v>
                </c:pt>
                <c:pt idx="316">
                  <c:v>183.65383433483399</c:v>
                </c:pt>
                <c:pt idx="317">
                  <c:v>185.35316234148101</c:v>
                </c:pt>
                <c:pt idx="318">
                  <c:v>187.06821403658</c:v>
                </c:pt>
                <c:pt idx="319">
                  <c:v>188.799134909629</c:v>
                </c:pt>
                <c:pt idx="320">
                  <c:v>190.54607179632399</c:v>
                </c:pt>
                <c:pt idx="321">
                  <c:v>192.30917289101501</c:v>
                </c:pt>
                <c:pt idx="322">
                  <c:v>194.088587759277</c:v>
                </c:pt>
                <c:pt idx="323">
                  <c:v>195.88446735059901</c:v>
                </c:pt>
                <c:pt idx="324">
                  <c:v>197.696964011186</c:v>
                </c:pt>
                <c:pt idx="325">
                  <c:v>199.52623149688699</c:v>
                </c:pt>
                <c:pt idx="326">
                  <c:v>201.372424986238</c:v>
                </c:pt>
                <c:pt idx="327">
                  <c:v>203.235701093622</c:v>
                </c:pt>
                <c:pt idx="328">
                  <c:v>205.11621788255599</c:v>
                </c:pt>
                <c:pt idx="329">
                  <c:v>207.01413487910401</c:v>
                </c:pt>
                <c:pt idx="330">
                  <c:v>208.92961308540299</c:v>
                </c:pt>
                <c:pt idx="331">
                  <c:v>210.86281499332799</c:v>
                </c:pt>
                <c:pt idx="332">
                  <c:v>212.81390459827099</c:v>
                </c:pt>
                <c:pt idx="333">
                  <c:v>214.783047413053</c:v>
                </c:pt>
                <c:pt idx="334">
                  <c:v>216.77041048196901</c:v>
                </c:pt>
                <c:pt idx="335">
                  <c:v>218.77616239495501</c:v>
                </c:pt>
                <c:pt idx="336">
                  <c:v>220.80047330189001</c:v>
                </c:pt>
                <c:pt idx="337">
                  <c:v>222.84351492702999</c:v>
                </c:pt>
                <c:pt idx="338">
                  <c:v>224.90546058357799</c:v>
                </c:pt>
                <c:pt idx="339">
                  <c:v>226.98648518838201</c:v>
                </c:pt>
                <c:pt idx="340">
                  <c:v>229.08676527677699</c:v>
                </c:pt>
                <c:pt idx="341">
                  <c:v>231.20647901755899</c:v>
                </c:pt>
                <c:pt idx="342">
                  <c:v>233.3458062281</c:v>
                </c:pt>
                <c:pt idx="343">
                  <c:v>235.50492838960099</c:v>
                </c:pt>
                <c:pt idx="344">
                  <c:v>237.68402866248701</c:v>
                </c:pt>
                <c:pt idx="345">
                  <c:v>239.88329190194901</c:v>
                </c:pt>
                <c:pt idx="346">
                  <c:v>242.10290467361699</c:v>
                </c:pt>
                <c:pt idx="347">
                  <c:v>244.34305526939701</c:v>
                </c:pt>
                <c:pt idx="348">
                  <c:v>246.60393372343299</c:v>
                </c:pt>
                <c:pt idx="349">
                  <c:v>248.88573182823899</c:v>
                </c:pt>
                <c:pt idx="350">
                  <c:v>251.18864315095701</c:v>
                </c:pt>
                <c:pt idx="351">
                  <c:v>253.51286304979001</c:v>
                </c:pt>
                <c:pt idx="352">
                  <c:v>255.85858869056401</c:v>
                </c:pt>
                <c:pt idx="353">
                  <c:v>258.22601906345898</c:v>
                </c:pt>
                <c:pt idx="354">
                  <c:v>260.61535499988901</c:v>
                </c:pt>
                <c:pt idx="355">
                  <c:v>263.026799189538</c:v>
                </c:pt>
                <c:pt idx="356">
                  <c:v>265.46055619755299</c:v>
                </c:pt>
                <c:pt idx="357">
                  <c:v>267.91683248190299</c:v>
                </c:pt>
                <c:pt idx="358">
                  <c:v>270.39583641088399</c:v>
                </c:pt>
                <c:pt idx="359">
                  <c:v>272.897778280804</c:v>
                </c:pt>
                <c:pt idx="360">
                  <c:v>275.42287033381598</c:v>
                </c:pt>
                <c:pt idx="361">
                  <c:v>277.97132677592799</c:v>
                </c:pt>
                <c:pt idx="362">
                  <c:v>280.54336379517099</c:v>
                </c:pt>
                <c:pt idx="363">
                  <c:v>283.13919957993699</c:v>
                </c:pt>
                <c:pt idx="364">
                  <c:v>285.75905433749398</c:v>
                </c:pt>
                <c:pt idx="365">
                  <c:v>288.40315031265999</c:v>
                </c:pt>
                <c:pt idx="366">
                  <c:v>291.07171180666001</c:v>
                </c:pt>
                <c:pt idx="367">
                  <c:v>293.76496519615301</c:v>
                </c:pt>
                <c:pt idx="368">
                  <c:v>296.48313895243399</c:v>
                </c:pt>
                <c:pt idx="369">
                  <c:v>299.22646366081801</c:v>
                </c:pt>
                <c:pt idx="370">
                  <c:v>301.995172040201</c:v>
                </c:pt>
                <c:pt idx="371">
                  <c:v>304.78949896279801</c:v>
                </c:pt>
                <c:pt idx="372">
                  <c:v>307.60968147406999</c:v>
                </c:pt>
                <c:pt idx="373">
                  <c:v>310.45595881283498</c:v>
                </c:pt>
                <c:pt idx="374">
                  <c:v>313.32857243155797</c:v>
                </c:pt>
                <c:pt idx="375">
                  <c:v>316.22776601683699</c:v>
                </c:pt>
                <c:pt idx="376">
                  <c:v>319.15378551007598</c:v>
                </c:pt>
                <c:pt idx="377">
                  <c:v>322.106879128343</c:v>
                </c:pt>
                <c:pt idx="378">
                  <c:v>325.087297385434</c:v>
                </c:pt>
                <c:pt idx="379">
                  <c:v>328.095293113119</c:v>
                </c:pt>
                <c:pt idx="380">
                  <c:v>331.13112148259103</c:v>
                </c:pt>
                <c:pt idx="381">
                  <c:v>334.19504002611399</c:v>
                </c:pt>
                <c:pt idx="382">
                  <c:v>337.28730865886803</c:v>
                </c:pt>
                <c:pt idx="383">
                  <c:v>340.40818970100003</c:v>
                </c:pt>
                <c:pt idx="384">
                  <c:v>343.55794789987402</c:v>
                </c:pt>
                <c:pt idx="385">
                  <c:v>346.73685045253097</c:v>
                </c:pt>
                <c:pt idx="386">
                  <c:v>349.94516702835699</c:v>
                </c:pt>
                <c:pt idx="387">
                  <c:v>353.183169791956</c:v>
                </c:pt>
                <c:pt idx="388">
                  <c:v>356.45113342624398</c:v>
                </c:pt>
                <c:pt idx="389">
                  <c:v>359.74933515574202</c:v>
                </c:pt>
                <c:pt idx="390">
                  <c:v>363.07805477010101</c:v>
                </c:pt>
                <c:pt idx="391">
                  <c:v>366.437574647833</c:v>
                </c:pt>
                <c:pt idx="392">
                  <c:v>369.828179780266</c:v>
                </c:pt>
                <c:pt idx="393">
                  <c:v>373.25015779571999</c:v>
                </c:pt>
                <c:pt idx="394">
                  <c:v>376.70379898390797</c:v>
                </c:pt>
                <c:pt idx="395">
                  <c:v>380.189396320561</c:v>
                </c:pt>
                <c:pt idx="396">
                  <c:v>383.70724549227799</c:v>
                </c:pt>
                <c:pt idx="397">
                  <c:v>387.25764492161699</c:v>
                </c:pt>
                <c:pt idx="398">
                  <c:v>390.84089579240202</c:v>
                </c:pt>
                <c:pt idx="399">
                  <c:v>394.45730207527799</c:v>
                </c:pt>
                <c:pt idx="400">
                  <c:v>398.10717055349699</c:v>
                </c:pt>
                <c:pt idx="401">
                  <c:v>401.79081084894</c:v>
                </c:pt>
                <c:pt idx="402">
                  <c:v>405.50853544838299</c:v>
                </c:pt>
                <c:pt idx="403">
                  <c:v>409.26065973000999</c:v>
                </c:pt>
                <c:pt idx="404">
                  <c:v>413.04750199016098</c:v>
                </c:pt>
                <c:pt idx="405">
                  <c:v>416.86938347033498</c:v>
                </c:pt>
                <c:pt idx="406">
                  <c:v>420.72662838444398</c:v>
                </c:pt>
                <c:pt idx="407">
                  <c:v>424.61956394631198</c:v>
                </c:pt>
                <c:pt idx="408">
                  <c:v>428.54852039743901</c:v>
                </c:pt>
                <c:pt idx="409">
                  <c:v>432.51383103500802</c:v>
                </c:pt>
                <c:pt idx="410">
                  <c:v>436.51583224016503</c:v>
                </c:pt>
                <c:pt idx="411">
                  <c:v>440.55486350655298</c:v>
                </c:pt>
                <c:pt idx="412">
                  <c:v>444.63126746910802</c:v>
                </c:pt>
                <c:pt idx="413">
                  <c:v>448.745389933132</c:v>
                </c:pt>
                <c:pt idx="414">
                  <c:v>452.89757990362</c:v>
                </c:pt>
                <c:pt idx="415">
                  <c:v>457.08818961487401</c:v>
                </c:pt>
                <c:pt idx="416">
                  <c:v>461.317574560379</c:v>
                </c:pt>
                <c:pt idx="417">
                  <c:v>465.58609352295798</c:v>
                </c:pt>
                <c:pt idx="418">
                  <c:v>469.89410860521502</c:v>
                </c:pt>
                <c:pt idx="419">
                  <c:v>474.24198526024401</c:v>
                </c:pt>
                <c:pt idx="420">
                  <c:v>478.63009232263801</c:v>
                </c:pt>
                <c:pt idx="421">
                  <c:v>483.05880203977199</c:v>
                </c:pt>
                <c:pt idx="422">
                  <c:v>487.52849010338599</c:v>
                </c:pt>
                <c:pt idx="423">
                  <c:v>492.03953568144999</c:v>
                </c:pt>
                <c:pt idx="424">
                  <c:v>496.59232145033599</c:v>
                </c:pt>
                <c:pt idx="425">
                  <c:v>501.18723362727201</c:v>
                </c:pt>
                <c:pt idx="426">
                  <c:v>505.82466200311302</c:v>
                </c:pt>
                <c:pt idx="427">
                  <c:v>510.50499997540601</c:v>
                </c:pt>
                <c:pt idx="428">
                  <c:v>515.22864458175604</c:v>
                </c:pt>
                <c:pt idx="429">
                  <c:v>519.99599653351504</c:v>
                </c:pt>
                <c:pt idx="430">
                  <c:v>524.80746024977202</c:v>
                </c:pt>
                <c:pt idx="431">
                  <c:v>529.66344389165704</c:v>
                </c:pt>
                <c:pt idx="432">
                  <c:v>534.56435939697099</c:v>
                </c:pt>
                <c:pt idx="433">
                  <c:v>539.51062251512701</c:v>
                </c:pt>
                <c:pt idx="434">
                  <c:v>544.50265284242096</c:v>
                </c:pt>
                <c:pt idx="435">
                  <c:v>549.54087385762398</c:v>
                </c:pt>
                <c:pt idx="436">
                  <c:v>554.62571295790997</c:v>
                </c:pt>
                <c:pt idx="437">
                  <c:v>559.75760149510995</c:v>
                </c:pt>
                <c:pt idx="438">
                  <c:v>564.93697481230197</c:v>
                </c:pt>
                <c:pt idx="439">
                  <c:v>570.16427228074701</c:v>
                </c:pt>
                <c:pt idx="440">
                  <c:v>575.43993733715604</c:v>
                </c:pt>
                <c:pt idx="441">
                  <c:v>580.764417521312</c:v>
                </c:pt>
                <c:pt idx="442">
                  <c:v>586.13816451402795</c:v>
                </c:pt>
                <c:pt idx="443">
                  <c:v>591.56163417547305</c:v>
                </c:pt>
                <c:pt idx="444">
                  <c:v>597.03528658383595</c:v>
                </c:pt>
                <c:pt idx="445">
                  <c:v>602.55958607435696</c:v>
                </c:pt>
                <c:pt idx="446">
                  <c:v>608.13500127871703</c:v>
                </c:pt>
                <c:pt idx="447">
                  <c:v>613.762005164794</c:v>
                </c:pt>
                <c:pt idx="448">
                  <c:v>619.44107507678098</c:v>
                </c:pt>
                <c:pt idx="449">
                  <c:v>625.17269277568505</c:v>
                </c:pt>
                <c:pt idx="450">
                  <c:v>630.957344480193</c:v>
                </c:pt>
                <c:pt idx="451">
                  <c:v>636.79552090791503</c:v>
                </c:pt>
                <c:pt idx="452">
                  <c:v>642.68771731701895</c:v>
                </c:pt>
                <c:pt idx="453">
                  <c:v>648.63443354823801</c:v>
                </c:pt>
                <c:pt idx="454">
                  <c:v>654.63617406727496</c:v>
                </c:pt>
                <c:pt idx="455">
                  <c:v>660.69344800759598</c:v>
                </c:pt>
                <c:pt idx="456">
                  <c:v>666.80676921362203</c:v>
                </c:pt>
                <c:pt idx="457">
                  <c:v>672.97665628431696</c:v>
                </c:pt>
                <c:pt idx="458">
                  <c:v>679.20363261718398</c:v>
                </c:pt>
                <c:pt idx="459">
                  <c:v>685.48822645266102</c:v>
                </c:pt>
                <c:pt idx="460">
                  <c:v>691.83097091893603</c:v>
                </c:pt>
                <c:pt idx="461">
                  <c:v>698.23240407717105</c:v>
                </c:pt>
                <c:pt idx="462">
                  <c:v>704.69306896714602</c:v>
                </c:pt>
                <c:pt idx="463">
                  <c:v>711.21351365332896</c:v>
                </c:pt>
                <c:pt idx="464">
                  <c:v>717.79429127136098</c:v>
                </c:pt>
                <c:pt idx="465">
                  <c:v>724.43596007499002</c:v>
                </c:pt>
                <c:pt idx="466">
                  <c:v>731.13908348341704</c:v>
                </c:pt>
                <c:pt idx="467">
                  <c:v>737.90423012910105</c:v>
                </c:pt>
                <c:pt idx="468">
                  <c:v>744.73197390598898</c:v>
                </c:pt>
                <c:pt idx="469">
                  <c:v>751.62289401820499</c:v>
                </c:pt>
                <c:pt idx="470">
                  <c:v>758.57757502918298</c:v>
                </c:pt>
                <c:pt idx="471">
                  <c:v>765.596606911256</c:v>
                </c:pt>
                <c:pt idx="472">
                  <c:v>772.68058509570199</c:v>
                </c:pt>
                <c:pt idx="473">
                  <c:v>779.83011052325799</c:v>
                </c:pt>
                <c:pt idx="474">
                  <c:v>787.04578969509805</c:v>
                </c:pt>
                <c:pt idx="475">
                  <c:v>794.32823472428095</c:v>
                </c:pt>
                <c:pt idx="476">
                  <c:v>801.67806338767798</c:v>
                </c:pt>
                <c:pt idx="477">
                  <c:v>809.09589917838196</c:v>
                </c:pt>
                <c:pt idx="478">
                  <c:v>816.58237135859201</c:v>
                </c:pt>
                <c:pt idx="479">
                  <c:v>824.13811501300199</c:v>
                </c:pt>
                <c:pt idx="480">
                  <c:v>831.76377110267003</c:v>
                </c:pt>
                <c:pt idx="481">
                  <c:v>839.45998651939703</c:v>
                </c:pt>
                <c:pt idx="482">
                  <c:v>847.22741414059601</c:v>
                </c:pt>
                <c:pt idx="483">
                  <c:v>855.06671288468306</c:v>
                </c:pt>
                <c:pt idx="484">
                  <c:v>862.97854776697</c:v>
                </c:pt>
                <c:pt idx="485">
                  <c:v>870.96358995608</c:v>
                </c:pt>
                <c:pt idx="486">
                  <c:v>879.022516830884</c:v>
                </c:pt>
                <c:pt idx="487">
                  <c:v>887.15601203795995</c:v>
                </c:pt>
                <c:pt idx="488">
                  <c:v>895.36476554959302</c:v>
                </c:pt>
                <c:pt idx="489">
                  <c:v>903.64947372230097</c:v>
                </c:pt>
                <c:pt idx="490">
                  <c:v>912.01083935590896</c:v>
                </c:pt>
                <c:pt idx="491">
                  <c:v>920.44957175317097</c:v>
                </c:pt>
                <c:pt idx="492">
                  <c:v>928.96638677993599</c:v>
                </c:pt>
                <c:pt idx="493">
                  <c:v>937.56200692588004</c:v>
                </c:pt>
                <c:pt idx="494">
                  <c:v>946.23716136579196</c:v>
                </c:pt>
                <c:pt idx="495">
                  <c:v>954.99258602143505</c:v>
                </c:pt>
                <c:pt idx="496">
                  <c:v>963.82902362396999</c:v>
                </c:pt>
                <c:pt idx="497">
                  <c:v>972.74722377696503</c:v>
                </c:pt>
                <c:pt idx="498">
                  <c:v>981.74794301998395</c:v>
                </c:pt>
                <c:pt idx="499">
                  <c:v>990.83194489276696</c:v>
                </c:pt>
                <c:pt idx="500">
                  <c:v>1000</c:v>
                </c:pt>
                <c:pt idx="501">
                  <c:v>1009.2528860766801</c:v>
                </c:pt>
                <c:pt idx="502">
                  <c:v>1018.59138805411</c:v>
                </c:pt>
                <c:pt idx="503">
                  <c:v>1028.01629812647</c:v>
                </c:pt>
                <c:pt idx="504">
                  <c:v>1037.52841581801</c:v>
                </c:pt>
                <c:pt idx="505">
                  <c:v>1047.12854805089</c:v>
                </c:pt>
                <c:pt idx="506">
                  <c:v>1056.8175092136501</c:v>
                </c:pt>
                <c:pt idx="507">
                  <c:v>1066.59612123025</c:v>
                </c:pt>
                <c:pt idx="508">
                  <c:v>1076.46521362983</c:v>
                </c:pt>
                <c:pt idx="509">
                  <c:v>1086.42562361706</c:v>
                </c:pt>
                <c:pt idx="510">
                  <c:v>1096.47819614318</c:v>
                </c:pt>
                <c:pt idx="511">
                  <c:v>1106.62378397766</c:v>
                </c:pt>
                <c:pt idx="512">
                  <c:v>1116.86324778056</c:v>
                </c:pt>
                <c:pt idx="513">
                  <c:v>1127.1974561755101</c:v>
                </c:pt>
                <c:pt idx="514">
                  <c:v>1137.6272858234299</c:v>
                </c:pt>
                <c:pt idx="515">
                  <c:v>1148.1536214968801</c:v>
                </c:pt>
                <c:pt idx="516">
                  <c:v>1158.7773561551201</c:v>
                </c:pt>
                <c:pt idx="517">
                  <c:v>1169.49939101987</c:v>
                </c:pt>
                <c:pt idx="518">
                  <c:v>1180.3206356517201</c:v>
                </c:pt>
                <c:pt idx="519">
                  <c:v>1191.24200802737</c:v>
                </c:pt>
                <c:pt idx="520">
                  <c:v>1202.26443461741</c:v>
                </c:pt>
                <c:pt idx="521">
                  <c:v>1213.3888504649699</c:v>
                </c:pt>
                <c:pt idx="522">
                  <c:v>1224.61619926504</c:v>
                </c:pt>
                <c:pt idx="523">
                  <c:v>1235.9474334445099</c:v>
                </c:pt>
                <c:pt idx="524">
                  <c:v>1247.38351424294</c:v>
                </c:pt>
                <c:pt idx="525">
                  <c:v>1258.92541179416</c:v>
                </c:pt>
                <c:pt idx="526">
                  <c:v>1270.57410520854</c:v>
                </c:pt>
                <c:pt idx="527">
                  <c:v>1282.3305826560199</c:v>
                </c:pt>
                <c:pt idx="528">
                  <c:v>1294.19584144998</c:v>
                </c:pt>
                <c:pt idx="529">
                  <c:v>1306.17088813184</c:v>
                </c:pt>
                <c:pt idx="530">
                  <c:v>1318.2567385564</c:v>
                </c:pt>
                <c:pt idx="531">
                  <c:v>1330.4544179780901</c:v>
                </c:pt>
                <c:pt idx="532">
                  <c:v>1342.7649611378599</c:v>
                </c:pt>
                <c:pt idx="533">
                  <c:v>1355.1894123510299</c:v>
                </c:pt>
                <c:pt idx="534">
                  <c:v>1367.7288255958399</c:v>
                </c:pt>
                <c:pt idx="535">
                  <c:v>1380.38426460288</c:v>
                </c:pt>
                <c:pt idx="536">
                  <c:v>1393.1568029452999</c:v>
                </c:pt>
                <c:pt idx="537">
                  <c:v>1406.04752412991</c:v>
                </c:pt>
                <c:pt idx="538">
                  <c:v>1419.05752168909</c:v>
                </c:pt>
                <c:pt idx="539">
                  <c:v>1432.1878992735401</c:v>
                </c:pt>
                <c:pt idx="540">
                  <c:v>1445.43977074592</c:v>
                </c:pt>
                <c:pt idx="541">
                  <c:v>1458.8142602753401</c:v>
                </c:pt>
                <c:pt idx="542">
                  <c:v>1472.3125024327101</c:v>
                </c:pt>
                <c:pt idx="543">
                  <c:v>1485.9356422870001</c:v>
                </c:pt>
                <c:pt idx="544">
                  <c:v>1499.6848355023701</c:v>
                </c:pt>
                <c:pt idx="545">
                  <c:v>1513.5612484362</c:v>
                </c:pt>
                <c:pt idx="546">
                  <c:v>1527.5660582380699</c:v>
                </c:pt>
                <c:pt idx="547">
                  <c:v>1541.70045294956</c:v>
                </c:pt>
                <c:pt idx="548">
                  <c:v>1555.96563160507</c:v>
                </c:pt>
                <c:pt idx="549">
                  <c:v>1570.36280433355</c:v>
                </c:pt>
                <c:pt idx="550">
                  <c:v>1584.8931924611099</c:v>
                </c:pt>
                <c:pt idx="551">
                  <c:v>1599.5580286146601</c:v>
                </c:pt>
                <c:pt idx="552">
                  <c:v>1614.35855682648</c:v>
                </c:pt>
                <c:pt idx="553">
                  <c:v>1629.2960326397199</c:v>
                </c:pt>
                <c:pt idx="554">
                  <c:v>1644.3717232149299</c:v>
                </c:pt>
                <c:pt idx="555">
                  <c:v>1659.5869074375601</c:v>
                </c:pt>
                <c:pt idx="556">
                  <c:v>1674.94287602643</c:v>
                </c:pt>
                <c:pt idx="557">
                  <c:v>1690.44093164326</c:v>
                </c:pt>
                <c:pt idx="558">
                  <c:v>1706.0823890031199</c:v>
                </c:pt>
                <c:pt idx="559">
                  <c:v>1721.8685749860001</c:v>
                </c:pt>
                <c:pt idx="560">
                  <c:v>1737.8008287493701</c:v>
                </c:pt>
                <c:pt idx="561">
                  <c:v>1753.88050184176</c:v>
                </c:pt>
                <c:pt idx="562">
                  <c:v>1770.10895831742</c:v>
                </c:pt>
                <c:pt idx="563">
                  <c:v>1786.4875748520401</c:v>
                </c:pt>
                <c:pt idx="564">
                  <c:v>1803.01774085956</c:v>
                </c:pt>
                <c:pt idx="565">
                  <c:v>1819.7008586099801</c:v>
                </c:pt>
                <c:pt idx="566">
                  <c:v>1836.53834334834</c:v>
                </c:pt>
                <c:pt idx="567">
                  <c:v>1853.5316234148099</c:v>
                </c:pt>
                <c:pt idx="568">
                  <c:v>1870.68214036579</c:v>
                </c:pt>
                <c:pt idx="569">
                  <c:v>1887.9913490962899</c:v>
                </c:pt>
                <c:pt idx="570">
                  <c:v>1905.4607179632401</c:v>
                </c:pt>
                <c:pt idx="571">
                  <c:v>1923.0917289101501</c:v>
                </c:pt>
                <c:pt idx="572">
                  <c:v>1940.8858775927699</c:v>
                </c:pt>
                <c:pt idx="573">
                  <c:v>1958.8446735059799</c:v>
                </c:pt>
                <c:pt idx="574">
                  <c:v>1976.9696401118499</c:v>
                </c:pt>
                <c:pt idx="575">
                  <c:v>1995.26231496887</c:v>
                </c:pt>
                <c:pt idx="576">
                  <c:v>2013.72424986238</c:v>
                </c:pt>
                <c:pt idx="577">
                  <c:v>2032.3570109362199</c:v>
                </c:pt>
                <c:pt idx="578">
                  <c:v>2051.1621788255602</c:v>
                </c:pt>
                <c:pt idx="579">
                  <c:v>2070.1413487910399</c:v>
                </c:pt>
                <c:pt idx="580">
                  <c:v>2089.2961308540298</c:v>
                </c:pt>
                <c:pt idx="581">
                  <c:v>2108.6281499332799</c:v>
                </c:pt>
                <c:pt idx="582">
                  <c:v>2128.1390459827098</c:v>
                </c:pt>
                <c:pt idx="583">
                  <c:v>2147.8304741305301</c:v>
                </c:pt>
                <c:pt idx="584">
                  <c:v>2167.7041048196902</c:v>
                </c:pt>
                <c:pt idx="585">
                  <c:v>2187.7616239495501</c:v>
                </c:pt>
                <c:pt idx="586">
                  <c:v>2208.00473301889</c:v>
                </c:pt>
                <c:pt idx="587">
                  <c:v>2228.4351492702999</c:v>
                </c:pt>
                <c:pt idx="588">
                  <c:v>2249.05460583578</c:v>
                </c:pt>
                <c:pt idx="589">
                  <c:v>2269.8648518838199</c:v>
                </c:pt>
                <c:pt idx="590">
                  <c:v>2290.8676527677699</c:v>
                </c:pt>
                <c:pt idx="591">
                  <c:v>2312.0647901755901</c:v>
                </c:pt>
                <c:pt idx="592">
                  <c:v>2333.4580622809999</c:v>
                </c:pt>
                <c:pt idx="593">
                  <c:v>2355.0492838959999</c:v>
                </c:pt>
                <c:pt idx="594">
                  <c:v>2376.8402866248698</c:v>
                </c:pt>
                <c:pt idx="595">
                  <c:v>2398.83291901949</c:v>
                </c:pt>
                <c:pt idx="596">
                  <c:v>2421.0290467361701</c:v>
                </c:pt>
                <c:pt idx="597">
                  <c:v>2443.4305526939702</c:v>
                </c:pt>
                <c:pt idx="598">
                  <c:v>2466.0393372343301</c:v>
                </c:pt>
                <c:pt idx="599">
                  <c:v>2488.8573182823902</c:v>
                </c:pt>
                <c:pt idx="600">
                  <c:v>2511.8864315095698</c:v>
                </c:pt>
                <c:pt idx="601">
                  <c:v>2535.1286304978998</c:v>
                </c:pt>
                <c:pt idx="602">
                  <c:v>2558.5858869056401</c:v>
                </c:pt>
                <c:pt idx="603">
                  <c:v>2582.2601906345899</c:v>
                </c:pt>
                <c:pt idx="604">
                  <c:v>2606.15354999889</c:v>
                </c:pt>
                <c:pt idx="605">
                  <c:v>2630.26799189538</c:v>
                </c:pt>
                <c:pt idx="606">
                  <c:v>2654.6055619755298</c:v>
                </c:pt>
                <c:pt idx="607">
                  <c:v>2679.1683248190302</c:v>
                </c:pt>
                <c:pt idx="608">
                  <c:v>2703.9583641088402</c:v>
                </c:pt>
                <c:pt idx="609">
                  <c:v>2728.97778280804</c:v>
                </c:pt>
                <c:pt idx="610">
                  <c:v>2754.2287033381599</c:v>
                </c:pt>
                <c:pt idx="611">
                  <c:v>2779.7132677592799</c:v>
                </c:pt>
                <c:pt idx="612">
                  <c:v>2805.4336379517099</c:v>
                </c:pt>
                <c:pt idx="613">
                  <c:v>2831.3919957993699</c:v>
                </c:pt>
                <c:pt idx="614">
                  <c:v>2857.5905433749399</c:v>
                </c:pt>
                <c:pt idx="615">
                  <c:v>2884.0315031266</c:v>
                </c:pt>
                <c:pt idx="616">
                  <c:v>2910.7171180666001</c:v>
                </c:pt>
                <c:pt idx="617">
                  <c:v>2937.6496519615298</c:v>
                </c:pt>
                <c:pt idx="618">
                  <c:v>2964.83138952434</c:v>
                </c:pt>
                <c:pt idx="619">
                  <c:v>2992.2646366081799</c:v>
                </c:pt>
                <c:pt idx="620">
                  <c:v>3019.9517204020099</c:v>
                </c:pt>
                <c:pt idx="621">
                  <c:v>3047.8949896279801</c:v>
                </c:pt>
                <c:pt idx="622">
                  <c:v>3076.0968147407002</c:v>
                </c:pt>
                <c:pt idx="623">
                  <c:v>3104.5595881283498</c:v>
                </c:pt>
                <c:pt idx="624">
                  <c:v>3133.28572431558</c:v>
                </c:pt>
                <c:pt idx="625">
                  <c:v>3162.2776601683699</c:v>
                </c:pt>
                <c:pt idx="626">
                  <c:v>3191.5378551007602</c:v>
                </c:pt>
                <c:pt idx="627">
                  <c:v>3221.0687912834301</c:v>
                </c:pt>
                <c:pt idx="628">
                  <c:v>3250.8729738543402</c:v>
                </c:pt>
                <c:pt idx="629">
                  <c:v>3280.9529311311899</c:v>
                </c:pt>
                <c:pt idx="630">
                  <c:v>3311.3112148259102</c:v>
                </c:pt>
                <c:pt idx="631">
                  <c:v>3341.9504002611402</c:v>
                </c:pt>
                <c:pt idx="632">
                  <c:v>3372.8730865886801</c:v>
                </c:pt>
                <c:pt idx="633">
                  <c:v>3404.0818970099999</c:v>
                </c:pt>
                <c:pt idx="634">
                  <c:v>3435.5794789987399</c:v>
                </c:pt>
                <c:pt idx="635">
                  <c:v>3467.3685045253101</c:v>
                </c:pt>
                <c:pt idx="636">
                  <c:v>3499.4516702835699</c:v>
                </c:pt>
                <c:pt idx="637">
                  <c:v>3531.8316979195602</c:v>
                </c:pt>
                <c:pt idx="638">
                  <c:v>3564.51133426244</c:v>
                </c:pt>
                <c:pt idx="639">
                  <c:v>3597.4933515574198</c:v>
                </c:pt>
                <c:pt idx="640">
                  <c:v>3630.7805477010102</c:v>
                </c:pt>
                <c:pt idx="641">
                  <c:v>3664.3757464783298</c:v>
                </c:pt>
                <c:pt idx="642">
                  <c:v>3698.2817978026601</c:v>
                </c:pt>
                <c:pt idx="643">
                  <c:v>3732.5015779572</c:v>
                </c:pt>
                <c:pt idx="644">
                  <c:v>3767.0379898390802</c:v>
                </c:pt>
                <c:pt idx="645">
                  <c:v>3801.8939632056099</c:v>
                </c:pt>
                <c:pt idx="646">
                  <c:v>3837.0724549227798</c:v>
                </c:pt>
                <c:pt idx="647">
                  <c:v>3872.5764492161702</c:v>
                </c:pt>
                <c:pt idx="648">
                  <c:v>3908.4089579240199</c:v>
                </c:pt>
                <c:pt idx="649">
                  <c:v>3944.5730207527799</c:v>
                </c:pt>
                <c:pt idx="650">
                  <c:v>3981.0717055349701</c:v>
                </c:pt>
                <c:pt idx="651">
                  <c:v>4017.9081084894001</c:v>
                </c:pt>
                <c:pt idx="652">
                  <c:v>4055.0853544838301</c:v>
                </c:pt>
                <c:pt idx="653">
                  <c:v>4092.6065973001</c:v>
                </c:pt>
                <c:pt idx="654">
                  <c:v>4130.4750199016098</c:v>
                </c:pt>
                <c:pt idx="655">
                  <c:v>4168.6938347033501</c:v>
                </c:pt>
                <c:pt idx="656">
                  <c:v>4207.2662838444403</c:v>
                </c:pt>
                <c:pt idx="657">
                  <c:v>4246.1956394631197</c:v>
                </c:pt>
                <c:pt idx="658">
                  <c:v>4285.4852039743901</c:v>
                </c:pt>
                <c:pt idx="659">
                  <c:v>4325.1383103500802</c:v>
                </c:pt>
                <c:pt idx="660">
                  <c:v>4365.1583224016604</c:v>
                </c:pt>
                <c:pt idx="661">
                  <c:v>4405.5486350655301</c:v>
                </c:pt>
                <c:pt idx="662">
                  <c:v>4446.3126746910802</c:v>
                </c:pt>
                <c:pt idx="663">
                  <c:v>4487.4538993313199</c:v>
                </c:pt>
                <c:pt idx="664">
                  <c:v>4528.9757990362004</c:v>
                </c:pt>
                <c:pt idx="665">
                  <c:v>4570.8818961487495</c:v>
                </c:pt>
                <c:pt idx="666">
                  <c:v>4613.1757456037903</c:v>
                </c:pt>
                <c:pt idx="667">
                  <c:v>4655.8609352295898</c:v>
                </c:pt>
                <c:pt idx="668">
                  <c:v>4698.9410860521502</c:v>
                </c:pt>
                <c:pt idx="669">
                  <c:v>4742.4198526024402</c:v>
                </c:pt>
                <c:pt idx="670">
                  <c:v>4786.3009232263803</c:v>
                </c:pt>
                <c:pt idx="671">
                  <c:v>4830.5880203977204</c:v>
                </c:pt>
                <c:pt idx="672">
                  <c:v>4875.2849010338596</c:v>
                </c:pt>
                <c:pt idx="673">
                  <c:v>4920.3953568145098</c:v>
                </c:pt>
                <c:pt idx="674">
                  <c:v>4965.9232145033602</c:v>
                </c:pt>
                <c:pt idx="675">
                  <c:v>5011.8723362727196</c:v>
                </c:pt>
                <c:pt idx="676">
                  <c:v>5058.2466200311401</c:v>
                </c:pt>
                <c:pt idx="677">
                  <c:v>5105.0499997540601</c:v>
                </c:pt>
                <c:pt idx="678">
                  <c:v>5152.28644581756</c:v>
                </c:pt>
                <c:pt idx="679">
                  <c:v>5199.9599653351597</c:v>
                </c:pt>
                <c:pt idx="680">
                  <c:v>5248.0746024977198</c:v>
                </c:pt>
                <c:pt idx="681">
                  <c:v>5296.6344389165797</c:v>
                </c:pt>
                <c:pt idx="682">
                  <c:v>5345.6435939697103</c:v>
                </c:pt>
                <c:pt idx="683">
                  <c:v>5395.1062251512703</c:v>
                </c:pt>
                <c:pt idx="684">
                  <c:v>5445.0265284242096</c:v>
                </c:pt>
                <c:pt idx="685">
                  <c:v>5495.4087385762396</c:v>
                </c:pt>
                <c:pt idx="686">
                  <c:v>5546.2571295791004</c:v>
                </c:pt>
                <c:pt idx="687">
                  <c:v>5597.5760149510998</c:v>
                </c:pt>
                <c:pt idx="688">
                  <c:v>5649.3697481230201</c:v>
                </c:pt>
                <c:pt idx="689">
                  <c:v>5701.6427228074699</c:v>
                </c:pt>
                <c:pt idx="690">
                  <c:v>5754.3993733715597</c:v>
                </c:pt>
                <c:pt idx="691">
                  <c:v>5807.6441752131104</c:v>
                </c:pt>
                <c:pt idx="692">
                  <c:v>5861.3816451402799</c:v>
                </c:pt>
                <c:pt idx="693">
                  <c:v>5915.6163417547295</c:v>
                </c:pt>
                <c:pt idx="694">
                  <c:v>5970.3528658383602</c:v>
                </c:pt>
                <c:pt idx="695">
                  <c:v>6025.5958607435696</c:v>
                </c:pt>
                <c:pt idx="696">
                  <c:v>6081.3500127871703</c:v>
                </c:pt>
                <c:pt idx="697">
                  <c:v>6137.6200516479303</c:v>
                </c:pt>
                <c:pt idx="698">
                  <c:v>6194.41075076781</c:v>
                </c:pt>
                <c:pt idx="699">
                  <c:v>6251.7269277568503</c:v>
                </c:pt>
                <c:pt idx="700">
                  <c:v>6309.5734448019302</c:v>
                </c:pt>
                <c:pt idx="701">
                  <c:v>6367.9552090791503</c:v>
                </c:pt>
                <c:pt idx="702">
                  <c:v>6426.87717317019</c:v>
                </c:pt>
                <c:pt idx="703">
                  <c:v>6486.3443354823803</c:v>
                </c:pt>
                <c:pt idx="704">
                  <c:v>6546.3617406727399</c:v>
                </c:pt>
                <c:pt idx="705">
                  <c:v>6606.93448007595</c:v>
                </c:pt>
                <c:pt idx="706">
                  <c:v>6668.0676921362101</c:v>
                </c:pt>
                <c:pt idx="707">
                  <c:v>6729.7665628431696</c:v>
                </c:pt>
                <c:pt idx="708">
                  <c:v>6792.0363261718403</c:v>
                </c:pt>
                <c:pt idx="709">
                  <c:v>6854.88226452661</c:v>
                </c:pt>
                <c:pt idx="710">
                  <c:v>6918.3097091893596</c:v>
                </c:pt>
                <c:pt idx="711">
                  <c:v>6982.3240407717103</c:v>
                </c:pt>
                <c:pt idx="712">
                  <c:v>7046.9306896714597</c:v>
                </c:pt>
                <c:pt idx="713">
                  <c:v>7112.1351365332803</c:v>
                </c:pt>
                <c:pt idx="714">
                  <c:v>7177.94291271361</c:v>
                </c:pt>
                <c:pt idx="715">
                  <c:v>7244.35960074989</c:v>
                </c:pt>
                <c:pt idx="716">
                  <c:v>7311.3908348341702</c:v>
                </c:pt>
                <c:pt idx="717">
                  <c:v>7379.0423012909996</c:v>
                </c:pt>
                <c:pt idx="718">
                  <c:v>7447.3197390598798</c:v>
                </c:pt>
                <c:pt idx="719">
                  <c:v>7516.2289401820499</c:v>
                </c:pt>
                <c:pt idx="720">
                  <c:v>7585.7757502918303</c:v>
                </c:pt>
                <c:pt idx="721">
                  <c:v>7655.96606911256</c:v>
                </c:pt>
                <c:pt idx="722">
                  <c:v>7726.8058509570201</c:v>
                </c:pt>
                <c:pt idx="723">
                  <c:v>7798.3011052325801</c:v>
                </c:pt>
                <c:pt idx="724">
                  <c:v>7870.4578969509803</c:v>
                </c:pt>
                <c:pt idx="725">
                  <c:v>7943.2823472428099</c:v>
                </c:pt>
                <c:pt idx="726">
                  <c:v>8016.7806338767796</c:v>
                </c:pt>
                <c:pt idx="727">
                  <c:v>8090.9589917838202</c:v>
                </c:pt>
                <c:pt idx="728">
                  <c:v>8165.8237135859199</c:v>
                </c:pt>
                <c:pt idx="729">
                  <c:v>8241.3811501300206</c:v>
                </c:pt>
                <c:pt idx="730">
                  <c:v>8317.6377110267003</c:v>
                </c:pt>
                <c:pt idx="731">
                  <c:v>8394.5998651939699</c:v>
                </c:pt>
                <c:pt idx="732">
                  <c:v>8472.2741414059601</c:v>
                </c:pt>
                <c:pt idx="733">
                  <c:v>8550.6671288468297</c:v>
                </c:pt>
                <c:pt idx="734">
                  <c:v>8629.7854776697004</c:v>
                </c:pt>
                <c:pt idx="735">
                  <c:v>8709.6358995608007</c:v>
                </c:pt>
                <c:pt idx="736">
                  <c:v>8790.2251683088398</c:v>
                </c:pt>
                <c:pt idx="737">
                  <c:v>8871.5601203795995</c:v>
                </c:pt>
                <c:pt idx="738">
                  <c:v>8953.6476554959299</c:v>
                </c:pt>
                <c:pt idx="739">
                  <c:v>9036.4947372230108</c:v>
                </c:pt>
                <c:pt idx="740">
                  <c:v>9120.1083935590905</c:v>
                </c:pt>
                <c:pt idx="741">
                  <c:v>9204.4957175317104</c:v>
                </c:pt>
                <c:pt idx="742">
                  <c:v>9289.6638677993597</c:v>
                </c:pt>
                <c:pt idx="743">
                  <c:v>9375.6200692588009</c:v>
                </c:pt>
                <c:pt idx="744">
                  <c:v>9462.3716136579205</c:v>
                </c:pt>
                <c:pt idx="745">
                  <c:v>9549.92586021436</c:v>
                </c:pt>
                <c:pt idx="746">
                  <c:v>9638.2902362396999</c:v>
                </c:pt>
                <c:pt idx="747">
                  <c:v>9727.4722377696507</c:v>
                </c:pt>
                <c:pt idx="748">
                  <c:v>9817.4794301998409</c:v>
                </c:pt>
                <c:pt idx="749">
                  <c:v>9908.3194489276702</c:v>
                </c:pt>
                <c:pt idx="750">
                  <c:v>10000</c:v>
                </c:pt>
                <c:pt idx="751">
                  <c:v>10092.528860766801</c:v>
                </c:pt>
                <c:pt idx="752">
                  <c:v>10185.9138805411</c:v>
                </c:pt>
                <c:pt idx="753">
                  <c:v>10280.162981264701</c:v>
                </c:pt>
                <c:pt idx="754">
                  <c:v>10375.2841581801</c:v>
                </c:pt>
                <c:pt idx="755">
                  <c:v>10471.285480508899</c:v>
                </c:pt>
                <c:pt idx="756">
                  <c:v>10568.1750921365</c:v>
                </c:pt>
                <c:pt idx="757">
                  <c:v>10665.9612123025</c:v>
                </c:pt>
                <c:pt idx="758">
                  <c:v>10764.6521362983</c:v>
                </c:pt>
                <c:pt idx="759">
                  <c:v>10864.2562361706</c:v>
                </c:pt>
                <c:pt idx="760">
                  <c:v>10964.7819614318</c:v>
                </c:pt>
                <c:pt idx="761">
                  <c:v>11066.237839776601</c:v>
                </c:pt>
                <c:pt idx="762">
                  <c:v>11168.632477805601</c:v>
                </c:pt>
                <c:pt idx="763">
                  <c:v>11271.9745617551</c:v>
                </c:pt>
                <c:pt idx="764">
                  <c:v>11376.272858234301</c:v>
                </c:pt>
                <c:pt idx="765">
                  <c:v>11481.536214968801</c:v>
                </c:pt>
                <c:pt idx="766">
                  <c:v>11587.773561551199</c:v>
                </c:pt>
                <c:pt idx="767">
                  <c:v>11694.9939101987</c:v>
                </c:pt>
                <c:pt idx="768">
                  <c:v>11803.206356517199</c:v>
                </c:pt>
                <c:pt idx="769">
                  <c:v>11912.4200802737</c:v>
                </c:pt>
                <c:pt idx="770">
                  <c:v>12022.6443461741</c:v>
                </c:pt>
                <c:pt idx="771">
                  <c:v>12133.8885046497</c:v>
                </c:pt>
                <c:pt idx="772">
                  <c:v>12246.161992650401</c:v>
                </c:pt>
                <c:pt idx="773">
                  <c:v>12359.4743344451</c:v>
                </c:pt>
                <c:pt idx="774">
                  <c:v>12473.8351424294</c:v>
                </c:pt>
                <c:pt idx="775">
                  <c:v>12589.2541179416</c:v>
                </c:pt>
                <c:pt idx="776">
                  <c:v>12705.741052085399</c:v>
                </c:pt>
                <c:pt idx="777">
                  <c:v>12823.305826560199</c:v>
                </c:pt>
                <c:pt idx="778">
                  <c:v>12941.958414499801</c:v>
                </c:pt>
                <c:pt idx="779">
                  <c:v>13061.7088813184</c:v>
                </c:pt>
                <c:pt idx="780">
                  <c:v>13182.567385564</c:v>
                </c:pt>
                <c:pt idx="781">
                  <c:v>13304.5441797809</c:v>
                </c:pt>
                <c:pt idx="782">
                  <c:v>13427.6496113786</c:v>
                </c:pt>
                <c:pt idx="783">
                  <c:v>13551.894123510299</c:v>
                </c:pt>
                <c:pt idx="784">
                  <c:v>13677.2882559584</c:v>
                </c:pt>
                <c:pt idx="785">
                  <c:v>13803.842646028799</c:v>
                </c:pt>
                <c:pt idx="786">
                  <c:v>13931.568029452999</c:v>
                </c:pt>
                <c:pt idx="787">
                  <c:v>14060.4752412991</c:v>
                </c:pt>
                <c:pt idx="788">
                  <c:v>14190.5752168909</c:v>
                </c:pt>
                <c:pt idx="789">
                  <c:v>14321.878992735399</c:v>
                </c:pt>
                <c:pt idx="790">
                  <c:v>14454.3977074592</c:v>
                </c:pt>
                <c:pt idx="791">
                  <c:v>14588.1426027534</c:v>
                </c:pt>
                <c:pt idx="792">
                  <c:v>14723.125024327101</c:v>
                </c:pt>
                <c:pt idx="793">
                  <c:v>14859.35642287</c:v>
                </c:pt>
                <c:pt idx="794">
                  <c:v>14996.8483550237</c:v>
                </c:pt>
                <c:pt idx="795">
                  <c:v>15135.612484362</c:v>
                </c:pt>
                <c:pt idx="796">
                  <c:v>15275.6605823807</c:v>
                </c:pt>
                <c:pt idx="797">
                  <c:v>15417.0045294956</c:v>
                </c:pt>
                <c:pt idx="798">
                  <c:v>15559.656316050699</c:v>
                </c:pt>
                <c:pt idx="799">
                  <c:v>15703.6280433355</c:v>
                </c:pt>
                <c:pt idx="800">
                  <c:v>15848.931924611101</c:v>
                </c:pt>
                <c:pt idx="801">
                  <c:v>15995.5802861466</c:v>
                </c:pt>
                <c:pt idx="802">
                  <c:v>16143.5855682648</c:v>
                </c:pt>
                <c:pt idx="803">
                  <c:v>16292.9603263972</c:v>
                </c:pt>
                <c:pt idx="804">
                  <c:v>16443.717232149302</c:v>
                </c:pt>
                <c:pt idx="805">
                  <c:v>16595.869074375601</c:v>
                </c:pt>
                <c:pt idx="806">
                  <c:v>16749.428760264302</c:v>
                </c:pt>
                <c:pt idx="807">
                  <c:v>16904.4093164326</c:v>
                </c:pt>
                <c:pt idx="808">
                  <c:v>17060.823890031199</c:v>
                </c:pt>
                <c:pt idx="809">
                  <c:v>17218.68574986</c:v>
                </c:pt>
                <c:pt idx="810">
                  <c:v>17378.0082874937</c:v>
                </c:pt>
                <c:pt idx="811">
                  <c:v>17538.805018417599</c:v>
                </c:pt>
                <c:pt idx="812">
                  <c:v>17701.089583174198</c:v>
                </c:pt>
                <c:pt idx="813">
                  <c:v>17864.875748520401</c:v>
                </c:pt>
                <c:pt idx="814">
                  <c:v>18030.177408595599</c:v>
                </c:pt>
                <c:pt idx="815">
                  <c:v>18197.008586099801</c:v>
                </c:pt>
                <c:pt idx="816">
                  <c:v>18365.383433483399</c:v>
                </c:pt>
                <c:pt idx="817">
                  <c:v>18535.3162341481</c:v>
                </c:pt>
                <c:pt idx="818">
                  <c:v>18706.821403657901</c:v>
                </c:pt>
                <c:pt idx="819">
                  <c:v>18879.913490962899</c:v>
                </c:pt>
                <c:pt idx="820">
                  <c:v>19054.607179632399</c:v>
                </c:pt>
                <c:pt idx="821">
                  <c:v>19230.917289101501</c:v>
                </c:pt>
                <c:pt idx="822">
                  <c:v>19408.8587759277</c:v>
                </c:pt>
                <c:pt idx="823">
                  <c:v>19588.446735059799</c:v>
                </c:pt>
                <c:pt idx="824">
                  <c:v>19769.696401118501</c:v>
                </c:pt>
                <c:pt idx="825">
                  <c:v>19952.623149688701</c:v>
                </c:pt>
                <c:pt idx="826">
                  <c:v>20137.2424986238</c:v>
                </c:pt>
                <c:pt idx="827">
                  <c:v>20323.570109362201</c:v>
                </c:pt>
                <c:pt idx="828">
                  <c:v>20511.621788255601</c:v>
                </c:pt>
                <c:pt idx="829">
                  <c:v>20701.413487910399</c:v>
                </c:pt>
                <c:pt idx="830">
                  <c:v>20892.9613085403</c:v>
                </c:pt>
                <c:pt idx="831">
                  <c:v>21086.281499332799</c:v>
                </c:pt>
                <c:pt idx="832">
                  <c:v>21281.3904598271</c:v>
                </c:pt>
                <c:pt idx="833">
                  <c:v>21478.304741305299</c:v>
                </c:pt>
                <c:pt idx="834">
                  <c:v>21677.041048196901</c:v>
                </c:pt>
                <c:pt idx="835">
                  <c:v>21877.616239495499</c:v>
                </c:pt>
                <c:pt idx="836">
                  <c:v>22080.0473301889</c:v>
                </c:pt>
                <c:pt idx="837">
                  <c:v>22284.351492703001</c:v>
                </c:pt>
                <c:pt idx="838">
                  <c:v>22490.546058357799</c:v>
                </c:pt>
                <c:pt idx="839">
                  <c:v>22698.648518838199</c:v>
                </c:pt>
                <c:pt idx="840">
                  <c:v>22908.676527677701</c:v>
                </c:pt>
                <c:pt idx="841">
                  <c:v>23120.6479017559</c:v>
                </c:pt>
                <c:pt idx="842">
                  <c:v>23334.580622810001</c:v>
                </c:pt>
                <c:pt idx="843">
                  <c:v>23550.492838959999</c:v>
                </c:pt>
                <c:pt idx="844">
                  <c:v>23768.4028662487</c:v>
                </c:pt>
                <c:pt idx="845">
                  <c:v>23988.3291901948</c:v>
                </c:pt>
                <c:pt idx="846">
                  <c:v>24210.290467361701</c:v>
                </c:pt>
                <c:pt idx="847">
                  <c:v>24434.305526939701</c:v>
                </c:pt>
                <c:pt idx="848">
                  <c:v>24660.3933723433</c:v>
                </c:pt>
                <c:pt idx="849">
                  <c:v>24888.5731828239</c:v>
                </c:pt>
                <c:pt idx="850">
                  <c:v>25118.8643150957</c:v>
                </c:pt>
                <c:pt idx="851">
                  <c:v>25351.286304978999</c:v>
                </c:pt>
                <c:pt idx="852">
                  <c:v>25585.858869056399</c:v>
                </c:pt>
                <c:pt idx="853">
                  <c:v>25822.601906345899</c:v>
                </c:pt>
                <c:pt idx="854">
                  <c:v>26061.535499988899</c:v>
                </c:pt>
                <c:pt idx="855">
                  <c:v>26302.6799189538</c:v>
                </c:pt>
                <c:pt idx="856">
                  <c:v>26546.055619755301</c:v>
                </c:pt>
                <c:pt idx="857">
                  <c:v>26791.6832481903</c:v>
                </c:pt>
                <c:pt idx="858">
                  <c:v>27039.5836410884</c:v>
                </c:pt>
                <c:pt idx="859">
                  <c:v>27289.777828080401</c:v>
                </c:pt>
                <c:pt idx="860">
                  <c:v>27542.287033381599</c:v>
                </c:pt>
                <c:pt idx="861">
                  <c:v>27797.132677592799</c:v>
                </c:pt>
                <c:pt idx="862">
                  <c:v>28054.336379517099</c:v>
                </c:pt>
                <c:pt idx="863">
                  <c:v>28313.919957993701</c:v>
                </c:pt>
                <c:pt idx="864">
                  <c:v>28575.905433749402</c:v>
                </c:pt>
                <c:pt idx="865">
                  <c:v>28840.315031266</c:v>
                </c:pt>
                <c:pt idx="866">
                  <c:v>29107.171180665999</c:v>
                </c:pt>
                <c:pt idx="867">
                  <c:v>29376.496519615299</c:v>
                </c:pt>
                <c:pt idx="868">
                  <c:v>29648.313895243398</c:v>
                </c:pt>
                <c:pt idx="869">
                  <c:v>29922.646366081801</c:v>
                </c:pt>
                <c:pt idx="870">
                  <c:v>30199.5172040201</c:v>
                </c:pt>
                <c:pt idx="871">
                  <c:v>30478.949896279799</c:v>
                </c:pt>
                <c:pt idx="872">
                  <c:v>30760.968147406998</c:v>
                </c:pt>
                <c:pt idx="873">
                  <c:v>31045.595881283502</c:v>
                </c:pt>
                <c:pt idx="874">
                  <c:v>31332.857243155799</c:v>
                </c:pt>
                <c:pt idx="875">
                  <c:v>31622.776601683701</c:v>
                </c:pt>
                <c:pt idx="876">
                  <c:v>31915.378551007601</c:v>
                </c:pt>
                <c:pt idx="877">
                  <c:v>32210.687912834299</c:v>
                </c:pt>
                <c:pt idx="878">
                  <c:v>32508.729738543399</c:v>
                </c:pt>
                <c:pt idx="879">
                  <c:v>32809.529311311897</c:v>
                </c:pt>
                <c:pt idx="880">
                  <c:v>33113.112148259097</c:v>
                </c:pt>
                <c:pt idx="881">
                  <c:v>33419.5040026114</c:v>
                </c:pt>
                <c:pt idx="882">
                  <c:v>33728.730865886799</c:v>
                </c:pt>
                <c:pt idx="883">
                  <c:v>34040.818970100001</c:v>
                </c:pt>
                <c:pt idx="884">
                  <c:v>34355.794789987398</c:v>
                </c:pt>
                <c:pt idx="885">
                  <c:v>34673.6850452531</c:v>
                </c:pt>
                <c:pt idx="886">
                  <c:v>34994.516702835703</c:v>
                </c:pt>
                <c:pt idx="887">
                  <c:v>35318.316979195697</c:v>
                </c:pt>
                <c:pt idx="888">
                  <c:v>35645.113342624398</c:v>
                </c:pt>
                <c:pt idx="889">
                  <c:v>35974.933515574201</c:v>
                </c:pt>
                <c:pt idx="890">
                  <c:v>36307.805477010101</c:v>
                </c:pt>
                <c:pt idx="891">
                  <c:v>36643.757464783303</c:v>
                </c:pt>
                <c:pt idx="892">
                  <c:v>36982.8179780266</c:v>
                </c:pt>
                <c:pt idx="893">
                  <c:v>37325.015779572001</c:v>
                </c:pt>
                <c:pt idx="894">
                  <c:v>37670.379898390798</c:v>
                </c:pt>
                <c:pt idx="895">
                  <c:v>38018.939632056099</c:v>
                </c:pt>
                <c:pt idx="896">
                  <c:v>38370.724549227802</c:v>
                </c:pt>
                <c:pt idx="897">
                  <c:v>38725.764492161703</c:v>
                </c:pt>
                <c:pt idx="898">
                  <c:v>39084.089579240201</c:v>
                </c:pt>
                <c:pt idx="899">
                  <c:v>39445.730207527798</c:v>
                </c:pt>
                <c:pt idx="900">
                  <c:v>39810.717055349698</c:v>
                </c:pt>
                <c:pt idx="901">
                  <c:v>40179.081084894002</c:v>
                </c:pt>
                <c:pt idx="902">
                  <c:v>40550.853544838297</c:v>
                </c:pt>
                <c:pt idx="903">
                  <c:v>40926.065973001001</c:v>
                </c:pt>
                <c:pt idx="904">
                  <c:v>41304.750199016104</c:v>
                </c:pt>
                <c:pt idx="905">
                  <c:v>41686.938347033501</c:v>
                </c:pt>
                <c:pt idx="906">
                  <c:v>42072.662838444397</c:v>
                </c:pt>
                <c:pt idx="907">
                  <c:v>42461.956394631197</c:v>
                </c:pt>
                <c:pt idx="908">
                  <c:v>42854.852039743899</c:v>
                </c:pt>
                <c:pt idx="909">
                  <c:v>43251.383103500797</c:v>
                </c:pt>
                <c:pt idx="910">
                  <c:v>43651.583224016598</c:v>
                </c:pt>
                <c:pt idx="911">
                  <c:v>44055.486350655301</c:v>
                </c:pt>
                <c:pt idx="912">
                  <c:v>44463.126746910799</c:v>
                </c:pt>
                <c:pt idx="913">
                  <c:v>44874.538993313203</c:v>
                </c:pt>
                <c:pt idx="914">
                  <c:v>45289.757990361999</c:v>
                </c:pt>
                <c:pt idx="915">
                  <c:v>45708.818961487501</c:v>
                </c:pt>
                <c:pt idx="916">
                  <c:v>46131.7574560379</c:v>
                </c:pt>
                <c:pt idx="917">
                  <c:v>46558.609352295898</c:v>
                </c:pt>
                <c:pt idx="918">
                  <c:v>46989.410860521501</c:v>
                </c:pt>
                <c:pt idx="919">
                  <c:v>47424.198526024396</c:v>
                </c:pt>
                <c:pt idx="920">
                  <c:v>47863.009232263801</c:v>
                </c:pt>
                <c:pt idx="921">
                  <c:v>48305.880203977198</c:v>
                </c:pt>
                <c:pt idx="922">
                  <c:v>48752.849010338599</c:v>
                </c:pt>
                <c:pt idx="923">
                  <c:v>49203.953568145102</c:v>
                </c:pt>
                <c:pt idx="924">
                  <c:v>49659.232145033602</c:v>
                </c:pt>
                <c:pt idx="925">
                  <c:v>50118.7233627272</c:v>
                </c:pt>
                <c:pt idx="926">
                  <c:v>50582.466200311399</c:v>
                </c:pt>
                <c:pt idx="927">
                  <c:v>51050.499997540603</c:v>
                </c:pt>
                <c:pt idx="928">
                  <c:v>51522.864458175602</c:v>
                </c:pt>
                <c:pt idx="929">
                  <c:v>51999.599653351601</c:v>
                </c:pt>
                <c:pt idx="930">
                  <c:v>52480.746024977198</c:v>
                </c:pt>
                <c:pt idx="931">
                  <c:v>52966.344389165803</c:v>
                </c:pt>
                <c:pt idx="932">
                  <c:v>53456.435939697098</c:v>
                </c:pt>
                <c:pt idx="933">
                  <c:v>53951.062251512703</c:v>
                </c:pt>
                <c:pt idx="934">
                  <c:v>54450.265284242101</c:v>
                </c:pt>
                <c:pt idx="935">
                  <c:v>54954.087385762403</c:v>
                </c:pt>
                <c:pt idx="936">
                  <c:v>55462.571295791102</c:v>
                </c:pt>
                <c:pt idx="937">
                  <c:v>55975.760149510999</c:v>
                </c:pt>
                <c:pt idx="938">
                  <c:v>56493.6974812302</c:v>
                </c:pt>
                <c:pt idx="939">
                  <c:v>57016.427228074703</c:v>
                </c:pt>
                <c:pt idx="940">
                  <c:v>57543.993733715601</c:v>
                </c:pt>
                <c:pt idx="941">
                  <c:v>58076.441752131097</c:v>
                </c:pt>
                <c:pt idx="942">
                  <c:v>58613.816451402803</c:v>
                </c:pt>
                <c:pt idx="943">
                  <c:v>59156.163417547301</c:v>
                </c:pt>
                <c:pt idx="944">
                  <c:v>59703.528658383599</c:v>
                </c:pt>
                <c:pt idx="945">
                  <c:v>60255.958607435699</c:v>
                </c:pt>
                <c:pt idx="946">
                  <c:v>60813.500127871703</c:v>
                </c:pt>
                <c:pt idx="947">
                  <c:v>61376.200516479301</c:v>
                </c:pt>
                <c:pt idx="948">
                  <c:v>61944.107507678098</c:v>
                </c:pt>
                <c:pt idx="949">
                  <c:v>62517.269277568499</c:v>
                </c:pt>
                <c:pt idx="950">
                  <c:v>63095.734448019197</c:v>
                </c:pt>
                <c:pt idx="951">
                  <c:v>63679.552090791498</c:v>
                </c:pt>
                <c:pt idx="952">
                  <c:v>64268.771731701898</c:v>
                </c:pt>
                <c:pt idx="953">
                  <c:v>64863.443354823801</c:v>
                </c:pt>
                <c:pt idx="954">
                  <c:v>65463.617406727397</c:v>
                </c:pt>
                <c:pt idx="955">
                  <c:v>66069.3448007595</c:v>
                </c:pt>
                <c:pt idx="956">
                  <c:v>66680.676921362101</c:v>
                </c:pt>
                <c:pt idx="957">
                  <c:v>67297.6656284317</c:v>
                </c:pt>
                <c:pt idx="958">
                  <c:v>67920.363261718405</c:v>
                </c:pt>
                <c:pt idx="959">
                  <c:v>68548.822645266104</c:v>
                </c:pt>
                <c:pt idx="960">
                  <c:v>69183.097091893593</c:v>
                </c:pt>
                <c:pt idx="961">
                  <c:v>69823.240407717094</c:v>
                </c:pt>
                <c:pt idx="962">
                  <c:v>70469.306896714595</c:v>
                </c:pt>
                <c:pt idx="963">
                  <c:v>71121.351365332797</c:v>
                </c:pt>
                <c:pt idx="964">
                  <c:v>71779.4291271361</c:v>
                </c:pt>
                <c:pt idx="965">
                  <c:v>72443.596007498898</c:v>
                </c:pt>
                <c:pt idx="966">
                  <c:v>73113.908348341705</c:v>
                </c:pt>
                <c:pt idx="967">
                  <c:v>73790.423012910003</c:v>
                </c:pt>
                <c:pt idx="968">
                  <c:v>74473.197390598798</c:v>
                </c:pt>
                <c:pt idx="969">
                  <c:v>75162.289401820497</c:v>
                </c:pt>
                <c:pt idx="970">
                  <c:v>75857.757502918306</c:v>
                </c:pt>
                <c:pt idx="971">
                  <c:v>76559.660691125595</c:v>
                </c:pt>
                <c:pt idx="972">
                  <c:v>77268.058509570197</c:v>
                </c:pt>
                <c:pt idx="973">
                  <c:v>77983.011052325804</c:v>
                </c:pt>
                <c:pt idx="974">
                  <c:v>78704.578969509806</c:v>
                </c:pt>
                <c:pt idx="975">
                  <c:v>79432.823472428106</c:v>
                </c:pt>
                <c:pt idx="976">
                  <c:v>80167.806338767798</c:v>
                </c:pt>
                <c:pt idx="977">
                  <c:v>80909.589917838195</c:v>
                </c:pt>
                <c:pt idx="978">
                  <c:v>81658.237135859206</c:v>
                </c:pt>
                <c:pt idx="979">
                  <c:v>82413.811501300195</c:v>
                </c:pt>
                <c:pt idx="980">
                  <c:v>83176.377110267</c:v>
                </c:pt>
                <c:pt idx="981">
                  <c:v>83945.998651939706</c:v>
                </c:pt>
                <c:pt idx="982">
                  <c:v>84722.741414059594</c:v>
                </c:pt>
                <c:pt idx="983">
                  <c:v>85506.671288468293</c:v>
                </c:pt>
                <c:pt idx="984">
                  <c:v>86297.854776697</c:v>
                </c:pt>
                <c:pt idx="985">
                  <c:v>87096.358995607996</c:v>
                </c:pt>
                <c:pt idx="986">
                  <c:v>87902.251683088398</c:v>
                </c:pt>
                <c:pt idx="987">
                  <c:v>88715.601203796003</c:v>
                </c:pt>
                <c:pt idx="988">
                  <c:v>89536.476554959299</c:v>
                </c:pt>
                <c:pt idx="989">
                  <c:v>90364.947372230105</c:v>
                </c:pt>
                <c:pt idx="990">
                  <c:v>91201.083935590897</c:v>
                </c:pt>
                <c:pt idx="991">
                  <c:v>92044.957175317104</c:v>
                </c:pt>
                <c:pt idx="992">
                  <c:v>92896.6386779936</c:v>
                </c:pt>
                <c:pt idx="993">
                  <c:v>93756.200692587998</c:v>
                </c:pt>
                <c:pt idx="994">
                  <c:v>94623.7161365793</c:v>
                </c:pt>
                <c:pt idx="995">
                  <c:v>95499.2586021436</c:v>
                </c:pt>
                <c:pt idx="996">
                  <c:v>96382.902362396999</c:v>
                </c:pt>
                <c:pt idx="997">
                  <c:v>97274.722377696497</c:v>
                </c:pt>
                <c:pt idx="998">
                  <c:v>98174.794301998394</c:v>
                </c:pt>
                <c:pt idx="999">
                  <c:v>99083.194489276706</c:v>
                </c:pt>
                <c:pt idx="1000">
                  <c:v>100000</c:v>
                </c:pt>
                <c:pt idx="1001">
                  <c:v>100925.288607668</c:v>
                </c:pt>
                <c:pt idx="1002">
                  <c:v>101859.138805411</c:v>
                </c:pt>
                <c:pt idx="1003">
                  <c:v>102801.62981264701</c:v>
                </c:pt>
                <c:pt idx="1004">
                  <c:v>103752.841581801</c:v>
                </c:pt>
                <c:pt idx="1005">
                  <c:v>104712.85480508899</c:v>
                </c:pt>
                <c:pt idx="1006">
                  <c:v>105681.750921365</c:v>
                </c:pt>
                <c:pt idx="1007">
                  <c:v>106659.612123025</c:v>
                </c:pt>
                <c:pt idx="1008">
                  <c:v>107646.521362983</c:v>
                </c:pt>
                <c:pt idx="1009">
                  <c:v>108642.562361706</c:v>
                </c:pt>
                <c:pt idx="1010">
                  <c:v>109647.819614318</c:v>
                </c:pt>
                <c:pt idx="1011">
                  <c:v>110662.37839776601</c:v>
                </c:pt>
                <c:pt idx="1012">
                  <c:v>111686.32477805601</c:v>
                </c:pt>
                <c:pt idx="1013">
                  <c:v>112719.74561755</c:v>
                </c:pt>
                <c:pt idx="1014">
                  <c:v>113762.728582343</c:v>
                </c:pt>
                <c:pt idx="1015">
                  <c:v>114815.36214968799</c:v>
                </c:pt>
                <c:pt idx="1016">
                  <c:v>115877.73561551201</c:v>
                </c:pt>
                <c:pt idx="1017">
                  <c:v>116949.939101986</c:v>
                </c:pt>
                <c:pt idx="1018">
                  <c:v>118032.06356517199</c:v>
                </c:pt>
                <c:pt idx="1019">
                  <c:v>119124.200802737</c:v>
                </c:pt>
                <c:pt idx="1020">
                  <c:v>120226.443461741</c:v>
                </c:pt>
                <c:pt idx="1021">
                  <c:v>121338.885046497</c:v>
                </c:pt>
                <c:pt idx="1022">
                  <c:v>122461.619926504</c:v>
                </c:pt>
                <c:pt idx="1023">
                  <c:v>123594.74334445001</c:v>
                </c:pt>
                <c:pt idx="1024">
                  <c:v>124738.351424294</c:v>
                </c:pt>
                <c:pt idx="1025">
                  <c:v>125892.541179416</c:v>
                </c:pt>
                <c:pt idx="1026">
                  <c:v>127057.410520854</c:v>
                </c:pt>
                <c:pt idx="1027">
                  <c:v>128233.058265602</c:v>
                </c:pt>
                <c:pt idx="1028">
                  <c:v>129419.58414499801</c:v>
                </c:pt>
                <c:pt idx="1029">
                  <c:v>130617.088813184</c:v>
                </c:pt>
                <c:pt idx="1030">
                  <c:v>131825.67385563999</c:v>
                </c:pt>
                <c:pt idx="1031">
                  <c:v>133045.44179780901</c:v>
                </c:pt>
                <c:pt idx="1032">
                  <c:v>134276.49611378601</c:v>
                </c:pt>
                <c:pt idx="1033">
                  <c:v>135518.941235103</c:v>
                </c:pt>
                <c:pt idx="1034">
                  <c:v>136772.88255958399</c:v>
                </c:pt>
                <c:pt idx="1035">
                  <c:v>138038.426460288</c:v>
                </c:pt>
                <c:pt idx="1036">
                  <c:v>139315.68029453</c:v>
                </c:pt>
                <c:pt idx="1037">
                  <c:v>140604.75241299099</c:v>
                </c:pt>
                <c:pt idx="1038">
                  <c:v>141905.75216890901</c:v>
                </c:pt>
                <c:pt idx="1039">
                  <c:v>143218.789927354</c:v>
                </c:pt>
                <c:pt idx="1040">
                  <c:v>144543.977074592</c:v>
                </c:pt>
                <c:pt idx="1041">
                  <c:v>145881.42602753401</c:v>
                </c:pt>
                <c:pt idx="1042">
                  <c:v>147231.250243271</c:v>
                </c:pt>
                <c:pt idx="1043">
                  <c:v>148593.56422870001</c:v>
                </c:pt>
                <c:pt idx="1044">
                  <c:v>149968.483550237</c:v>
                </c:pt>
                <c:pt idx="1045">
                  <c:v>151356.12484362</c:v>
                </c:pt>
                <c:pt idx="1046">
                  <c:v>152756.60582380701</c:v>
                </c:pt>
                <c:pt idx="1047">
                  <c:v>154170.04529495499</c:v>
                </c:pt>
                <c:pt idx="1048">
                  <c:v>155596.56316050701</c:v>
                </c:pt>
                <c:pt idx="1049">
                  <c:v>157036.28043335499</c:v>
                </c:pt>
                <c:pt idx="1050">
                  <c:v>158489.319246111</c:v>
                </c:pt>
                <c:pt idx="1051">
                  <c:v>159955.80286146601</c:v>
                </c:pt>
                <c:pt idx="1052">
                  <c:v>161435.85568264799</c:v>
                </c:pt>
                <c:pt idx="1053">
                  <c:v>162929.60326397201</c:v>
                </c:pt>
                <c:pt idx="1054">
                  <c:v>164437.17232149301</c:v>
                </c:pt>
                <c:pt idx="1055">
                  <c:v>165958.690743755</c:v>
                </c:pt>
                <c:pt idx="1056">
                  <c:v>167494.28760264299</c:v>
                </c:pt>
                <c:pt idx="1057">
                  <c:v>169044.09316432601</c:v>
                </c:pt>
                <c:pt idx="1058">
                  <c:v>170608.23890031199</c:v>
                </c:pt>
                <c:pt idx="1059">
                  <c:v>172186.8574986</c:v>
                </c:pt>
                <c:pt idx="1060">
                  <c:v>173780.08287493701</c:v>
                </c:pt>
                <c:pt idx="1061">
                  <c:v>175388.05018417601</c:v>
                </c:pt>
                <c:pt idx="1062">
                  <c:v>177010.895831742</c:v>
                </c:pt>
                <c:pt idx="1063">
                  <c:v>178648.757485204</c:v>
                </c:pt>
                <c:pt idx="1064">
                  <c:v>180301.774085957</c:v>
                </c:pt>
                <c:pt idx="1065">
                  <c:v>181970.08586099799</c:v>
                </c:pt>
                <c:pt idx="1066">
                  <c:v>183653.83433483401</c:v>
                </c:pt>
                <c:pt idx="1067">
                  <c:v>185353.16234148099</c:v>
                </c:pt>
                <c:pt idx="1068">
                  <c:v>187068.21403658</c:v>
                </c:pt>
                <c:pt idx="1069">
                  <c:v>188799.13490962901</c:v>
                </c:pt>
                <c:pt idx="1070">
                  <c:v>190546.07179632399</c:v>
                </c:pt>
                <c:pt idx="1071">
                  <c:v>192309.17289101501</c:v>
                </c:pt>
                <c:pt idx="1072">
                  <c:v>194088.587759277</c:v>
                </c:pt>
                <c:pt idx="1073">
                  <c:v>195884.46735059799</c:v>
                </c:pt>
                <c:pt idx="1074">
                  <c:v>197696.96401118601</c:v>
                </c:pt>
                <c:pt idx="1075">
                  <c:v>199526.23149688699</c:v>
                </c:pt>
                <c:pt idx="1076">
                  <c:v>201372.42498623801</c:v>
                </c:pt>
                <c:pt idx="1077">
                  <c:v>203235.70109362199</c:v>
                </c:pt>
                <c:pt idx="1078">
                  <c:v>205116.217882556</c:v>
                </c:pt>
                <c:pt idx="1079">
                  <c:v>207014.13487910401</c:v>
                </c:pt>
                <c:pt idx="1080">
                  <c:v>208929.61308540401</c:v>
                </c:pt>
                <c:pt idx="1081">
                  <c:v>210862.81499332801</c:v>
                </c:pt>
                <c:pt idx="1082">
                  <c:v>212813.90459827101</c:v>
                </c:pt>
                <c:pt idx="1083">
                  <c:v>214783.04741305299</c:v>
                </c:pt>
                <c:pt idx="1084">
                  <c:v>216770.41048196901</c:v>
                </c:pt>
                <c:pt idx="1085">
                  <c:v>218776.162394955</c:v>
                </c:pt>
                <c:pt idx="1086">
                  <c:v>220800.47330188999</c:v>
                </c:pt>
                <c:pt idx="1087">
                  <c:v>222843.51492702999</c:v>
                </c:pt>
                <c:pt idx="1088">
                  <c:v>224905.46058357801</c:v>
                </c:pt>
                <c:pt idx="1089">
                  <c:v>226986.48518838201</c:v>
                </c:pt>
                <c:pt idx="1090">
                  <c:v>229086.76527677701</c:v>
                </c:pt>
                <c:pt idx="1091">
                  <c:v>231206.479017559</c:v>
                </c:pt>
                <c:pt idx="1092">
                  <c:v>233345.8062281</c:v>
                </c:pt>
                <c:pt idx="1093">
                  <c:v>235504.92838960001</c:v>
                </c:pt>
                <c:pt idx="1094">
                  <c:v>237684.02866248699</c:v>
                </c:pt>
                <c:pt idx="1095">
                  <c:v>239883.29190194799</c:v>
                </c:pt>
                <c:pt idx="1096">
                  <c:v>242102.904673618</c:v>
                </c:pt>
                <c:pt idx="1097">
                  <c:v>244343.05526939701</c:v>
                </c:pt>
                <c:pt idx="1098">
                  <c:v>246603.93372343399</c:v>
                </c:pt>
                <c:pt idx="1099">
                  <c:v>248885.73182823899</c:v>
                </c:pt>
                <c:pt idx="1100">
                  <c:v>251188.643150958</c:v>
                </c:pt>
                <c:pt idx="1101">
                  <c:v>253512.86304979</c:v>
                </c:pt>
                <c:pt idx="1102">
                  <c:v>255858.58869056401</c:v>
                </c:pt>
                <c:pt idx="1103">
                  <c:v>258226.01906345901</c:v>
                </c:pt>
                <c:pt idx="1104">
                  <c:v>260615.35499988901</c:v>
                </c:pt>
                <c:pt idx="1105">
                  <c:v>263026.799189538</c:v>
                </c:pt>
                <c:pt idx="1106">
                  <c:v>265460.55619755399</c:v>
                </c:pt>
                <c:pt idx="1107">
                  <c:v>267916.83248190302</c:v>
                </c:pt>
                <c:pt idx="1108">
                  <c:v>270395.83641088399</c:v>
                </c:pt>
                <c:pt idx="1109">
                  <c:v>272897.77828080399</c:v>
                </c:pt>
                <c:pt idx="1110">
                  <c:v>275422.87033381598</c:v>
                </c:pt>
                <c:pt idx="1111">
                  <c:v>277971.32677592803</c:v>
                </c:pt>
                <c:pt idx="1112">
                  <c:v>280543.36379517103</c:v>
                </c:pt>
                <c:pt idx="1113">
                  <c:v>283139.19957993698</c:v>
                </c:pt>
                <c:pt idx="1114">
                  <c:v>285759.05433749402</c:v>
                </c:pt>
                <c:pt idx="1115">
                  <c:v>288403.15031265997</c:v>
                </c:pt>
                <c:pt idx="1116">
                  <c:v>291071.71180665999</c:v>
                </c:pt>
                <c:pt idx="1117">
                  <c:v>293764.96519615297</c:v>
                </c:pt>
                <c:pt idx="1118">
                  <c:v>296483.138952434</c:v>
                </c:pt>
                <c:pt idx="1119">
                  <c:v>299226.463660818</c:v>
                </c:pt>
                <c:pt idx="1120">
                  <c:v>301995.17204020103</c:v>
                </c:pt>
                <c:pt idx="1121">
                  <c:v>304789.49896279798</c:v>
                </c:pt>
                <c:pt idx="1122">
                  <c:v>307609.681474071</c:v>
                </c:pt>
                <c:pt idx="1123">
                  <c:v>310455.95881283499</c:v>
                </c:pt>
                <c:pt idx="1124">
                  <c:v>313328.57243155799</c:v>
                </c:pt>
                <c:pt idx="1125">
                  <c:v>316227.76601683698</c:v>
                </c:pt>
                <c:pt idx="1126">
                  <c:v>319153.78551007499</c:v>
                </c:pt>
                <c:pt idx="1127">
                  <c:v>322106.87912834302</c:v>
                </c:pt>
                <c:pt idx="1128">
                  <c:v>325087.29738543398</c:v>
                </c:pt>
                <c:pt idx="1129">
                  <c:v>328095.29311311903</c:v>
                </c:pt>
                <c:pt idx="1130">
                  <c:v>331131.12148258998</c:v>
                </c:pt>
                <c:pt idx="1131">
                  <c:v>334195.04002611397</c:v>
                </c:pt>
                <c:pt idx="1132">
                  <c:v>337287.30865886802</c:v>
                </c:pt>
                <c:pt idx="1133">
                  <c:v>340408.189701</c:v>
                </c:pt>
                <c:pt idx="1134">
                  <c:v>343557.94789987401</c:v>
                </c:pt>
                <c:pt idx="1135">
                  <c:v>346736.85045253101</c:v>
                </c:pt>
                <c:pt idx="1136">
                  <c:v>349945.16702835599</c:v>
                </c:pt>
                <c:pt idx="1137">
                  <c:v>353183.16979195602</c:v>
                </c:pt>
                <c:pt idx="1138">
                  <c:v>356451.13342624297</c:v>
                </c:pt>
                <c:pt idx="1139">
                  <c:v>359749.33515574201</c:v>
                </c:pt>
                <c:pt idx="1140">
                  <c:v>363078.05477009999</c:v>
                </c:pt>
                <c:pt idx="1141">
                  <c:v>366437.57464783301</c:v>
                </c:pt>
                <c:pt idx="1142">
                  <c:v>369828.17978026503</c:v>
                </c:pt>
                <c:pt idx="1143">
                  <c:v>373250.15779571998</c:v>
                </c:pt>
                <c:pt idx="1144">
                  <c:v>376703.79898390803</c:v>
                </c:pt>
                <c:pt idx="1145">
                  <c:v>380189.39632056101</c:v>
                </c:pt>
                <c:pt idx="1146">
                  <c:v>383707.24549227802</c:v>
                </c:pt>
                <c:pt idx="1147">
                  <c:v>387257.644921617</c:v>
                </c:pt>
                <c:pt idx="1148">
                  <c:v>390840.89579240099</c:v>
                </c:pt>
                <c:pt idx="1149">
                  <c:v>394457.30207527801</c:v>
                </c:pt>
                <c:pt idx="1150">
                  <c:v>398107.17055349599</c:v>
                </c:pt>
                <c:pt idx="1151">
                  <c:v>401790.81084893999</c:v>
                </c:pt>
                <c:pt idx="1152">
                  <c:v>405508.53544838302</c:v>
                </c:pt>
                <c:pt idx="1153">
                  <c:v>409260.65973001003</c:v>
                </c:pt>
                <c:pt idx="1154">
                  <c:v>413047.50199016102</c:v>
                </c:pt>
                <c:pt idx="1155">
                  <c:v>416869.38347033499</c:v>
                </c:pt>
                <c:pt idx="1156">
                  <c:v>420726.628384443</c:v>
                </c:pt>
                <c:pt idx="1157">
                  <c:v>424619.563946312</c:v>
                </c:pt>
                <c:pt idx="1158">
                  <c:v>428548.52039743902</c:v>
                </c:pt>
                <c:pt idx="1159">
                  <c:v>432513.83103500801</c:v>
                </c:pt>
                <c:pt idx="1160">
                  <c:v>436515.83224016498</c:v>
                </c:pt>
                <c:pt idx="1161">
                  <c:v>440554.863506553</c:v>
                </c:pt>
                <c:pt idx="1162">
                  <c:v>444631.26746910799</c:v>
                </c:pt>
                <c:pt idx="1163">
                  <c:v>448745.38993313198</c:v>
                </c:pt>
                <c:pt idx="1164">
                  <c:v>452897.57990362</c:v>
                </c:pt>
                <c:pt idx="1165">
                  <c:v>457088.18961487501</c:v>
                </c:pt>
                <c:pt idx="1166">
                  <c:v>461317.57456037903</c:v>
                </c:pt>
                <c:pt idx="1167">
                  <c:v>465586.09352295898</c:v>
                </c:pt>
                <c:pt idx="1168">
                  <c:v>469894.10860521498</c:v>
                </c:pt>
                <c:pt idx="1169">
                  <c:v>474241.98526024399</c:v>
                </c:pt>
                <c:pt idx="1170">
                  <c:v>478630.09232263803</c:v>
                </c:pt>
                <c:pt idx="1171">
                  <c:v>483058.80203977198</c:v>
                </c:pt>
                <c:pt idx="1172">
                  <c:v>487528.490103385</c:v>
                </c:pt>
                <c:pt idx="1173">
                  <c:v>492039.53568145097</c:v>
                </c:pt>
                <c:pt idx="1174">
                  <c:v>496592.32145033497</c:v>
                </c:pt>
                <c:pt idx="1175">
                  <c:v>501187.23362727201</c:v>
                </c:pt>
                <c:pt idx="1176">
                  <c:v>505824.66200311302</c:v>
                </c:pt>
                <c:pt idx="1177">
                  <c:v>510504.99997540598</c:v>
                </c:pt>
                <c:pt idx="1178">
                  <c:v>515228.64458175597</c:v>
                </c:pt>
                <c:pt idx="1179">
                  <c:v>519995.99653351598</c:v>
                </c:pt>
                <c:pt idx="1180">
                  <c:v>524807.46024977195</c:v>
                </c:pt>
                <c:pt idx="1181">
                  <c:v>529663.44389165798</c:v>
                </c:pt>
                <c:pt idx="1182">
                  <c:v>534564.35939697095</c:v>
                </c:pt>
                <c:pt idx="1183">
                  <c:v>539510.62251512695</c:v>
                </c:pt>
                <c:pt idx="1184">
                  <c:v>544502.65284242004</c:v>
                </c:pt>
                <c:pt idx="1185">
                  <c:v>549540.87385762401</c:v>
                </c:pt>
                <c:pt idx="1186">
                  <c:v>554625.71295791003</c:v>
                </c:pt>
                <c:pt idx="1187">
                  <c:v>559757.60149510996</c:v>
                </c:pt>
                <c:pt idx="1188">
                  <c:v>564936.97481230204</c:v>
                </c:pt>
                <c:pt idx="1189">
                  <c:v>570164.27228074695</c:v>
                </c:pt>
                <c:pt idx="1190">
                  <c:v>575439.93733715604</c:v>
                </c:pt>
                <c:pt idx="1191">
                  <c:v>580764.41752131202</c:v>
                </c:pt>
                <c:pt idx="1192">
                  <c:v>586138.164514028</c:v>
                </c:pt>
                <c:pt idx="1193">
                  <c:v>591561.63417547406</c:v>
                </c:pt>
                <c:pt idx="1194">
                  <c:v>597035.28658383596</c:v>
                </c:pt>
                <c:pt idx="1195">
                  <c:v>602559.58607435797</c:v>
                </c:pt>
                <c:pt idx="1196">
                  <c:v>608135.00127871695</c:v>
                </c:pt>
                <c:pt idx="1197">
                  <c:v>613762.00516479404</c:v>
                </c:pt>
                <c:pt idx="1198">
                  <c:v>619441.07507678098</c:v>
                </c:pt>
                <c:pt idx="1199">
                  <c:v>625172.69277568604</c:v>
                </c:pt>
                <c:pt idx="1200">
                  <c:v>630957.34448019206</c:v>
                </c:pt>
                <c:pt idx="1201">
                  <c:v>636795.52090791601</c:v>
                </c:pt>
                <c:pt idx="1202">
                  <c:v>642687.71731701901</c:v>
                </c:pt>
                <c:pt idx="1203">
                  <c:v>648634.43354823801</c:v>
                </c:pt>
                <c:pt idx="1204">
                  <c:v>654636.17406727397</c:v>
                </c:pt>
                <c:pt idx="1205">
                  <c:v>660693.44800759596</c:v>
                </c:pt>
                <c:pt idx="1206">
                  <c:v>666806.76921362104</c:v>
                </c:pt>
                <c:pt idx="1207">
                  <c:v>672976.65628431796</c:v>
                </c:pt>
                <c:pt idx="1208">
                  <c:v>679203.63261718396</c:v>
                </c:pt>
                <c:pt idx="1209">
                  <c:v>685488.22645266203</c:v>
                </c:pt>
                <c:pt idx="1210">
                  <c:v>691830.97091893596</c:v>
                </c:pt>
                <c:pt idx="1211">
                  <c:v>698232.404077171</c:v>
                </c:pt>
                <c:pt idx="1212">
                  <c:v>704693.06896714598</c:v>
                </c:pt>
                <c:pt idx="1213">
                  <c:v>711213.51365332899</c:v>
                </c:pt>
                <c:pt idx="1214">
                  <c:v>717794.29127136106</c:v>
                </c:pt>
                <c:pt idx="1215">
                  <c:v>724435.96007499006</c:v>
                </c:pt>
                <c:pt idx="1216">
                  <c:v>731139.08348341705</c:v>
                </c:pt>
                <c:pt idx="1217">
                  <c:v>737904.23012910096</c:v>
                </c:pt>
                <c:pt idx="1218">
                  <c:v>744731.97390598804</c:v>
                </c:pt>
                <c:pt idx="1219">
                  <c:v>751622.89401820605</c:v>
                </c:pt>
                <c:pt idx="1220">
                  <c:v>758577.57502918295</c:v>
                </c:pt>
                <c:pt idx="1221">
                  <c:v>765596.60691125598</c:v>
                </c:pt>
                <c:pt idx="1222">
                  <c:v>772680.58509570197</c:v>
                </c:pt>
                <c:pt idx="1223">
                  <c:v>779830.11052325903</c:v>
                </c:pt>
                <c:pt idx="1224">
                  <c:v>787045.78969509795</c:v>
                </c:pt>
                <c:pt idx="1225">
                  <c:v>794328.23472428205</c:v>
                </c:pt>
                <c:pt idx="1226">
                  <c:v>801678.063387678</c:v>
                </c:pt>
                <c:pt idx="1227">
                  <c:v>809095.89917838201</c:v>
                </c:pt>
                <c:pt idx="1228">
                  <c:v>816582.37135859195</c:v>
                </c:pt>
                <c:pt idx="1229">
                  <c:v>824138.115013003</c:v>
                </c:pt>
                <c:pt idx="1230">
                  <c:v>831763.77110267</c:v>
                </c:pt>
                <c:pt idx="1231">
                  <c:v>839459.98651939805</c:v>
                </c:pt>
                <c:pt idx="1232">
                  <c:v>847227.41414059605</c:v>
                </c:pt>
                <c:pt idx="1233">
                  <c:v>855066.71288468398</c:v>
                </c:pt>
                <c:pt idx="1234">
                  <c:v>862978.54776697</c:v>
                </c:pt>
                <c:pt idx="1235">
                  <c:v>870963.58995608101</c:v>
                </c:pt>
                <c:pt idx="1236">
                  <c:v>879022.51683088404</c:v>
                </c:pt>
                <c:pt idx="1237">
                  <c:v>887156.01203796105</c:v>
                </c:pt>
                <c:pt idx="1238">
                  <c:v>895364.76554959302</c:v>
                </c:pt>
                <c:pt idx="1239">
                  <c:v>903649.47372230201</c:v>
                </c:pt>
                <c:pt idx="1240">
                  <c:v>912010.83935590903</c:v>
                </c:pt>
                <c:pt idx="1241">
                  <c:v>920449.57175317197</c:v>
                </c:pt>
                <c:pt idx="1242">
                  <c:v>928966.38677993603</c:v>
                </c:pt>
                <c:pt idx="1243">
                  <c:v>937562.00692588103</c:v>
                </c:pt>
                <c:pt idx="1244">
                  <c:v>946237.16136579204</c:v>
                </c:pt>
                <c:pt idx="1245">
                  <c:v>954992.58602143603</c:v>
                </c:pt>
                <c:pt idx="1246">
                  <c:v>963829.02362396999</c:v>
                </c:pt>
                <c:pt idx="1247">
                  <c:v>972747.22377696598</c:v>
                </c:pt>
                <c:pt idx="1248">
                  <c:v>981747.94301998406</c:v>
                </c:pt>
                <c:pt idx="1249">
                  <c:v>990831.94489276805</c:v>
                </c:pt>
                <c:pt idx="1250">
                  <c:v>1000000</c:v>
                </c:pt>
                <c:pt idx="1251">
                  <c:v>1009252.88607668</c:v>
                </c:pt>
                <c:pt idx="1252">
                  <c:v>1018591.38805411</c:v>
                </c:pt>
                <c:pt idx="1253">
                  <c:v>1028016.2981264699</c:v>
                </c:pt>
                <c:pt idx="1254">
                  <c:v>1037528.41581801</c:v>
                </c:pt>
                <c:pt idx="1255">
                  <c:v>1047128.54805089</c:v>
                </c:pt>
                <c:pt idx="1256">
                  <c:v>1056817.5092136499</c:v>
                </c:pt>
                <c:pt idx="1257">
                  <c:v>1066596.12123025</c:v>
                </c:pt>
                <c:pt idx="1258">
                  <c:v>1076465.2136298299</c:v>
                </c:pt>
                <c:pt idx="1259">
                  <c:v>1086425.62361706</c:v>
                </c:pt>
                <c:pt idx="1260">
                  <c:v>1096478.1961431799</c:v>
                </c:pt>
                <c:pt idx="1261">
                  <c:v>1106623.7839776599</c:v>
                </c:pt>
                <c:pt idx="1262">
                  <c:v>1116863.2477805601</c:v>
                </c:pt>
                <c:pt idx="1263">
                  <c:v>1127197.4561755001</c:v>
                </c:pt>
                <c:pt idx="1264">
                  <c:v>1137627.2858234299</c:v>
                </c:pt>
                <c:pt idx="1265">
                  <c:v>1148153.62149688</c:v>
                </c:pt>
                <c:pt idx="1266">
                  <c:v>1158777.3561551201</c:v>
                </c:pt>
                <c:pt idx="1267">
                  <c:v>1169499.3910198701</c:v>
                </c:pt>
                <c:pt idx="1268">
                  <c:v>1180320.63565172</c:v>
                </c:pt>
                <c:pt idx="1269">
                  <c:v>1191242.0080273701</c:v>
                </c:pt>
                <c:pt idx="1270">
                  <c:v>1202264.4346174099</c:v>
                </c:pt>
                <c:pt idx="1271">
                  <c:v>1213388.8504649701</c:v>
                </c:pt>
                <c:pt idx="1272">
                  <c:v>1224616.19926504</c:v>
                </c:pt>
                <c:pt idx="1273">
                  <c:v>1235947.4334445</c:v>
                </c:pt>
                <c:pt idx="1274">
                  <c:v>1247383.5142429399</c:v>
                </c:pt>
                <c:pt idx="1275">
                  <c:v>1258925.41179416</c:v>
                </c:pt>
                <c:pt idx="1276">
                  <c:v>1270574.1052085401</c:v>
                </c:pt>
                <c:pt idx="1277">
                  <c:v>1282330.5826560201</c:v>
                </c:pt>
                <c:pt idx="1278">
                  <c:v>1294195.8414499799</c:v>
                </c:pt>
                <c:pt idx="1279">
                  <c:v>1306170.8881318399</c:v>
                </c:pt>
                <c:pt idx="1280">
                  <c:v>1318256.7385563999</c:v>
                </c:pt>
                <c:pt idx="1281">
                  <c:v>1330454.41797809</c:v>
                </c:pt>
                <c:pt idx="1282">
                  <c:v>1342764.9611378601</c:v>
                </c:pt>
                <c:pt idx="1283">
                  <c:v>1355189.4123510299</c:v>
                </c:pt>
                <c:pt idx="1284">
                  <c:v>1367728.8255958401</c:v>
                </c:pt>
                <c:pt idx="1285">
                  <c:v>1380384.26460288</c:v>
                </c:pt>
                <c:pt idx="1286">
                  <c:v>1393156.8029453</c:v>
                </c:pt>
                <c:pt idx="1287">
                  <c:v>1406047.5241299099</c:v>
                </c:pt>
                <c:pt idx="1288">
                  <c:v>1419057.5216890899</c:v>
                </c:pt>
                <c:pt idx="1289">
                  <c:v>1432187.8992735399</c:v>
                </c:pt>
                <c:pt idx="1290">
                  <c:v>1445439.77074592</c:v>
                </c:pt>
                <c:pt idx="1291">
                  <c:v>1458814.2602753399</c:v>
                </c:pt>
                <c:pt idx="1292">
                  <c:v>1472312.50243271</c:v>
                </c:pt>
                <c:pt idx="1293">
                  <c:v>1485935.6422870001</c:v>
                </c:pt>
                <c:pt idx="1294">
                  <c:v>1499684.83550237</c:v>
                </c:pt>
                <c:pt idx="1295">
                  <c:v>1513561.2484362</c:v>
                </c:pt>
                <c:pt idx="1296">
                  <c:v>1527566.05823807</c:v>
                </c:pt>
                <c:pt idx="1297">
                  <c:v>1541700.45294955</c:v>
                </c:pt>
                <c:pt idx="1298">
                  <c:v>1555965.6316050701</c:v>
                </c:pt>
                <c:pt idx="1299">
                  <c:v>1570362.8043335499</c:v>
                </c:pt>
                <c:pt idx="1300">
                  <c:v>1584893.19246111</c:v>
                </c:pt>
                <c:pt idx="1301">
                  <c:v>1599558.02861466</c:v>
                </c:pt>
                <c:pt idx="1302">
                  <c:v>1614358.55682648</c:v>
                </c:pt>
                <c:pt idx="1303">
                  <c:v>1629296.03263972</c:v>
                </c:pt>
                <c:pt idx="1304">
                  <c:v>1644371.7232149299</c:v>
                </c:pt>
                <c:pt idx="1305">
                  <c:v>1659586.9074375499</c:v>
                </c:pt>
                <c:pt idx="1306">
                  <c:v>1674942.8760264299</c:v>
                </c:pt>
                <c:pt idx="1307">
                  <c:v>1690440.9316432599</c:v>
                </c:pt>
                <c:pt idx="1308">
                  <c:v>1706082.3890031199</c:v>
                </c:pt>
                <c:pt idx="1309">
                  <c:v>1721868.5749860001</c:v>
                </c:pt>
                <c:pt idx="1310">
                  <c:v>1737800.8287493701</c:v>
                </c:pt>
                <c:pt idx="1311">
                  <c:v>1753880.50184176</c:v>
                </c:pt>
                <c:pt idx="1312">
                  <c:v>1770108.95831742</c:v>
                </c:pt>
                <c:pt idx="1313">
                  <c:v>1786487.57485204</c:v>
                </c:pt>
                <c:pt idx="1314">
                  <c:v>1803017.74085957</c:v>
                </c:pt>
                <c:pt idx="1315">
                  <c:v>1819700.85860998</c:v>
                </c:pt>
                <c:pt idx="1316">
                  <c:v>1836538.3433483399</c:v>
                </c:pt>
                <c:pt idx="1317">
                  <c:v>1853531.62341481</c:v>
                </c:pt>
                <c:pt idx="1318">
                  <c:v>1870682.1403657999</c:v>
                </c:pt>
                <c:pt idx="1319">
                  <c:v>1887991.3490962901</c:v>
                </c:pt>
                <c:pt idx="1320">
                  <c:v>1905460.7179632401</c:v>
                </c:pt>
                <c:pt idx="1321">
                  <c:v>1923091.72891015</c:v>
                </c:pt>
                <c:pt idx="1322">
                  <c:v>1940885.8775927699</c:v>
                </c:pt>
                <c:pt idx="1323">
                  <c:v>1958844.6735059801</c:v>
                </c:pt>
                <c:pt idx="1324">
                  <c:v>1976969.6401118599</c:v>
                </c:pt>
                <c:pt idx="1325">
                  <c:v>1995262.31496887</c:v>
                </c:pt>
                <c:pt idx="1326">
                  <c:v>2013724.2498623801</c:v>
                </c:pt>
                <c:pt idx="1327">
                  <c:v>2032357.0109362199</c:v>
                </c:pt>
                <c:pt idx="1328">
                  <c:v>2051162.17882556</c:v>
                </c:pt>
                <c:pt idx="1329">
                  <c:v>2070141.34879104</c:v>
                </c:pt>
                <c:pt idx="1330">
                  <c:v>2089296.1308540399</c:v>
                </c:pt>
                <c:pt idx="1331">
                  <c:v>2108628.14993328</c:v>
                </c:pt>
                <c:pt idx="1332">
                  <c:v>2128139.0459827101</c:v>
                </c:pt>
                <c:pt idx="1333">
                  <c:v>2147830.4741305299</c:v>
                </c:pt>
                <c:pt idx="1334">
                  <c:v>2167704.1048196899</c:v>
                </c:pt>
                <c:pt idx="1335">
                  <c:v>2187761.6239495501</c:v>
                </c:pt>
                <c:pt idx="1336">
                  <c:v>2208004.7330188998</c:v>
                </c:pt>
                <c:pt idx="1337">
                  <c:v>2228435.1492702998</c:v>
                </c:pt>
                <c:pt idx="1338">
                  <c:v>2249054.60583578</c:v>
                </c:pt>
                <c:pt idx="1339">
                  <c:v>2269864.8518838198</c:v>
                </c:pt>
                <c:pt idx="1340">
                  <c:v>2290867.65276777</c:v>
                </c:pt>
                <c:pt idx="1341">
                  <c:v>2312064.7901755902</c:v>
                </c:pt>
                <c:pt idx="1342">
                  <c:v>2333458.062281</c:v>
                </c:pt>
                <c:pt idx="1343">
                  <c:v>2355049.2838960001</c:v>
                </c:pt>
                <c:pt idx="1344">
                  <c:v>2376840.2866248698</c:v>
                </c:pt>
                <c:pt idx="1345">
                  <c:v>2398832.9190194798</c:v>
                </c:pt>
                <c:pt idx="1346">
                  <c:v>2421029.0467361701</c:v>
                </c:pt>
                <c:pt idx="1347">
                  <c:v>2443430.55269397</c:v>
                </c:pt>
                <c:pt idx="1348">
                  <c:v>2466039.3372343401</c:v>
                </c:pt>
                <c:pt idx="1349">
                  <c:v>2488857.31828239</c:v>
                </c:pt>
                <c:pt idx="1350">
                  <c:v>2511886.43150958</c:v>
                </c:pt>
                <c:pt idx="1351">
                  <c:v>2535128.6304978998</c:v>
                </c:pt>
                <c:pt idx="1352">
                  <c:v>2558585.8869056399</c:v>
                </c:pt>
                <c:pt idx="1353">
                  <c:v>2582260.1906345901</c:v>
                </c:pt>
                <c:pt idx="1354">
                  <c:v>2606153.5499988901</c:v>
                </c:pt>
                <c:pt idx="1355">
                  <c:v>2630267.99189538</c:v>
                </c:pt>
                <c:pt idx="1356">
                  <c:v>2654605.5619755401</c:v>
                </c:pt>
                <c:pt idx="1357">
                  <c:v>2679168.3248190298</c:v>
                </c:pt>
                <c:pt idx="1358">
                  <c:v>2703958.36410884</c:v>
                </c:pt>
                <c:pt idx="1359">
                  <c:v>2728977.7828080398</c:v>
                </c:pt>
                <c:pt idx="1360">
                  <c:v>2754228.7033381602</c:v>
                </c:pt>
                <c:pt idx="1361">
                  <c:v>2779713.2677592798</c:v>
                </c:pt>
                <c:pt idx="1362">
                  <c:v>2805433.6379517098</c:v>
                </c:pt>
                <c:pt idx="1363">
                  <c:v>2831391.9957993701</c:v>
                </c:pt>
                <c:pt idx="1364">
                  <c:v>2857590.5433749398</c:v>
                </c:pt>
                <c:pt idx="1365">
                  <c:v>2884031.5031265998</c:v>
                </c:pt>
                <c:pt idx="1366">
                  <c:v>2910717.1180666001</c:v>
                </c:pt>
                <c:pt idx="1367">
                  <c:v>2937649.6519615301</c:v>
                </c:pt>
                <c:pt idx="1368">
                  <c:v>2964831.3895243402</c:v>
                </c:pt>
                <c:pt idx="1369">
                  <c:v>2992264.6366081801</c:v>
                </c:pt>
                <c:pt idx="1370">
                  <c:v>3019951.7204020098</c:v>
                </c:pt>
                <c:pt idx="1371">
                  <c:v>3047894.9896279802</c:v>
                </c:pt>
                <c:pt idx="1372">
                  <c:v>3076096.81474071</c:v>
                </c:pt>
                <c:pt idx="1373">
                  <c:v>3104559.5881283502</c:v>
                </c:pt>
                <c:pt idx="1374">
                  <c:v>3133285.72431558</c:v>
                </c:pt>
                <c:pt idx="1375">
                  <c:v>3162277.6601683702</c:v>
                </c:pt>
                <c:pt idx="1376">
                  <c:v>3191537.85510075</c:v>
                </c:pt>
                <c:pt idx="1377">
                  <c:v>3221068.7912834301</c:v>
                </c:pt>
                <c:pt idx="1378">
                  <c:v>3250872.9738543401</c:v>
                </c:pt>
                <c:pt idx="1379">
                  <c:v>3280952.9311311902</c:v>
                </c:pt>
                <c:pt idx="1380">
                  <c:v>3311311.2148258998</c:v>
                </c:pt>
                <c:pt idx="1381">
                  <c:v>3341950.40026114</c:v>
                </c:pt>
                <c:pt idx="1382">
                  <c:v>3372873.0865886798</c:v>
                </c:pt>
                <c:pt idx="1383">
                  <c:v>3404081.89701</c:v>
                </c:pt>
                <c:pt idx="1384">
                  <c:v>3435579.4789987402</c:v>
                </c:pt>
                <c:pt idx="1385">
                  <c:v>3467368.5045253099</c:v>
                </c:pt>
                <c:pt idx="1386">
                  <c:v>3499451.6702835602</c:v>
                </c:pt>
                <c:pt idx="1387">
                  <c:v>3531831.6979195601</c:v>
                </c:pt>
                <c:pt idx="1388">
                  <c:v>3564511.3342624302</c:v>
                </c:pt>
                <c:pt idx="1389">
                  <c:v>3597493.3515574201</c:v>
                </c:pt>
                <c:pt idx="1390">
                  <c:v>3630780.54770101</c:v>
                </c:pt>
                <c:pt idx="1391">
                  <c:v>3664375.7464783299</c:v>
                </c:pt>
                <c:pt idx="1392">
                  <c:v>3698281.7978026499</c:v>
                </c:pt>
                <c:pt idx="1393">
                  <c:v>3732501.5779571999</c:v>
                </c:pt>
                <c:pt idx="1394">
                  <c:v>3767037.9898390798</c:v>
                </c:pt>
                <c:pt idx="1395">
                  <c:v>3801893.9632056099</c:v>
                </c:pt>
                <c:pt idx="1396">
                  <c:v>3837072.4549227799</c:v>
                </c:pt>
                <c:pt idx="1397">
                  <c:v>3872576.4492161698</c:v>
                </c:pt>
                <c:pt idx="1398">
                  <c:v>3908408.9579240102</c:v>
                </c:pt>
                <c:pt idx="1399">
                  <c:v>3944573.0207527801</c:v>
                </c:pt>
                <c:pt idx="1400">
                  <c:v>3981071.7055349601</c:v>
                </c:pt>
                <c:pt idx="1401">
                  <c:v>4017908.1084893998</c:v>
                </c:pt>
                <c:pt idx="1402">
                  <c:v>4055085.3544838298</c:v>
                </c:pt>
                <c:pt idx="1403">
                  <c:v>4092606.5973001001</c:v>
                </c:pt>
                <c:pt idx="1404">
                  <c:v>4130475.01990161</c:v>
                </c:pt>
                <c:pt idx="1405">
                  <c:v>4168693.83470335</c:v>
                </c:pt>
                <c:pt idx="1406">
                  <c:v>4207266.28384443</c:v>
                </c:pt>
                <c:pt idx="1407">
                  <c:v>4246195.6394631304</c:v>
                </c:pt>
                <c:pt idx="1408">
                  <c:v>4285485.2039743904</c:v>
                </c:pt>
                <c:pt idx="1409">
                  <c:v>4325138.31035008</c:v>
                </c:pt>
                <c:pt idx="1410">
                  <c:v>4365158.3224016502</c:v>
                </c:pt>
                <c:pt idx="1411">
                  <c:v>4405548.6350655304</c:v>
                </c:pt>
                <c:pt idx="1412">
                  <c:v>4446312.6746910801</c:v>
                </c:pt>
                <c:pt idx="1413">
                  <c:v>4487453.8993313201</c:v>
                </c:pt>
                <c:pt idx="1414">
                  <c:v>4528975.7990362002</c:v>
                </c:pt>
                <c:pt idx="1415">
                  <c:v>4570881.8961487496</c:v>
                </c:pt>
                <c:pt idx="1416">
                  <c:v>4613175.7456037896</c:v>
                </c:pt>
                <c:pt idx="1417">
                  <c:v>4655860.9352295902</c:v>
                </c:pt>
                <c:pt idx="1418">
                  <c:v>4698941.0860521495</c:v>
                </c:pt>
                <c:pt idx="1419">
                  <c:v>4742419.8526024399</c:v>
                </c:pt>
                <c:pt idx="1420">
                  <c:v>4786300.9232263798</c:v>
                </c:pt>
                <c:pt idx="1421">
                  <c:v>4830588.0203977199</c:v>
                </c:pt>
                <c:pt idx="1422">
                  <c:v>4875284.9010338504</c:v>
                </c:pt>
                <c:pt idx="1423">
                  <c:v>4920395.3568145102</c:v>
                </c:pt>
                <c:pt idx="1424">
                  <c:v>4965923.2145033497</c:v>
                </c:pt>
                <c:pt idx="1425">
                  <c:v>5011872.3362727202</c:v>
                </c:pt>
                <c:pt idx="1426">
                  <c:v>5058246.6200311296</c:v>
                </c:pt>
                <c:pt idx="1427">
                  <c:v>5105049.9997540601</c:v>
                </c:pt>
                <c:pt idx="1428">
                  <c:v>5152286.44581756</c:v>
                </c:pt>
                <c:pt idx="1429">
                  <c:v>5199959.9653351596</c:v>
                </c:pt>
                <c:pt idx="1430">
                  <c:v>5248074.6024977202</c:v>
                </c:pt>
                <c:pt idx="1431">
                  <c:v>5296634.4389165798</c:v>
                </c:pt>
                <c:pt idx="1432">
                  <c:v>5345643.5939697102</c:v>
                </c:pt>
                <c:pt idx="1433">
                  <c:v>5395106.2251512697</c:v>
                </c:pt>
                <c:pt idx="1434">
                  <c:v>5445026.5284241997</c:v>
                </c:pt>
                <c:pt idx="1435">
                  <c:v>5495408.7385762399</c:v>
                </c:pt>
                <c:pt idx="1436">
                  <c:v>5546257.1295790998</c:v>
                </c:pt>
                <c:pt idx="1437">
                  <c:v>5597576.0149510996</c:v>
                </c:pt>
                <c:pt idx="1438">
                  <c:v>5649369.7481230199</c:v>
                </c:pt>
                <c:pt idx="1439">
                  <c:v>5701642.7228074698</c:v>
                </c:pt>
                <c:pt idx="1440">
                  <c:v>5754399.3733715601</c:v>
                </c:pt>
                <c:pt idx="1441">
                  <c:v>5807644.1752131199</c:v>
                </c:pt>
                <c:pt idx="1442">
                  <c:v>5861381.64514028</c:v>
                </c:pt>
                <c:pt idx="1443">
                  <c:v>5915616.3417547401</c:v>
                </c:pt>
                <c:pt idx="1444">
                  <c:v>5970352.86583836</c:v>
                </c:pt>
                <c:pt idx="1445">
                  <c:v>6025595.8607435804</c:v>
                </c:pt>
                <c:pt idx="1446">
                  <c:v>6081350.0127871698</c:v>
                </c:pt>
                <c:pt idx="1447">
                  <c:v>6137620.0516479397</c:v>
                </c:pt>
                <c:pt idx="1448">
                  <c:v>6194410.7507678103</c:v>
                </c:pt>
                <c:pt idx="1449">
                  <c:v>6251726.9277568599</c:v>
                </c:pt>
                <c:pt idx="1450">
                  <c:v>6309573.4448019303</c:v>
                </c:pt>
                <c:pt idx="1451">
                  <c:v>6367955.2090791604</c:v>
                </c:pt>
                <c:pt idx="1452">
                  <c:v>6426877.1731701903</c:v>
                </c:pt>
                <c:pt idx="1453">
                  <c:v>6486344.3354823804</c:v>
                </c:pt>
                <c:pt idx="1454">
                  <c:v>6546361.7406727402</c:v>
                </c:pt>
                <c:pt idx="1455">
                  <c:v>6606934.48007596</c:v>
                </c:pt>
                <c:pt idx="1456">
                  <c:v>6668067.6921362104</c:v>
                </c:pt>
                <c:pt idx="1457">
                  <c:v>6729766.5628431803</c:v>
                </c:pt>
                <c:pt idx="1458">
                  <c:v>6792036.3261718396</c:v>
                </c:pt>
                <c:pt idx="1459">
                  <c:v>6854882.2645266196</c:v>
                </c:pt>
                <c:pt idx="1460">
                  <c:v>6918309.70918936</c:v>
                </c:pt>
                <c:pt idx="1461">
                  <c:v>6982324.0407717098</c:v>
                </c:pt>
                <c:pt idx="1462">
                  <c:v>7046930.6896714596</c:v>
                </c:pt>
                <c:pt idx="1463">
                  <c:v>7112135.1365332901</c:v>
                </c:pt>
                <c:pt idx="1464">
                  <c:v>7177942.9127136096</c:v>
                </c:pt>
                <c:pt idx="1465">
                  <c:v>7244359.6007498996</c:v>
                </c:pt>
                <c:pt idx="1466">
                  <c:v>7311390.8348341696</c:v>
                </c:pt>
                <c:pt idx="1467">
                  <c:v>7379042.3012910103</c:v>
                </c:pt>
                <c:pt idx="1468">
                  <c:v>7447319.7390598804</c:v>
                </c:pt>
                <c:pt idx="1469">
                  <c:v>7516228.94018206</c:v>
                </c:pt>
                <c:pt idx="1470">
                  <c:v>7585775.7502918299</c:v>
                </c:pt>
                <c:pt idx="1471">
                  <c:v>7655966.0691125598</c:v>
                </c:pt>
                <c:pt idx="1472">
                  <c:v>7726805.8509570202</c:v>
                </c:pt>
                <c:pt idx="1473">
                  <c:v>7798301.1052325899</c:v>
                </c:pt>
                <c:pt idx="1474">
                  <c:v>7870457.8969509797</c:v>
                </c:pt>
                <c:pt idx="1475">
                  <c:v>7943282.3472428201</c:v>
                </c:pt>
                <c:pt idx="1476">
                  <c:v>8016780.63387678</c:v>
                </c:pt>
                <c:pt idx="1477">
                  <c:v>8090958.9917838201</c:v>
                </c:pt>
                <c:pt idx="1478">
                  <c:v>8165823.7135859197</c:v>
                </c:pt>
                <c:pt idx="1479">
                  <c:v>8241381.1501300205</c:v>
                </c:pt>
                <c:pt idx="1480">
                  <c:v>8317637.7110267002</c:v>
                </c:pt>
                <c:pt idx="1481">
                  <c:v>8394599.8651939798</c:v>
                </c:pt>
                <c:pt idx="1482">
                  <c:v>8472274.1414059605</c:v>
                </c:pt>
                <c:pt idx="1483">
                  <c:v>8550667.1288468391</c:v>
                </c:pt>
                <c:pt idx="1484">
                  <c:v>8629785.4776696991</c:v>
                </c:pt>
                <c:pt idx="1485">
                  <c:v>8709635.8995608091</c:v>
                </c:pt>
                <c:pt idx="1486">
                  <c:v>8790225.1683088392</c:v>
                </c:pt>
                <c:pt idx="1487">
                  <c:v>8871560.12037961</c:v>
                </c:pt>
                <c:pt idx="1488">
                  <c:v>8953647.6554959305</c:v>
                </c:pt>
                <c:pt idx="1489">
                  <c:v>9036494.7372230198</c:v>
                </c:pt>
                <c:pt idx="1490">
                  <c:v>9120108.3935590908</c:v>
                </c:pt>
                <c:pt idx="1491">
                  <c:v>9204495.7175317202</c:v>
                </c:pt>
                <c:pt idx="1492">
                  <c:v>9289663.8677993603</c:v>
                </c:pt>
                <c:pt idx="1493">
                  <c:v>9375620.0692588091</c:v>
                </c:pt>
                <c:pt idx="1494">
                  <c:v>9462371.6136579197</c:v>
                </c:pt>
                <c:pt idx="1495">
                  <c:v>9549925.8602143601</c:v>
                </c:pt>
                <c:pt idx="1496">
                  <c:v>9638290.2362396996</c:v>
                </c:pt>
                <c:pt idx="1497">
                  <c:v>9727472.2377696596</c:v>
                </c:pt>
                <c:pt idx="1498">
                  <c:v>9817479.4301998392</c:v>
                </c:pt>
                <c:pt idx="1499">
                  <c:v>9908319.44892768</c:v>
                </c:pt>
                <c:pt idx="1500">
                  <c:v>10000000</c:v>
                </c:pt>
              </c:numCache>
            </c:numRef>
          </c:xVal>
          <c:yVal>
            <c:numRef>
              <c:f>'[1]3.6V 1A'!$C$5:$C$1505</c:f>
              <c:numCache>
                <c:formatCode>General</c:formatCode>
                <c:ptCount val="1501"/>
                <c:pt idx="0">
                  <c:v>168.54954533086101</c:v>
                </c:pt>
                <c:pt idx="1">
                  <c:v>168.446132891807</c:v>
                </c:pt>
                <c:pt idx="2">
                  <c:v>168.341832523221</c:v>
                </c:pt>
                <c:pt idx="3">
                  <c:v>168.23663784104701</c:v>
                </c:pt>
                <c:pt idx="4">
                  <c:v>168.13054245393599</c:v>
                </c:pt>
                <c:pt idx="5">
                  <c:v>168.023539952276</c:v>
                </c:pt>
                <c:pt idx="6">
                  <c:v>167.91562392225401</c:v>
                </c:pt>
                <c:pt idx="7">
                  <c:v>167.80678793763099</c:v>
                </c:pt>
                <c:pt idx="8">
                  <c:v>167.69702556695901</c:v>
                </c:pt>
                <c:pt idx="9">
                  <c:v>167.58633036979199</c:v>
                </c:pt>
                <c:pt idx="10">
                  <c:v>167.474695901084</c:v>
                </c:pt>
                <c:pt idx="11">
                  <c:v>167.36211571196</c:v>
                </c:pt>
                <c:pt idx="12">
                  <c:v>167.24858334837</c:v>
                </c:pt>
                <c:pt idx="13">
                  <c:v>167.13409235778599</c:v>
                </c:pt>
                <c:pt idx="14">
                  <c:v>167.01863628406801</c:v>
                </c:pt>
                <c:pt idx="15">
                  <c:v>166.90220867427001</c:v>
                </c:pt>
                <c:pt idx="16">
                  <c:v>166.784803075882</c:v>
                </c:pt>
                <c:pt idx="17">
                  <c:v>166.66641304151901</c:v>
                </c:pt>
                <c:pt idx="18">
                  <c:v>166.547032128441</c:v>
                </c:pt>
                <c:pt idx="19">
                  <c:v>166.42665389956599</c:v>
                </c:pt>
                <c:pt idx="20">
                  <c:v>166.305271929014</c:v>
                </c:pt>
                <c:pt idx="21">
                  <c:v>166.18287979783301</c:v>
                </c:pt>
                <c:pt idx="22">
                  <c:v>166.05947109939399</c:v>
                </c:pt>
                <c:pt idx="23">
                  <c:v>165.935039440411</c:v>
                </c:pt>
                <c:pt idx="24">
                  <c:v>165.80957844414201</c:v>
                </c:pt>
                <c:pt idx="25">
                  <c:v>165.683081748614</c:v>
                </c:pt>
                <c:pt idx="26">
                  <c:v>165.55554300938499</c:v>
                </c:pt>
                <c:pt idx="27">
                  <c:v>165.426955906654</c:v>
                </c:pt>
                <c:pt idx="28">
                  <c:v>165.29731413796401</c:v>
                </c:pt>
                <c:pt idx="29">
                  <c:v>165.16661142795701</c:v>
                </c:pt>
                <c:pt idx="30">
                  <c:v>165.03484152640701</c:v>
                </c:pt>
                <c:pt idx="31">
                  <c:v>164.90199821391801</c:v>
                </c:pt>
                <c:pt idx="32">
                  <c:v>164.76807529799299</c:v>
                </c:pt>
                <c:pt idx="33">
                  <c:v>164.63306661980999</c:v>
                </c:pt>
                <c:pt idx="34">
                  <c:v>164.49696605668899</c:v>
                </c:pt>
                <c:pt idx="35">
                  <c:v>164.35976752055001</c:v>
                </c:pt>
                <c:pt idx="36">
                  <c:v>164.22146496514799</c:v>
                </c:pt>
                <c:pt idx="37">
                  <c:v>164.08205238381299</c:v>
                </c:pt>
                <c:pt idx="38">
                  <c:v>163.94152381569401</c:v>
                </c:pt>
                <c:pt idx="39">
                  <c:v>163.79987334339299</c:v>
                </c:pt>
                <c:pt idx="40">
                  <c:v>163.65709510186801</c:v>
                </c:pt>
                <c:pt idx="41">
                  <c:v>163.513183274304</c:v>
                </c:pt>
                <c:pt idx="42">
                  <c:v>163.36813209974599</c:v>
                </c:pt>
                <c:pt idx="43">
                  <c:v>163.22193587561699</c:v>
                </c:pt>
                <c:pt idx="44">
                  <c:v>163.074588953844</c:v>
                </c:pt>
                <c:pt idx="45">
                  <c:v>162.92608575303501</c:v>
                </c:pt>
                <c:pt idx="46">
                  <c:v>162.776420752197</c:v>
                </c:pt>
                <c:pt idx="47">
                  <c:v>162.62558850316</c:v>
                </c:pt>
                <c:pt idx="48">
                  <c:v>162.47358362409099</c:v>
                </c:pt>
                <c:pt idx="49">
                  <c:v>162.32040080741899</c:v>
                </c:pt>
                <c:pt idx="50">
                  <c:v>162.166034824419</c:v>
                </c:pt>
                <c:pt idx="51">
                  <c:v>162.01048052302599</c:v>
                </c:pt>
                <c:pt idx="52">
                  <c:v>161.85373283447399</c:v>
                </c:pt>
                <c:pt idx="53">
                  <c:v>161.695786776261</c:v>
                </c:pt>
                <c:pt idx="54">
                  <c:v>161.536637453715</c:v>
                </c:pt>
                <c:pt idx="55">
                  <c:v>161.37628006497499</c:v>
                </c:pt>
                <c:pt idx="56">
                  <c:v>161.21470990546399</c:v>
                </c:pt>
                <c:pt idx="57">
                  <c:v>161.051922363214</c:v>
                </c:pt>
                <c:pt idx="58">
                  <c:v>160.887912934761</c:v>
                </c:pt>
                <c:pt idx="59">
                  <c:v>160.72267721807901</c:v>
                </c:pt>
                <c:pt idx="60">
                  <c:v>160.556210921803</c:v>
                </c:pt>
                <c:pt idx="61">
                  <c:v>160.38850986611001</c:v>
                </c:pt>
                <c:pt idx="62">
                  <c:v>160.219569986708</c:v>
                </c:pt>
                <c:pt idx="63">
                  <c:v>160.04938733923001</c:v>
                </c:pt>
                <c:pt idx="64">
                  <c:v>159.87795810238299</c:v>
                </c:pt>
                <c:pt idx="65">
                  <c:v>159.70527858039301</c:v>
                </c:pt>
                <c:pt idx="66">
                  <c:v>159.53134520926099</c:v>
                </c:pt>
                <c:pt idx="67">
                  <c:v>159.35615455777599</c:v>
                </c:pt>
                <c:pt idx="68">
                  <c:v>159.17970333348299</c:v>
                </c:pt>
                <c:pt idx="69">
                  <c:v>159.00198838530099</c:v>
                </c:pt>
                <c:pt idx="70">
                  <c:v>158.82300670631099</c:v>
                </c:pt>
                <c:pt idx="71">
                  <c:v>158.642755440006</c:v>
                </c:pt>
                <c:pt idx="72">
                  <c:v>158.46123188293299</c:v>
                </c:pt>
                <c:pt idx="73">
                  <c:v>158.27843348742999</c:v>
                </c:pt>
                <c:pt idx="74">
                  <c:v>158.09435786773301</c:v>
                </c:pt>
                <c:pt idx="75">
                  <c:v>157.90900280218699</c:v>
                </c:pt>
                <c:pt idx="76">
                  <c:v>157.72236623758801</c:v>
                </c:pt>
                <c:pt idx="77">
                  <c:v>157.534446294882</c:v>
                </c:pt>
                <c:pt idx="78">
                  <c:v>157.34524126978599</c:v>
                </c:pt>
                <c:pt idx="79">
                  <c:v>157.15474963907101</c:v>
                </c:pt>
                <c:pt idx="80">
                  <c:v>156.96297006437001</c:v>
                </c:pt>
                <c:pt idx="81">
                  <c:v>156.76990139671599</c:v>
                </c:pt>
                <c:pt idx="82">
                  <c:v>156.57554267666799</c:v>
                </c:pt>
                <c:pt idx="83">
                  <c:v>156.379893145159</c:v>
                </c:pt>
                <c:pt idx="84">
                  <c:v>156.18295224068501</c:v>
                </c:pt>
                <c:pt idx="85">
                  <c:v>155.984719607475</c:v>
                </c:pt>
                <c:pt idx="86">
                  <c:v>155.785195096991</c:v>
                </c:pt>
                <c:pt idx="87">
                  <c:v>155.58437877497701</c:v>
                </c:pt>
                <c:pt idx="88">
                  <c:v>155.38227092148199</c:v>
                </c:pt>
                <c:pt idx="89">
                  <c:v>155.178872037498</c:v>
                </c:pt>
                <c:pt idx="90">
                  <c:v>154.97418284814</c:v>
                </c:pt>
                <c:pt idx="91">
                  <c:v>154.76820430494399</c:v>
                </c:pt>
                <c:pt idx="92">
                  <c:v>154.56093759310801</c:v>
                </c:pt>
                <c:pt idx="93">
                  <c:v>154.35238413263701</c:v>
                </c:pt>
                <c:pt idx="94">
                  <c:v>154.14254557973999</c:v>
                </c:pt>
                <c:pt idx="95">
                  <c:v>153.931423838451</c:v>
                </c:pt>
                <c:pt idx="96">
                  <c:v>153.71902105434501</c:v>
                </c:pt>
                <c:pt idx="97">
                  <c:v>153.50533962533399</c:v>
                </c:pt>
                <c:pt idx="98">
                  <c:v>153.29038220199701</c:v>
                </c:pt>
                <c:pt idx="99">
                  <c:v>153.07415169183801</c:v>
                </c:pt>
                <c:pt idx="100">
                  <c:v>152.85665126173299</c:v>
                </c:pt>
                <c:pt idx="101">
                  <c:v>152.637884342858</c:v>
                </c:pt>
                <c:pt idx="102">
                  <c:v>152.41785463255599</c:v>
                </c:pt>
                <c:pt idx="103">
                  <c:v>152.19656609662499</c:v>
                </c:pt>
                <c:pt idx="104">
                  <c:v>151.97402297524201</c:v>
                </c:pt>
                <c:pt idx="105">
                  <c:v>151.750229783105</c:v>
                </c:pt>
                <c:pt idx="106">
                  <c:v>151.525191313037</c:v>
                </c:pt>
                <c:pt idx="107">
                  <c:v>151.29891263970401</c:v>
                </c:pt>
                <c:pt idx="108">
                  <c:v>151.07139912013099</c:v>
                </c:pt>
                <c:pt idx="109">
                  <c:v>150.84265639790101</c:v>
                </c:pt>
                <c:pt idx="110">
                  <c:v>150.61269040523101</c:v>
                </c:pt>
                <c:pt idx="111">
                  <c:v>150.38150736436501</c:v>
                </c:pt>
                <c:pt idx="112">
                  <c:v>150.14911379012301</c:v>
                </c:pt>
                <c:pt idx="113">
                  <c:v>149.91551649282701</c:v>
                </c:pt>
                <c:pt idx="114">
                  <c:v>149.68072257738501</c:v>
                </c:pt>
                <c:pt idx="115">
                  <c:v>149.44473944894801</c:v>
                </c:pt>
                <c:pt idx="116">
                  <c:v>149.20757480969101</c:v>
                </c:pt>
                <c:pt idx="117">
                  <c:v>148.96923666369699</c:v>
                </c:pt>
                <c:pt idx="118">
                  <c:v>148.729733317632</c:v>
                </c:pt>
                <c:pt idx="119">
                  <c:v>148.48907337954401</c:v>
                </c:pt>
                <c:pt idx="120">
                  <c:v>148.247265762642</c:v>
                </c:pt>
                <c:pt idx="121">
                  <c:v>148.004319683397</c:v>
                </c:pt>
                <c:pt idx="122">
                  <c:v>147.76024466384601</c:v>
                </c:pt>
                <c:pt idx="123">
                  <c:v>147.51505053042499</c:v>
                </c:pt>
                <c:pt idx="124">
                  <c:v>147.268747414617</c:v>
                </c:pt>
                <c:pt idx="125">
                  <c:v>147.02134575395499</c:v>
                </c:pt>
                <c:pt idx="126">
                  <c:v>146.77285629004899</c:v>
                </c:pt>
                <c:pt idx="127">
                  <c:v>146.52329006775099</c:v>
                </c:pt>
                <c:pt idx="128">
                  <c:v>146.27265843708</c:v>
                </c:pt>
                <c:pt idx="129">
                  <c:v>146.02097304896901</c:v>
                </c:pt>
                <c:pt idx="130">
                  <c:v>145.768245856368</c:v>
                </c:pt>
                <c:pt idx="131">
                  <c:v>145.51448911246999</c:v>
                </c:pt>
                <c:pt idx="132">
                  <c:v>145.259715366877</c:v>
                </c:pt>
                <c:pt idx="133">
                  <c:v>145.00393746813401</c:v>
                </c:pt>
                <c:pt idx="134">
                  <c:v>144.74716855744001</c:v>
                </c:pt>
                <c:pt idx="135">
                  <c:v>144.48942206918599</c:v>
                </c:pt>
                <c:pt idx="136">
                  <c:v>144.23071172690601</c:v>
                </c:pt>
                <c:pt idx="137">
                  <c:v>143.97105154024899</c:v>
                </c:pt>
                <c:pt idx="138">
                  <c:v>143.710455804709</c:v>
                </c:pt>
                <c:pt idx="139">
                  <c:v>143.44893909470099</c:v>
                </c:pt>
                <c:pt idx="140">
                  <c:v>143.18651626237801</c:v>
                </c:pt>
                <c:pt idx="141">
                  <c:v>142.923202433635</c:v>
                </c:pt>
                <c:pt idx="142">
                  <c:v>142.65901300388899</c:v>
                </c:pt>
                <c:pt idx="143">
                  <c:v>142.393963633776</c:v>
                </c:pt>
                <c:pt idx="144">
                  <c:v>142.12807024616001</c:v>
                </c:pt>
                <c:pt idx="145">
                  <c:v>141.86134901948799</c:v>
                </c:pt>
                <c:pt idx="146">
                  <c:v>141.593816384061</c:v>
                </c:pt>
                <c:pt idx="147">
                  <c:v>141.32548901632299</c:v>
                </c:pt>
                <c:pt idx="148">
                  <c:v>141.05638383494801</c:v>
                </c:pt>
                <c:pt idx="149">
                  <c:v>140.78651799336899</c:v>
                </c:pt>
                <c:pt idx="150">
                  <c:v>140.51590887650099</c:v>
                </c:pt>
                <c:pt idx="151">
                  <c:v>140.24457409170401</c:v>
                </c:pt>
                <c:pt idx="152">
                  <c:v>139.972531465934</c:v>
                </c:pt>
                <c:pt idx="153">
                  <c:v>139.699799036439</c:v>
                </c:pt>
                <c:pt idx="154">
                  <c:v>139.42639504488599</c:v>
                </c:pt>
                <c:pt idx="155">
                  <c:v>139.152337932124</c:v>
                </c:pt>
                <c:pt idx="156">
                  <c:v>138.87764633030699</c:v>
                </c:pt>
                <c:pt idx="157">
                  <c:v>138.60233905411701</c:v>
                </c:pt>
                <c:pt idx="158">
                  <c:v>138.326435095618</c:v>
                </c:pt>
                <c:pt idx="159">
                  <c:v>138.049953616507</c:v>
                </c:pt>
                <c:pt idx="160">
                  <c:v>137.772913937927</c:v>
                </c:pt>
                <c:pt idx="161">
                  <c:v>137.49533553537901</c:v>
                </c:pt>
                <c:pt idx="162">
                  <c:v>137.21723802952201</c:v>
                </c:pt>
                <c:pt idx="163">
                  <c:v>136.93864117793399</c:v>
                </c:pt>
                <c:pt idx="164">
                  <c:v>136.65956486600999</c:v>
                </c:pt>
                <c:pt idx="165">
                  <c:v>136.38002909954201</c:v>
                </c:pt>
                <c:pt idx="166">
                  <c:v>136.10005399704301</c:v>
                </c:pt>
                <c:pt idx="167">
                  <c:v>135.819659777173</c:v>
                </c:pt>
                <c:pt idx="168">
                  <c:v>135.538866753821</c:v>
                </c:pt>
                <c:pt idx="169">
                  <c:v>135.25769532506101</c:v>
                </c:pt>
                <c:pt idx="170">
                  <c:v>134.97616596456899</c:v>
                </c:pt>
                <c:pt idx="171">
                  <c:v>134.69429921268599</c:v>
                </c:pt>
                <c:pt idx="172">
                  <c:v>134.41211566575399</c:v>
                </c:pt>
                <c:pt idx="173">
                  <c:v>134.12963596780199</c:v>
                </c:pt>
                <c:pt idx="174">
                  <c:v>133.84688080359399</c:v>
                </c:pt>
                <c:pt idx="175">
                  <c:v>133.56387088313801</c:v>
                </c:pt>
                <c:pt idx="176">
                  <c:v>133.280626937378</c:v>
                </c:pt>
                <c:pt idx="177">
                  <c:v>132.99716970769501</c:v>
                </c:pt>
                <c:pt idx="178">
                  <c:v>132.71351993303699</c:v>
                </c:pt>
                <c:pt idx="179">
                  <c:v>132.42969834518399</c:v>
                </c:pt>
                <c:pt idx="180">
                  <c:v>132.145725656054</c:v>
                </c:pt>
                <c:pt idx="181">
                  <c:v>131.86162254830401</c:v>
                </c:pt>
                <c:pt idx="182">
                  <c:v>131.57740966656101</c:v>
                </c:pt>
                <c:pt idx="183">
                  <c:v>131.29310760726199</c:v>
                </c:pt>
                <c:pt idx="184">
                  <c:v>131.00873691018401</c:v>
                </c:pt>
                <c:pt idx="185">
                  <c:v>130.72431804742001</c:v>
                </c:pt>
                <c:pt idx="186">
                  <c:v>130.43987141470501</c:v>
                </c:pt>
                <c:pt idx="187">
                  <c:v>130.15541732197599</c:v>
                </c:pt>
                <c:pt idx="188">
                  <c:v>129.870975984285</c:v>
                </c:pt>
                <c:pt idx="189">
                  <c:v>129.586567512653</c:v>
                </c:pt>
                <c:pt idx="190">
                  <c:v>129.30221190399899</c:v>
                </c:pt>
                <c:pt idx="191">
                  <c:v>129.01792903338901</c:v>
                </c:pt>
                <c:pt idx="192">
                  <c:v>128.73373864377399</c:v>
                </c:pt>
                <c:pt idx="193">
                  <c:v>128.44966033837301</c:v>
                </c:pt>
                <c:pt idx="194">
                  <c:v>128.16571357197199</c:v>
                </c:pt>
                <c:pt idx="195">
                  <c:v>127.88191763969201</c:v>
                </c:pt>
                <c:pt idx="196">
                  <c:v>127.598291674401</c:v>
                </c:pt>
                <c:pt idx="197">
                  <c:v>127.314854631218</c:v>
                </c:pt>
                <c:pt idx="198">
                  <c:v>127.03162528551699</c:v>
                </c:pt>
                <c:pt idx="199">
                  <c:v>126.748622221087</c:v>
                </c:pt>
                <c:pt idx="200">
                  <c:v>126.46586382386</c:v>
                </c:pt>
                <c:pt idx="201">
                  <c:v>126.18336827504299</c:v>
                </c:pt>
                <c:pt idx="202">
                  <c:v>125.901153541192</c:v>
                </c:pt>
                <c:pt idx="203">
                  <c:v>125.61923737045301</c:v>
                </c:pt>
                <c:pt idx="204">
                  <c:v>125.337637281857</c:v>
                </c:pt>
                <c:pt idx="205">
                  <c:v>125.056370561218</c:v>
                </c:pt>
                <c:pt idx="206">
                  <c:v>124.775454253329</c:v>
                </c:pt>
                <c:pt idx="207">
                  <c:v>124.494905156744</c:v>
                </c:pt>
                <c:pt idx="208">
                  <c:v>124.214739814791</c:v>
                </c:pt>
                <c:pt idx="209">
                  <c:v>123.93497451160501</c:v>
                </c:pt>
                <c:pt idx="210">
                  <c:v>123.655625267137</c:v>
                </c:pt>
                <c:pt idx="211">
                  <c:v>123.376707829577</c:v>
                </c:pt>
                <c:pt idx="212">
                  <c:v>123.098237670762</c:v>
                </c:pt>
                <c:pt idx="213">
                  <c:v>122.82022998159501</c:v>
                </c:pt>
                <c:pt idx="214">
                  <c:v>122.54269966704101</c:v>
                </c:pt>
                <c:pt idx="215">
                  <c:v>122.26566134038301</c:v>
                </c:pt>
                <c:pt idx="216">
                  <c:v>121.98912931951099</c:v>
                </c:pt>
                <c:pt idx="217">
                  <c:v>121.713117623758</c:v>
                </c:pt>
                <c:pt idx="218">
                  <c:v>121.43763996803099</c:v>
                </c:pt>
                <c:pt idx="219">
                  <c:v>121.162709760165</c:v>
                </c:pt>
                <c:pt idx="220">
                  <c:v>120.888340098001</c:v>
                </c:pt>
                <c:pt idx="221">
                  <c:v>120.61454376403</c:v>
                </c:pt>
                <c:pt idx="222">
                  <c:v>120.34133322451</c:v>
                </c:pt>
                <c:pt idx="223">
                  <c:v>120.068720626428</c:v>
                </c:pt>
                <c:pt idx="224">
                  <c:v>119.79671779259201</c:v>
                </c:pt>
                <c:pt idx="225">
                  <c:v>119.525336223219</c:v>
                </c:pt>
                <c:pt idx="226">
                  <c:v>119.254587089995</c:v>
                </c:pt>
                <c:pt idx="227">
                  <c:v>118.984481236704</c:v>
                </c:pt>
                <c:pt idx="228">
                  <c:v>118.715029176074</c:v>
                </c:pt>
                <c:pt idx="229">
                  <c:v>118.446241089748</c:v>
                </c:pt>
                <c:pt idx="230">
                  <c:v>118.17812682498</c:v>
                </c:pt>
                <c:pt idx="231">
                  <c:v>117.910695896861</c:v>
                </c:pt>
                <c:pt idx="232">
                  <c:v>117.643957483611</c:v>
                </c:pt>
                <c:pt idx="233">
                  <c:v>117.377920428989</c:v>
                </c:pt>
                <c:pt idx="234">
                  <c:v>117.11259324069199</c:v>
                </c:pt>
                <c:pt idx="235">
                  <c:v>116.847984090613</c:v>
                </c:pt>
                <c:pt idx="236">
                  <c:v>116.584100813939</c:v>
                </c:pt>
                <c:pt idx="237">
                  <c:v>116.32095090988901</c:v>
                </c:pt>
                <c:pt idx="238">
                  <c:v>116.058541543209</c:v>
                </c:pt>
                <c:pt idx="239">
                  <c:v>115.796879542901</c:v>
                </c:pt>
                <c:pt idx="240">
                  <c:v>115.53597140381601</c:v>
                </c:pt>
                <c:pt idx="241">
                  <c:v>115.275823288003</c:v>
                </c:pt>
                <c:pt idx="242">
                  <c:v>115.016441025102</c:v>
                </c:pt>
                <c:pt idx="243">
                  <c:v>114.75783011408301</c:v>
                </c:pt>
                <c:pt idx="244">
                  <c:v>114.499995724396</c:v>
                </c:pt>
                <c:pt idx="245">
                  <c:v>114.242942696697</c:v>
                </c:pt>
                <c:pt idx="246">
                  <c:v>113.986675547557</c:v>
                </c:pt>
                <c:pt idx="247">
                  <c:v>113.73119846763301</c:v>
                </c:pt>
                <c:pt idx="248">
                  <c:v>113.47651532584899</c:v>
                </c:pt>
                <c:pt idx="249">
                  <c:v>113.222629671002</c:v>
                </c:pt>
                <c:pt idx="250">
                  <c:v>112.96954473466</c:v>
                </c:pt>
                <c:pt idx="251">
                  <c:v>112.71726343182399</c:v>
                </c:pt>
                <c:pt idx="252">
                  <c:v>112.465788365902</c:v>
                </c:pt>
                <c:pt idx="253">
                  <c:v>112.21512182936399</c:v>
                </c:pt>
                <c:pt idx="254">
                  <c:v>111.965265807443</c:v>
                </c:pt>
                <c:pt idx="255">
                  <c:v>111.716221980961</c:v>
                </c:pt>
                <c:pt idx="256">
                  <c:v>111.46799172807501</c:v>
                </c:pt>
                <c:pt idx="257">
                  <c:v>111.22057613051901</c:v>
                </c:pt>
                <c:pt idx="258">
                  <c:v>110.97397597217601</c:v>
                </c:pt>
                <c:pt idx="259">
                  <c:v>110.728191746343</c:v>
                </c:pt>
                <c:pt idx="260">
                  <c:v>110.483223657053</c:v>
                </c:pt>
                <c:pt idx="261">
                  <c:v>110.239071622328</c:v>
                </c:pt>
                <c:pt idx="262">
                  <c:v>109.99573527875</c:v>
                </c:pt>
                <c:pt idx="263">
                  <c:v>109.753213984228</c:v>
                </c:pt>
                <c:pt idx="264">
                  <c:v>109.51150682143</c:v>
                </c:pt>
                <c:pt idx="265">
                  <c:v>109.270612602033</c:v>
                </c:pt>
                <c:pt idx="266">
                  <c:v>109.03052987011201</c:v>
                </c:pt>
                <c:pt idx="267">
                  <c:v>108.791256905916</c:v>
                </c:pt>
                <c:pt idx="268">
                  <c:v>108.552791729129</c:v>
                </c:pt>
                <c:pt idx="269">
                  <c:v>108.31513210396299</c:v>
                </c:pt>
                <c:pt idx="270">
                  <c:v>108.078275541471</c:v>
                </c:pt>
                <c:pt idx="271">
                  <c:v>107.84221930444301</c:v>
                </c:pt>
                <c:pt idx="272">
                  <c:v>107.60696041166</c:v>
                </c:pt>
                <c:pt idx="273">
                  <c:v>107.372495640457</c:v>
                </c:pt>
                <c:pt idx="274">
                  <c:v>107.138821531986</c:v>
                </c:pt>
                <c:pt idx="275">
                  <c:v>106.905934394767</c:v>
                </c:pt>
                <c:pt idx="276">
                  <c:v>106.67383030770699</c:v>
                </c:pt>
                <c:pt idx="277">
                  <c:v>106.44250512705101</c:v>
                </c:pt>
                <c:pt idx="278">
                  <c:v>106.211954486398</c:v>
                </c:pt>
                <c:pt idx="279">
                  <c:v>105.98217380368099</c:v>
                </c:pt>
                <c:pt idx="280">
                  <c:v>105.753158284264</c:v>
                </c:pt>
                <c:pt idx="281">
                  <c:v>105.524902924632</c:v>
                </c:pt>
                <c:pt idx="282">
                  <c:v>105.297402516723</c:v>
                </c:pt>
                <c:pt idx="283">
                  <c:v>105.070651652309</c:v>
                </c:pt>
                <c:pt idx="284">
                  <c:v>104.84464472667</c:v>
                </c:pt>
                <c:pt idx="285">
                  <c:v>104.619375942365</c:v>
                </c:pt>
                <c:pt idx="286">
                  <c:v>104.394839313311</c:v>
                </c:pt>
                <c:pt idx="287">
                  <c:v>104.171028669297</c:v>
                </c:pt>
                <c:pt idx="288">
                  <c:v>103.94793765919999</c:v>
                </c:pt>
                <c:pt idx="289">
                  <c:v>103.725559755421</c:v>
                </c:pt>
                <c:pt idx="290">
                  <c:v>103.503888257852</c:v>
                </c:pt>
                <c:pt idx="291">
                  <c:v>103.282916296821</c:v>
                </c:pt>
                <c:pt idx="292">
                  <c:v>103.062636838565</c:v>
                </c:pt>
                <c:pt idx="293">
                  <c:v>102.84304268791399</c:v>
                </c:pt>
                <c:pt idx="294">
                  <c:v>102.624126492187</c:v>
                </c:pt>
                <c:pt idx="295">
                  <c:v>102.405880745788</c:v>
                </c:pt>
                <c:pt idx="296">
                  <c:v>102.188297793008</c:v>
                </c:pt>
                <c:pt idx="297">
                  <c:v>101.97136983241001</c:v>
                </c:pt>
                <c:pt idx="298">
                  <c:v>101.75508891984499</c:v>
                </c:pt>
                <c:pt idx="299">
                  <c:v>101.53944697312799</c:v>
                </c:pt>
                <c:pt idx="300">
                  <c:v>101.324435774961</c:v>
                </c:pt>
                <c:pt idx="301">
                  <c:v>101.110046976935</c:v>
                </c:pt>
                <c:pt idx="302">
                  <c:v>100.896272102556</c:v>
                </c:pt>
                <c:pt idx="303">
                  <c:v>100.683102551404</c:v>
                </c:pt>
                <c:pt idx="304">
                  <c:v>100.470529602124</c:v>
                </c:pt>
                <c:pt idx="305">
                  <c:v>100.258544416516</c:v>
                </c:pt>
                <c:pt idx="306">
                  <c:v>100.047138042947</c:v>
                </c:pt>
                <c:pt idx="307">
                  <c:v>99.8363014180226</c:v>
                </c:pt>
                <c:pt idx="308">
                  <c:v>99.626025373625595</c:v>
                </c:pt>
                <c:pt idx="309">
                  <c:v>99.416300635789995</c:v>
                </c:pt>
                <c:pt idx="310">
                  <c:v>99.207117831886706</c:v>
                </c:pt>
                <c:pt idx="311">
                  <c:v>98.998467491404796</c:v>
                </c:pt>
                <c:pt idx="312">
                  <c:v>98.790340049968606</c:v>
                </c:pt>
                <c:pt idx="313">
                  <c:v>98.582725853439499</c:v>
                </c:pt>
                <c:pt idx="314">
                  <c:v>98.375615159422395</c:v>
                </c:pt>
                <c:pt idx="315">
                  <c:v>98.1689981413368</c:v>
                </c:pt>
                <c:pt idx="316">
                  <c:v>97.962864891921996</c:v>
                </c:pt>
                <c:pt idx="317">
                  <c:v>97.757205424996897</c:v>
                </c:pt>
                <c:pt idx="318">
                  <c:v>97.552009679989396</c:v>
                </c:pt>
                <c:pt idx="319">
                  <c:v>97.347267523876894</c:v>
                </c:pt>
                <c:pt idx="320">
                  <c:v>97.142968754528596</c:v>
                </c:pt>
                <c:pt idx="321">
                  <c:v>96.939103103435002</c:v>
                </c:pt>
                <c:pt idx="322">
                  <c:v>96.735660239561</c:v>
                </c:pt>
                <c:pt idx="323">
                  <c:v>96.532629770392802</c:v>
                </c:pt>
                <c:pt idx="324">
                  <c:v>96.330001246491605</c:v>
                </c:pt>
                <c:pt idx="325">
                  <c:v>96.127764163685796</c:v>
                </c:pt>
                <c:pt idx="326">
                  <c:v>95.925907965896997</c:v>
                </c:pt>
                <c:pt idx="327">
                  <c:v>95.724422047335494</c:v>
                </c:pt>
                <c:pt idx="328">
                  <c:v>95.523295756573702</c:v>
                </c:pt>
                <c:pt idx="329">
                  <c:v>95.322518397382296</c:v>
                </c:pt>
                <c:pt idx="330">
                  <c:v>95.122079233764396</c:v>
                </c:pt>
                <c:pt idx="331">
                  <c:v>94.921967490759698</c:v>
                </c:pt>
                <c:pt idx="332">
                  <c:v>94.722172357272996</c:v>
                </c:pt>
                <c:pt idx="333">
                  <c:v>94.522682989741398</c:v>
                </c:pt>
                <c:pt idx="334">
                  <c:v>94.323488514122502</c:v>
                </c:pt>
                <c:pt idx="335">
                  <c:v>94.124578028263301</c:v>
                </c:pt>
                <c:pt idx="336">
                  <c:v>93.925940604678601</c:v>
                </c:pt>
                <c:pt idx="337">
                  <c:v>93.727565293081994</c:v>
                </c:pt>
                <c:pt idx="338">
                  <c:v>93.529441123365501</c:v>
                </c:pt>
                <c:pt idx="339">
                  <c:v>93.331557107405899</c:v>
                </c:pt>
                <c:pt idx="340">
                  <c:v>93.1339022419223</c:v>
                </c:pt>
                <c:pt idx="341">
                  <c:v>92.936465510872097</c:v>
                </c:pt>
                <c:pt idx="342">
                  <c:v>92.739235888186997</c:v>
                </c:pt>
                <c:pt idx="343">
                  <c:v>92.542202340123893</c:v>
                </c:pt>
                <c:pt idx="344">
                  <c:v>92.3453538278021</c:v>
                </c:pt>
                <c:pt idx="345">
                  <c:v>92.148679309071795</c:v>
                </c:pt>
                <c:pt idx="346">
                  <c:v>91.952167742104706</c:v>
                </c:pt>
                <c:pt idx="347">
                  <c:v>91.755808086765498</c:v>
                </c:pt>
                <c:pt idx="348">
                  <c:v>91.559589307936307</c:v>
                </c:pt>
                <c:pt idx="349">
                  <c:v>91.363500376715294</c:v>
                </c:pt>
                <c:pt idx="350">
                  <c:v>91.167530274961607</c:v>
                </c:pt>
                <c:pt idx="351">
                  <c:v>90.971667995460905</c:v>
                </c:pt>
                <c:pt idx="352">
                  <c:v>90.775902545549599</c:v>
                </c:pt>
                <c:pt idx="353">
                  <c:v>90.580222950101899</c:v>
                </c:pt>
                <c:pt idx="354">
                  <c:v>90.384618252328295</c:v>
                </c:pt>
                <c:pt idx="355">
                  <c:v>90.189077517651796</c:v>
                </c:pt>
                <c:pt idx="356">
                  <c:v>89.993589836072402</c:v>
                </c:pt>
                <c:pt idx="357">
                  <c:v>89.798144323805701</c:v>
                </c:pt>
                <c:pt idx="358">
                  <c:v>89.602730126268597</c:v>
                </c:pt>
                <c:pt idx="359">
                  <c:v>89.407336420765503</c:v>
                </c:pt>
                <c:pt idx="360">
                  <c:v>89.211952418702396</c:v>
                </c:pt>
                <c:pt idx="361">
                  <c:v>89.016567368533799</c:v>
                </c:pt>
                <c:pt idx="362">
                  <c:v>88.821170557144498</c:v>
                </c:pt>
                <c:pt idx="363">
                  <c:v>88.625751314087495</c:v>
                </c:pt>
                <c:pt idx="364">
                  <c:v>88.430299012856807</c:v>
                </c:pt>
                <c:pt idx="365">
                  <c:v>88.234803073714502</c:v>
                </c:pt>
                <c:pt idx="366">
                  <c:v>88.039252966781106</c:v>
                </c:pt>
                <c:pt idx="367">
                  <c:v>87.843638214311198</c:v>
                </c:pt>
                <c:pt idx="368">
                  <c:v>87.6479483930745</c:v>
                </c:pt>
                <c:pt idx="369">
                  <c:v>87.452173137462907</c:v>
                </c:pt>
                <c:pt idx="370">
                  <c:v>87.256302142061401</c:v>
                </c:pt>
                <c:pt idx="371">
                  <c:v>87.060325164109898</c:v>
                </c:pt>
                <c:pt idx="372">
                  <c:v>86.864232026550596</c:v>
                </c:pt>
                <c:pt idx="373">
                  <c:v>86.668012620538505</c:v>
                </c:pt>
                <c:pt idx="374">
                  <c:v>86.471656908298399</c:v>
                </c:pt>
                <c:pt idx="375">
                  <c:v>86.275154926283804</c:v>
                </c:pt>
                <c:pt idx="376">
                  <c:v>86.078496787128699</c:v>
                </c:pt>
                <c:pt idx="377">
                  <c:v>85.881672683470597</c:v>
                </c:pt>
                <c:pt idx="378">
                  <c:v>85.684672890384306</c:v>
                </c:pt>
                <c:pt idx="379">
                  <c:v>85.487487768215701</c:v>
                </c:pt>
                <c:pt idx="380">
                  <c:v>85.290107765932902</c:v>
                </c:pt>
                <c:pt idx="381">
                  <c:v>85.092523423821802</c:v>
                </c:pt>
                <c:pt idx="382">
                  <c:v>84.894725376156103</c:v>
                </c:pt>
                <c:pt idx="383">
                  <c:v>84.696704355241394</c:v>
                </c:pt>
                <c:pt idx="384">
                  <c:v>84.498451193574994</c:v>
                </c:pt>
                <c:pt idx="385">
                  <c:v>84.2999568273937</c:v>
                </c:pt>
                <c:pt idx="386">
                  <c:v>84.101212299711406</c:v>
                </c:pt>
                <c:pt idx="387">
                  <c:v>83.902208763677706</c:v>
                </c:pt>
                <c:pt idx="388">
                  <c:v>83.702937485501494</c:v>
                </c:pt>
                <c:pt idx="389">
                  <c:v>83.503389847826895</c:v>
                </c:pt>
                <c:pt idx="390">
                  <c:v>83.303557353511096</c:v>
                </c:pt>
                <c:pt idx="391">
                  <c:v>83.103431628020701</c:v>
                </c:pt>
                <c:pt idx="392">
                  <c:v>82.903004423570906</c:v>
                </c:pt>
                <c:pt idx="393">
                  <c:v>82.702267622334404</c:v>
                </c:pt>
                <c:pt idx="394">
                  <c:v>82.501213239814504</c:v>
                </c:pt>
                <c:pt idx="395">
                  <c:v>82.299833428298697</c:v>
                </c:pt>
                <c:pt idx="396">
                  <c:v>82.098120480493805</c:v>
                </c:pt>
                <c:pt idx="397">
                  <c:v>81.896066832694899</c:v>
                </c:pt>
                <c:pt idx="398">
                  <c:v>81.693665069316793</c:v>
                </c:pt>
                <c:pt idx="399">
                  <c:v>81.490907925291694</c:v>
                </c:pt>
                <c:pt idx="400">
                  <c:v>81.287788290727704</c:v>
                </c:pt>
                <c:pt idx="401">
                  <c:v>81.0842992138451</c:v>
                </c:pt>
                <c:pt idx="402">
                  <c:v>80.880433905546894</c:v>
                </c:pt>
                <c:pt idx="403">
                  <c:v>80.676185742165799</c:v>
                </c:pt>
                <c:pt idx="404">
                  <c:v>80.471548270204593</c:v>
                </c:pt>
                <c:pt idx="405">
                  <c:v>80.266515209388103</c:v>
                </c:pt>
                <c:pt idx="406">
                  <c:v>80.061080457285101</c:v>
                </c:pt>
                <c:pt idx="407">
                  <c:v>79.8552380923594</c:v>
                </c:pt>
                <c:pt idx="408">
                  <c:v>79.648982378441005</c:v>
                </c:pt>
                <c:pt idx="409">
                  <c:v>79.442307768536295</c:v>
                </c:pt>
                <c:pt idx="410">
                  <c:v>79.235208908871996</c:v>
                </c:pt>
                <c:pt idx="411">
                  <c:v>79.027680642604807</c:v>
                </c:pt>
                <c:pt idx="412">
                  <c:v>78.819718014144399</c:v>
                </c:pt>
                <c:pt idx="413">
                  <c:v>78.611316272898904</c:v>
                </c:pt>
                <c:pt idx="414">
                  <c:v>78.402470877608096</c:v>
                </c:pt>
                <c:pt idx="415">
                  <c:v>78.193177500226398</c:v>
                </c:pt>
                <c:pt idx="416">
                  <c:v>77.983432030100602</c:v>
                </c:pt>
                <c:pt idx="417">
                  <c:v>77.773230577918</c:v>
                </c:pt>
                <c:pt idx="418">
                  <c:v>77.562569479815807</c:v>
                </c:pt>
                <c:pt idx="419">
                  <c:v>77.351445301939094</c:v>
                </c:pt>
                <c:pt idx="420">
                  <c:v>77.139854843971193</c:v>
                </c:pt>
                <c:pt idx="421">
                  <c:v>76.927795143471897</c:v>
                </c:pt>
                <c:pt idx="422">
                  <c:v>76.715263480026493</c:v>
                </c:pt>
                <c:pt idx="423">
                  <c:v>76.502257379457305</c:v>
                </c:pt>
                <c:pt idx="424">
                  <c:v>76.288774617850805</c:v>
                </c:pt>
                <c:pt idx="425">
                  <c:v>76.074813225652605</c:v>
                </c:pt>
                <c:pt idx="426">
                  <c:v>75.860371491616903</c:v>
                </c:pt>
                <c:pt idx="427">
                  <c:v>75.645447967361207</c:v>
                </c:pt>
                <c:pt idx="428">
                  <c:v>75.430041470827902</c:v>
                </c:pt>
                <c:pt idx="429">
                  <c:v>75.214151090848205</c:v>
                </c:pt>
                <c:pt idx="430">
                  <c:v>74.997776190643506</c:v>
                </c:pt>
                <c:pt idx="431">
                  <c:v>74.780916412645496</c:v>
                </c:pt>
                <c:pt idx="432">
                  <c:v>74.563571681324106</c:v>
                </c:pt>
                <c:pt idx="433">
                  <c:v>74.345742208009995</c:v>
                </c:pt>
                <c:pt idx="434">
                  <c:v>74.127428494464496</c:v>
                </c:pt>
                <c:pt idx="435">
                  <c:v>73.908631336660406</c:v>
                </c:pt>
                <c:pt idx="436">
                  <c:v>73.689351828826005</c:v>
                </c:pt>
                <c:pt idx="437">
                  <c:v>73.469591366772605</c:v>
                </c:pt>
                <c:pt idx="438">
                  <c:v>73.249351651741406</c:v>
                </c:pt>
                <c:pt idx="439">
                  <c:v>73.028634694423701</c:v>
                </c:pt>
                <c:pt idx="440">
                  <c:v>72.807442817817105</c:v>
                </c:pt>
                <c:pt idx="441">
                  <c:v>72.585778661215201</c:v>
                </c:pt>
                <c:pt idx="442">
                  <c:v>72.363645183482305</c:v>
                </c:pt>
                <c:pt idx="443">
                  <c:v>72.141045666179096</c:v>
                </c:pt>
                <c:pt idx="444">
                  <c:v>71.917983717104093</c:v>
                </c:pt>
                <c:pt idx="445">
                  <c:v>71.694463273360697</c:v>
                </c:pt>
                <c:pt idx="446">
                  <c:v>71.470488604123503</c:v>
                </c:pt>
                <c:pt idx="447">
                  <c:v>71.246064314007398</c:v>
                </c:pt>
                <c:pt idx="448">
                  <c:v>71.021195345637096</c:v>
                </c:pt>
                <c:pt idx="449">
                  <c:v>70.795886982472098</c:v>
                </c:pt>
                <c:pt idx="450">
                  <c:v>70.570144851360098</c:v>
                </c:pt>
                <c:pt idx="451">
                  <c:v>70.343974925241298</c:v>
                </c:pt>
                <c:pt idx="452">
                  <c:v>70.117383525213299</c:v>
                </c:pt>
                <c:pt idx="453">
                  <c:v>69.890377322950101</c:v>
                </c:pt>
                <c:pt idx="454">
                  <c:v>69.662963342813498</c:v>
                </c:pt>
                <c:pt idx="455">
                  <c:v>69.435148963744396</c:v>
                </c:pt>
                <c:pt idx="456">
                  <c:v>69.206941921179407</c:v>
                </c:pt>
                <c:pt idx="457">
                  <c:v>68.978350308410199</c:v>
                </c:pt>
                <c:pt idx="458">
                  <c:v>68.749382578712002</c:v>
                </c:pt>
                <c:pt idx="459">
                  <c:v>68.520047545823004</c:v>
                </c:pt>
                <c:pt idx="460">
                  <c:v>68.290354385979398</c:v>
                </c:pt>
                <c:pt idx="461">
                  <c:v>68.060312638292501</c:v>
                </c:pt>
                <c:pt idx="462">
                  <c:v>67.829932205799594</c:v>
                </c:pt>
                <c:pt idx="463">
                  <c:v>67.5992233562514</c:v>
                </c:pt>
                <c:pt idx="464">
                  <c:v>67.368196722429502</c:v>
                </c:pt>
                <c:pt idx="465">
                  <c:v>67.136863302155703</c:v>
                </c:pt>
                <c:pt idx="466">
                  <c:v>66.905234459008</c:v>
                </c:pt>
                <c:pt idx="467">
                  <c:v>66.673321921496097</c:v>
                </c:pt>
                <c:pt idx="468">
                  <c:v>66.441137783279103</c:v>
                </c:pt>
                <c:pt idx="469">
                  <c:v>66.2086945022034</c:v>
                </c:pt>
                <c:pt idx="470">
                  <c:v>65.976004899969297</c:v>
                </c:pt>
                <c:pt idx="471">
                  <c:v>65.743082160832401</c:v>
                </c:pt>
                <c:pt idx="472">
                  <c:v>65.509939830631296</c:v>
                </c:pt>
                <c:pt idx="473">
                  <c:v>65.2765918152257</c:v>
                </c:pt>
                <c:pt idx="474">
                  <c:v>65.043052379071398</c:v>
                </c:pt>
                <c:pt idx="475">
                  <c:v>64.809336143330995</c:v>
                </c:pt>
                <c:pt idx="476">
                  <c:v>64.575458083567099</c:v>
                </c:pt>
                <c:pt idx="477">
                  <c:v>64.341433527836102</c:v>
                </c:pt>
                <c:pt idx="478">
                  <c:v>64.107278153879506</c:v>
                </c:pt>
                <c:pt idx="479">
                  <c:v>63.873007986368201</c:v>
                </c:pt>
                <c:pt idx="480">
                  <c:v>63.638639394129697</c:v>
                </c:pt>
                <c:pt idx="481">
                  <c:v>63.404189086638702</c:v>
                </c:pt>
                <c:pt idx="482">
                  <c:v>63.169674110711703</c:v>
                </c:pt>
                <c:pt idx="483">
                  <c:v>62.935111846763498</c:v>
                </c:pt>
                <c:pt idx="484">
                  <c:v>62.700520004819403</c:v>
                </c:pt>
                <c:pt idx="485">
                  <c:v>62.465916620442897</c:v>
                </c:pt>
                <c:pt idx="486">
                  <c:v>62.2313200502578</c:v>
                </c:pt>
                <c:pt idx="487">
                  <c:v>61.996748967244201</c:v>
                </c:pt>
                <c:pt idx="488">
                  <c:v>61.762222355972597</c:v>
                </c:pt>
                <c:pt idx="489">
                  <c:v>61.527759507439299</c:v>
                </c:pt>
                <c:pt idx="490">
                  <c:v>61.293380013732303</c:v>
                </c:pt>
                <c:pt idx="491">
                  <c:v>61.059103762407098</c:v>
                </c:pt>
                <c:pt idx="492">
                  <c:v>60.824950930747001</c:v>
                </c:pt>
                <c:pt idx="493">
                  <c:v>60.590941979891902</c:v>
                </c:pt>
                <c:pt idx="494">
                  <c:v>60.357097648223601</c:v>
                </c:pt>
                <c:pt idx="495">
                  <c:v>60.123438945364001</c:v>
                </c:pt>
                <c:pt idx="496">
                  <c:v>59.889987145212402</c:v>
                </c:pt>
                <c:pt idx="497">
                  <c:v>59.656763779098497</c:v>
                </c:pt>
                <c:pt idx="498">
                  <c:v>59.4237906289829</c:v>
                </c:pt>
                <c:pt idx="499">
                  <c:v>59.191089719855299</c:v>
                </c:pt>
                <c:pt idx="500">
                  <c:v>58.958683312498003</c:v>
                </c:pt>
                <c:pt idx="501">
                  <c:v>58.726593895797897</c:v>
                </c:pt>
                <c:pt idx="502">
                  <c:v>58.494844178833503</c:v>
                </c:pt>
                <c:pt idx="503">
                  <c:v>58.263457083103198</c:v>
                </c:pt>
                <c:pt idx="504">
                  <c:v>58.0324557340494</c:v>
                </c:pt>
                <c:pt idx="505">
                  <c:v>57.801863453100403</c:v>
                </c:pt>
                <c:pt idx="506">
                  <c:v>57.571703748896603</c:v>
                </c:pt>
                <c:pt idx="507">
                  <c:v>57.342000308894399</c:v>
                </c:pt>
                <c:pt idx="508">
                  <c:v>57.1127769904408</c:v>
                </c:pt>
                <c:pt idx="509">
                  <c:v>56.884057811988797</c:v>
                </c:pt>
                <c:pt idx="510">
                  <c:v>56.655866944112702</c:v>
                </c:pt>
                <c:pt idx="511">
                  <c:v>56.428228700337499</c:v>
                </c:pt>
                <c:pt idx="512">
                  <c:v>56.201167527917598</c:v>
                </c:pt>
                <c:pt idx="513">
                  <c:v>55.974707998575703</c:v>
                </c:pt>
                <c:pt idx="514">
                  <c:v>55.748874799028201</c:v>
                </c:pt>
                <c:pt idx="515">
                  <c:v>55.5236927215552</c:v>
                </c:pt>
                <c:pt idx="516">
                  <c:v>55.299186654411599</c:v>
                </c:pt>
                <c:pt idx="517">
                  <c:v>55.075381572260099</c:v>
                </c:pt>
                <c:pt idx="518">
                  <c:v>54.852302526427998</c:v>
                </c:pt>
                <c:pt idx="519">
                  <c:v>54.629974635380997</c:v>
                </c:pt>
                <c:pt idx="520">
                  <c:v>54.408423074749003</c:v>
                </c:pt>
                <c:pt idx="521">
                  <c:v>54.187673067773403</c:v>
                </c:pt>
                <c:pt idx="522">
                  <c:v>53.967749875385003</c:v>
                </c:pt>
                <c:pt idx="523">
                  <c:v>53.7486787865843</c:v>
                </c:pt>
                <c:pt idx="524">
                  <c:v>53.5304851085316</c:v>
                </c:pt>
                <c:pt idx="525">
                  <c:v>53.313194156931303</c:v>
                </c:pt>
                <c:pt idx="526">
                  <c:v>53.096831246157898</c:v>
                </c:pt>
                <c:pt idx="527">
                  <c:v>52.881421679723701</c:v>
                </c:pt>
                <c:pt idx="528">
                  <c:v>52.666990740540399</c:v>
                </c:pt>
                <c:pt idx="529">
                  <c:v>52.453563681308303</c:v>
                </c:pt>
                <c:pt idx="530">
                  <c:v>52.241165715120196</c:v>
                </c:pt>
                <c:pt idx="531">
                  <c:v>52.029822005785299</c:v>
                </c:pt>
                <c:pt idx="532">
                  <c:v>51.819557658645103</c:v>
                </c:pt>
                <c:pt idx="533">
                  <c:v>51.610397711190203</c:v>
                </c:pt>
                <c:pt idx="534">
                  <c:v>51.402367123898202</c:v>
                </c:pt>
                <c:pt idx="535">
                  <c:v>51.1954907710589</c:v>
                </c:pt>
                <c:pt idx="536">
                  <c:v>50.989793431919999</c:v>
                </c:pt>
                <c:pt idx="537">
                  <c:v>50.785299781739397</c:v>
                </c:pt>
                <c:pt idx="538">
                  <c:v>50.582034383058101</c:v>
                </c:pt>
                <c:pt idx="539">
                  <c:v>50.380021677144597</c:v>
                </c:pt>
                <c:pt idx="540">
                  <c:v>50.179285975478997</c:v>
                </c:pt>
                <c:pt idx="541">
                  <c:v>49.979851451481203</c:v>
                </c:pt>
                <c:pt idx="542">
                  <c:v>49.781742132328802</c:v>
                </c:pt>
                <c:pt idx="543">
                  <c:v>49.5849818909726</c:v>
                </c:pt>
                <c:pt idx="544">
                  <c:v>49.389594438274202</c:v>
                </c:pt>
                <c:pt idx="545">
                  <c:v>49.195603315392802</c:v>
                </c:pt>
                <c:pt idx="546">
                  <c:v>49.003031886195501</c:v>
                </c:pt>
                <c:pt idx="547">
                  <c:v>48.811903330080597</c:v>
                </c:pt>
                <c:pt idx="548">
                  <c:v>48.622240634759002</c:v>
                </c:pt>
                <c:pt idx="549">
                  <c:v>48.434066589290602</c:v>
                </c:pt>
                <c:pt idx="550">
                  <c:v>48.247403777428403</c:v>
                </c:pt>
                <c:pt idx="551">
                  <c:v>48.062274570990397</c:v>
                </c:pt>
                <c:pt idx="552">
                  <c:v>47.878701123504399</c:v>
                </c:pt>
                <c:pt idx="553">
                  <c:v>47.696705364089603</c:v>
                </c:pt>
                <c:pt idx="554">
                  <c:v>47.516308991428197</c:v>
                </c:pt>
                <c:pt idx="555">
                  <c:v>47.337533468090903</c:v>
                </c:pt>
                <c:pt idx="556">
                  <c:v>47.160400014956103</c:v>
                </c:pt>
                <c:pt idx="557">
                  <c:v>46.984929605795102</c:v>
                </c:pt>
                <c:pt idx="558">
                  <c:v>46.811142962236801</c:v>
                </c:pt>
                <c:pt idx="559">
                  <c:v>46.639060548762501</c:v>
                </c:pt>
                <c:pt idx="560">
                  <c:v>46.468702567993198</c:v>
                </c:pt>
                <c:pt idx="561">
                  <c:v>46.300088956192198</c:v>
                </c:pt>
                <c:pt idx="562">
                  <c:v>46.133239378918901</c:v>
                </c:pt>
                <c:pt idx="563">
                  <c:v>45.968173226911503</c:v>
                </c:pt>
                <c:pt idx="564">
                  <c:v>45.804909612191501</c:v>
                </c:pt>
                <c:pt idx="565">
                  <c:v>45.643467364346499</c:v>
                </c:pt>
                <c:pt idx="566">
                  <c:v>45.4838650270435</c:v>
                </c:pt>
                <c:pt idx="567">
                  <c:v>45.326120854664502</c:v>
                </c:pt>
                <c:pt idx="568">
                  <c:v>45.170252809214603</c:v>
                </c:pt>
                <c:pt idx="569">
                  <c:v>45.0162785574136</c:v>
                </c:pt>
                <c:pt idx="570">
                  <c:v>44.864215467925</c:v>
                </c:pt>
                <c:pt idx="571">
                  <c:v>44.714080608818399</c:v>
                </c:pt>
                <c:pt idx="572">
                  <c:v>44.565890745188099</c:v>
                </c:pt>
                <c:pt idx="573">
                  <c:v>44.419662336953301</c:v>
                </c:pt>
                <c:pt idx="574">
                  <c:v>44.2754115368787</c:v>
                </c:pt>
                <c:pt idx="575">
                  <c:v>44.133154188673601</c:v>
                </c:pt>
                <c:pt idx="576">
                  <c:v>43.992905825323298</c:v>
                </c:pt>
                <c:pt idx="577">
                  <c:v>43.854681667586597</c:v>
                </c:pt>
                <c:pt idx="578">
                  <c:v>43.718496622617501</c:v>
                </c:pt>
                <c:pt idx="579">
                  <c:v>43.584365282734304</c:v>
                </c:pt>
                <c:pt idx="580">
                  <c:v>43.452301924378403</c:v>
                </c:pt>
                <c:pt idx="581">
                  <c:v>43.322320507173302</c:v>
                </c:pt>
                <c:pt idx="582">
                  <c:v>43.194434673149097</c:v>
                </c:pt>
                <c:pt idx="583">
                  <c:v>43.068657746067203</c:v>
                </c:pt>
                <c:pt idx="584">
                  <c:v>42.945002730896597</c:v>
                </c:pt>
                <c:pt idx="585">
                  <c:v>42.823482313419198</c:v>
                </c:pt>
                <c:pt idx="586">
                  <c:v>42.704108859901197</c:v>
                </c:pt>
                <c:pt idx="587">
                  <c:v>42.586894416945498</c:v>
                </c:pt>
                <c:pt idx="588">
                  <c:v>42.471850711368397</c:v>
                </c:pt>
                <c:pt idx="589">
                  <c:v>42.358989150249798</c:v>
                </c:pt>
                <c:pt idx="590">
                  <c:v>42.248320821020798</c:v>
                </c:pt>
                <c:pt idx="591">
                  <c:v>42.139856491672703</c:v>
                </c:pt>
                <c:pt idx="592">
                  <c:v>42.033606611017902</c:v>
                </c:pt>
                <c:pt idx="593">
                  <c:v>41.929581309047897</c:v>
                </c:pt>
                <c:pt idx="594">
                  <c:v>41.827790397367004</c:v>
                </c:pt>
                <c:pt idx="595">
                  <c:v>41.728243369646002</c:v>
                </c:pt>
                <c:pt idx="596">
                  <c:v>41.630949402223202</c:v>
                </c:pt>
                <c:pt idx="597">
                  <c:v>41.535917354617098</c:v>
                </c:pt>
                <c:pt idx="598">
                  <c:v>41.443155770267197</c:v>
                </c:pt>
                <c:pt idx="599">
                  <c:v>41.352672877141103</c:v>
                </c:pt>
                <c:pt idx="600">
                  <c:v>41.264476588513197</c:v>
                </c:pt>
                <c:pt idx="601">
                  <c:v>41.178574503683599</c:v>
                </c:pt>
                <c:pt idx="602">
                  <c:v>41.0949739087823</c:v>
                </c:pt>
                <c:pt idx="603">
                  <c:v>41.013681777571598</c:v>
                </c:pt>
                <c:pt idx="604">
                  <c:v>40.934704772257703</c:v>
                </c:pt>
                <c:pt idx="605">
                  <c:v>40.858049244318401</c:v>
                </c:pt>
                <c:pt idx="606">
                  <c:v>40.783721235365299</c:v>
                </c:pt>
                <c:pt idx="607">
                  <c:v>40.711726477967197</c:v>
                </c:pt>
                <c:pt idx="608">
                  <c:v>40.642070396484399</c:v>
                </c:pt>
                <c:pt idx="609">
                  <c:v>40.574758107915798</c:v>
                </c:pt>
                <c:pt idx="610">
                  <c:v>40.509794422720702</c:v>
                </c:pt>
                <c:pt idx="611">
                  <c:v>40.447183845621502</c:v>
                </c:pt>
                <c:pt idx="612">
                  <c:v>40.386930576388103</c:v>
                </c:pt>
                <c:pt idx="613">
                  <c:v>40.3290385106136</c:v>
                </c:pt>
                <c:pt idx="614">
                  <c:v>40.2735112404633</c:v>
                </c:pt>
                <c:pt idx="615">
                  <c:v>40.220352055375699</c:v>
                </c:pt>
                <c:pt idx="616">
                  <c:v>40.169563942736403</c:v>
                </c:pt>
                <c:pt idx="617">
                  <c:v>40.121149588539502</c:v>
                </c:pt>
                <c:pt idx="618">
                  <c:v>40.075111377989103</c:v>
                </c:pt>
                <c:pt idx="619">
                  <c:v>40.031451396069002</c:v>
                </c:pt>
                <c:pt idx="620">
                  <c:v>39.990171428043702</c:v>
                </c:pt>
                <c:pt idx="621">
                  <c:v>39.951272959974901</c:v>
                </c:pt>
                <c:pt idx="622">
                  <c:v>39.914757179101798</c:v>
                </c:pt>
                <c:pt idx="623">
                  <c:v>39.880624974267597</c:v>
                </c:pt>
                <c:pt idx="624">
                  <c:v>39.848876936209102</c:v>
                </c:pt>
                <c:pt idx="625">
                  <c:v>39.819513357855598</c:v>
                </c:pt>
                <c:pt idx="626">
                  <c:v>39.7925342345372</c:v>
                </c:pt>
                <c:pt idx="627">
                  <c:v>39.767939264151501</c:v>
                </c:pt>
                <c:pt idx="628">
                  <c:v>39.745727847267602</c:v>
                </c:pt>
                <c:pt idx="629">
                  <c:v>39.725899087171499</c:v>
                </c:pt>
                <c:pt idx="630">
                  <c:v>39.708451789880399</c:v>
                </c:pt>
                <c:pt idx="631">
                  <c:v>39.693384464037997</c:v>
                </c:pt>
                <c:pt idx="632">
                  <c:v>39.680695320827603</c:v>
                </c:pt>
                <c:pt idx="633">
                  <c:v>39.670382273753702</c:v>
                </c:pt>
                <c:pt idx="634">
                  <c:v>39.662442938420199</c:v>
                </c:pt>
                <c:pt idx="635">
                  <c:v>39.656874632221601</c:v>
                </c:pt>
                <c:pt idx="636">
                  <c:v>39.653674373981197</c:v>
                </c:pt>
                <c:pt idx="637">
                  <c:v>39.652838883538799</c:v>
                </c:pt>
                <c:pt idx="638">
                  <c:v>39.654364581278401</c:v>
                </c:pt>
                <c:pt idx="639">
                  <c:v>39.658247587598296</c:v>
                </c:pt>
                <c:pt idx="640">
                  <c:v>39.664483722336499</c:v>
                </c:pt>
                <c:pt idx="641">
                  <c:v>39.673068504133497</c:v>
                </c:pt>
                <c:pt idx="642">
                  <c:v>39.683997149757097</c:v>
                </c:pt>
                <c:pt idx="643">
                  <c:v>39.697264573364102</c:v>
                </c:pt>
                <c:pt idx="644">
                  <c:v>39.712865385734702</c:v>
                </c:pt>
                <c:pt idx="645">
                  <c:v>39.7307938934443</c:v>
                </c:pt>
                <c:pt idx="646">
                  <c:v>39.751044098010503</c:v>
                </c:pt>
                <c:pt idx="647">
                  <c:v>39.7736096949941</c:v>
                </c:pt>
                <c:pt idx="648">
                  <c:v>39.798484073057999</c:v>
                </c:pt>
                <c:pt idx="649">
                  <c:v>39.825660313010196</c:v>
                </c:pt>
                <c:pt idx="650">
                  <c:v>39.855131186802197</c:v>
                </c:pt>
                <c:pt idx="651">
                  <c:v>39.886889156509099</c:v>
                </c:pt>
                <c:pt idx="652">
                  <c:v>39.920926373289703</c:v>
                </c:pt>
                <c:pt idx="653">
                  <c:v>39.957234676309</c:v>
                </c:pt>
                <c:pt idx="654">
                  <c:v>39.995805591686903</c:v>
                </c:pt>
                <c:pt idx="655">
                  <c:v>40.036630331386903</c:v>
                </c:pt>
                <c:pt idx="656">
                  <c:v>40.079699792131997</c:v>
                </c:pt>
                <c:pt idx="657">
                  <c:v>40.1250045543079</c:v>
                </c:pt>
                <c:pt idx="658">
                  <c:v>40.172534880861598</c:v>
                </c:pt>
                <c:pt idx="659">
                  <c:v>40.2222807162251</c:v>
                </c:pt>
                <c:pt idx="660">
                  <c:v>40.274231685230099</c:v>
                </c:pt>
                <c:pt idx="661">
                  <c:v>40.328377092048299</c:v>
                </c:pt>
                <c:pt idx="662">
                  <c:v>40.384705919157</c:v>
                </c:pt>
                <c:pt idx="663">
                  <c:v>40.4432068263202</c:v>
                </c:pt>
                <c:pt idx="664">
                  <c:v>40.503868149613801</c:v>
                </c:pt>
                <c:pt idx="665">
                  <c:v>40.566677900475</c:v>
                </c:pt>
                <c:pt idx="666">
                  <c:v>40.631623764802903</c:v>
                </c:pt>
                <c:pt idx="667">
                  <c:v>40.698693102100997</c:v>
                </c:pt>
                <c:pt idx="668">
                  <c:v>40.767872944671502</c:v>
                </c:pt>
                <c:pt idx="669">
                  <c:v>40.839149996880302</c:v>
                </c:pt>
                <c:pt idx="670">
                  <c:v>40.912510634463899</c:v>
                </c:pt>
                <c:pt idx="671">
                  <c:v>40.987940903922997</c:v>
                </c:pt>
                <c:pt idx="672">
                  <c:v>41.0654265219897</c:v>
                </c:pt>
                <c:pt idx="673">
                  <c:v>41.144952875163703</c:v>
                </c:pt>
                <c:pt idx="674">
                  <c:v>41.2265050193487</c:v>
                </c:pt>
                <c:pt idx="675">
                  <c:v>41.310067679569002</c:v>
                </c:pt>
                <c:pt idx="676">
                  <c:v>41.395625249797597</c:v>
                </c:pt>
                <c:pt idx="677">
                  <c:v>41.483161792873403</c:v>
                </c:pt>
                <c:pt idx="678">
                  <c:v>41.572661040531798</c:v>
                </c:pt>
                <c:pt idx="679">
                  <c:v>41.664106393558001</c:v>
                </c:pt>
                <c:pt idx="680">
                  <c:v>41.757480922042802</c:v>
                </c:pt>
                <c:pt idx="681">
                  <c:v>41.852767365788502</c:v>
                </c:pt>
                <c:pt idx="682">
                  <c:v>41.949948134816204</c:v>
                </c:pt>
                <c:pt idx="683">
                  <c:v>42.049005310035099</c:v>
                </c:pt>
                <c:pt idx="684">
                  <c:v>42.1499206440363</c:v>
                </c:pt>
                <c:pt idx="685">
                  <c:v>42.252675562041702</c:v>
                </c:pt>
                <c:pt idx="686">
                  <c:v>42.357251162995503</c:v>
                </c:pt>
                <c:pt idx="687">
                  <c:v>42.463628220824702</c:v>
                </c:pt>
                <c:pt idx="688">
                  <c:v>42.571787185842503</c:v>
                </c:pt>
                <c:pt idx="689">
                  <c:v>42.681708186334397</c:v>
                </c:pt>
                <c:pt idx="690">
                  <c:v>42.793371030298601</c:v>
                </c:pt>
                <c:pt idx="691">
                  <c:v>42.9067552073736</c:v>
                </c:pt>
                <c:pt idx="692">
                  <c:v>43.0218398909294</c:v>
                </c:pt>
                <c:pt idx="693">
                  <c:v>43.1386039403476</c:v>
                </c:pt>
                <c:pt idx="694">
                  <c:v>43.257025903488</c:v>
                </c:pt>
                <c:pt idx="695">
                  <c:v>43.377084019335399</c:v>
                </c:pt>
                <c:pt idx="696">
                  <c:v>43.4987562208388</c:v>
                </c:pt>
                <c:pt idx="697">
                  <c:v>43.622020137952198</c:v>
                </c:pt>
                <c:pt idx="698">
                  <c:v>43.7468531008602</c:v>
                </c:pt>
                <c:pt idx="699">
                  <c:v>43.873232143405701</c:v>
                </c:pt>
                <c:pt idx="700">
                  <c:v>44.001134006721401</c:v>
                </c:pt>
                <c:pt idx="701">
                  <c:v>44.130535143054701</c:v>
                </c:pt>
                <c:pt idx="702">
                  <c:v>44.261411719805203</c:v>
                </c:pt>
                <c:pt idx="703">
                  <c:v>44.393739623756403</c:v>
                </c:pt>
                <c:pt idx="704">
                  <c:v>44.527494465517698</c:v>
                </c:pt>
                <c:pt idx="705">
                  <c:v>44.662651584169502</c:v>
                </c:pt>
                <c:pt idx="706">
                  <c:v>44.799186052112397</c:v>
                </c:pt>
                <c:pt idx="707">
                  <c:v>44.937072680123201</c:v>
                </c:pt>
                <c:pt idx="708">
                  <c:v>45.076286022608599</c:v>
                </c:pt>
                <c:pt idx="709">
                  <c:v>45.216800383074698</c:v>
                </c:pt>
                <c:pt idx="710">
                  <c:v>45.358589819776803</c:v>
                </c:pt>
                <c:pt idx="711">
                  <c:v>45.5016281515922</c:v>
                </c:pt>
                <c:pt idx="712">
                  <c:v>45.645888964072299</c:v>
                </c:pt>
                <c:pt idx="713">
                  <c:v>45.791345615699797</c:v>
                </c:pt>
                <c:pt idx="714">
                  <c:v>45.937971244333902</c:v>
                </c:pt>
                <c:pt idx="715">
                  <c:v>46.085738773846501</c:v>
                </c:pt>
                <c:pt idx="716">
                  <c:v>46.234620920942703</c:v>
                </c:pt>
                <c:pt idx="717">
                  <c:v>46.384590202164503</c:v>
                </c:pt>
                <c:pt idx="718">
                  <c:v>46.535618941069004</c:v>
                </c:pt>
                <c:pt idx="719">
                  <c:v>46.687679275583903</c:v>
                </c:pt>
                <c:pt idx="720">
                  <c:v>46.840743165524799</c:v>
                </c:pt>
                <c:pt idx="721">
                  <c:v>46.994782400283597</c:v>
                </c:pt>
                <c:pt idx="722">
                  <c:v>47.149768606667102</c:v>
                </c:pt>
                <c:pt idx="723">
                  <c:v>47.305673256887196</c:v>
                </c:pt>
                <c:pt idx="724">
                  <c:v>47.462467676703099</c:v>
                </c:pt>
                <c:pt idx="725">
                  <c:v>47.620123053690499</c:v>
                </c:pt>
                <c:pt idx="726">
                  <c:v>47.7786104456546</c:v>
                </c:pt>
                <c:pt idx="727">
                  <c:v>47.937900789160601</c:v>
                </c:pt>
                <c:pt idx="728">
                  <c:v>48.097964908181801</c:v>
                </c:pt>
                <c:pt idx="729">
                  <c:v>48.258773522860899</c:v>
                </c:pt>
                <c:pt idx="730">
                  <c:v>48.420297258367903</c:v>
                </c:pt>
                <c:pt idx="731">
                  <c:v>48.582506653858303</c:v>
                </c:pt>
                <c:pt idx="732">
                  <c:v>48.745372171513203</c:v>
                </c:pt>
                <c:pt idx="733">
                  <c:v>48.9088642056537</c:v>
                </c:pt>
                <c:pt idx="734">
                  <c:v>49.072953091927999</c:v>
                </c:pt>
                <c:pt idx="735">
                  <c:v>49.237609116558801</c:v>
                </c:pt>
                <c:pt idx="736">
                  <c:v>49.402802525636098</c:v>
                </c:pt>
                <c:pt idx="737">
                  <c:v>49.568503534456099</c:v>
                </c:pt>
                <c:pt idx="738">
                  <c:v>49.734682336886301</c:v>
                </c:pt>
                <c:pt idx="739">
                  <c:v>49.901309114766804</c:v>
                </c:pt>
                <c:pt idx="740">
                  <c:v>50.068354047305803</c:v>
                </c:pt>
                <c:pt idx="741">
                  <c:v>50.235787320494303</c:v>
                </c:pt>
                <c:pt idx="742">
                  <c:v>50.403579136510203</c:v>
                </c:pt>
                <c:pt idx="743">
                  <c:v>50.571699723106498</c:v>
                </c:pt>
                <c:pt idx="744">
                  <c:v>50.740119342975397</c:v>
                </c:pt>
                <c:pt idx="745">
                  <c:v>50.908808303079802</c:v>
                </c:pt>
                <c:pt idx="746">
                  <c:v>51.0777369639396</c:v>
                </c:pt>
                <c:pt idx="747">
                  <c:v>51.246875748866898</c:v>
                </c:pt>
                <c:pt idx="748">
                  <c:v>51.416195153136698</c:v>
                </c:pt>
                <c:pt idx="749">
                  <c:v>51.5856657530883</c:v>
                </c:pt>
                <c:pt idx="750">
                  <c:v>51.755258215145098</c:v>
                </c:pt>
                <c:pt idx="751">
                  <c:v>51.924943304743898</c:v>
                </c:pt>
                <c:pt idx="752">
                  <c:v>52.094691895167799</c:v>
                </c:pt>
                <c:pt idx="753">
                  <c:v>52.264474976271501</c:v>
                </c:pt>
                <c:pt idx="754">
                  <c:v>52.434263663088998</c:v>
                </c:pt>
                <c:pt idx="755">
                  <c:v>52.604029204318202</c:v>
                </c:pt>
                <c:pt idx="756">
                  <c:v>52.773742990676901</c:v>
                </c:pt>
                <c:pt idx="757">
                  <c:v>52.9433765631128</c:v>
                </c:pt>
                <c:pt idx="758">
                  <c:v>53.112901620869998</c:v>
                </c:pt>
                <c:pt idx="759">
                  <c:v>53.282290029400301</c:v>
                </c:pt>
                <c:pt idx="760">
                  <c:v>53.451513828110301</c:v>
                </c:pt>
                <c:pt idx="761">
                  <c:v>53.620545237940597</c:v>
                </c:pt>
                <c:pt idx="762">
                  <c:v>53.789356668770402</c:v>
                </c:pt>
                <c:pt idx="763">
                  <c:v>53.957920726639699</c:v>
                </c:pt>
                <c:pt idx="764">
                  <c:v>54.126210220780997</c:v>
                </c:pt>
                <c:pt idx="765">
                  <c:v>54.294198170462202</c:v>
                </c:pt>
                <c:pt idx="766">
                  <c:v>54.461857811627397</c:v>
                </c:pt>
                <c:pt idx="767">
                  <c:v>54.629162603334301</c:v>
                </c:pt>
                <c:pt idx="768">
                  <c:v>54.796086233984298</c:v>
                </c:pt>
                <c:pt idx="769">
                  <c:v>54.962602627337802</c:v>
                </c:pt>
                <c:pt idx="770">
                  <c:v>55.1286859483154</c:v>
                </c:pt>
                <c:pt idx="771">
                  <c:v>55.294310608574499</c:v>
                </c:pt>
                <c:pt idx="772">
                  <c:v>55.459451271867003</c:v>
                </c:pt>
                <c:pt idx="773">
                  <c:v>55.624082859165398</c:v>
                </c:pt>
                <c:pt idx="774">
                  <c:v>55.788180553562597</c:v>
                </c:pt>
                <c:pt idx="775">
                  <c:v>55.951719804939501</c:v>
                </c:pt>
                <c:pt idx="776">
                  <c:v>56.114676334396997</c:v>
                </c:pt>
                <c:pt idx="777">
                  <c:v>56.277026138455597</c:v>
                </c:pt>
                <c:pt idx="778">
                  <c:v>56.438745493016803</c:v>
                </c:pt>
                <c:pt idx="779">
                  <c:v>56.599810957085801</c:v>
                </c:pt>
                <c:pt idx="780">
                  <c:v>56.7601993762608</c:v>
                </c:pt>
                <c:pt idx="781">
                  <c:v>56.919887885978397</c:v>
                </c:pt>
                <c:pt idx="782">
                  <c:v>57.0788539145248</c:v>
                </c:pt>
                <c:pt idx="783">
                  <c:v>57.237075185808997</c:v>
                </c:pt>
                <c:pt idx="784">
                  <c:v>57.394529721895097</c:v>
                </c:pt>
                <c:pt idx="785">
                  <c:v>57.5511958453041</c:v>
                </c:pt>
                <c:pt idx="786">
                  <c:v>57.707052181077103</c:v>
                </c:pt>
                <c:pt idx="787">
                  <c:v>57.862077658605997</c:v>
                </c:pt>
                <c:pt idx="788">
                  <c:v>58.016251513234501</c:v>
                </c:pt>
                <c:pt idx="789">
                  <c:v>58.169553287626897</c:v>
                </c:pt>
                <c:pt idx="790">
                  <c:v>58.321962832912803</c:v>
                </c:pt>
                <c:pt idx="791">
                  <c:v>58.473460309605997</c:v>
                </c:pt>
                <c:pt idx="792">
                  <c:v>58.624026188302203</c:v>
                </c:pt>
                <c:pt idx="793">
                  <c:v>58.773641250160203</c:v>
                </c:pt>
                <c:pt idx="794">
                  <c:v>58.922286587163299</c:v>
                </c:pt>
                <c:pt idx="795">
                  <c:v>59.069943602175101</c:v>
                </c:pt>
                <c:pt idx="796">
                  <c:v>59.216594008783503</c:v>
                </c:pt>
                <c:pt idx="797">
                  <c:v>59.362219830941399</c:v>
                </c:pt>
                <c:pt idx="798">
                  <c:v>59.506803402408501</c:v>
                </c:pt>
                <c:pt idx="799">
                  <c:v>59.650327365996098</c:v>
                </c:pt>
                <c:pt idx="800">
                  <c:v>59.792774672620901</c:v>
                </c:pt>
                <c:pt idx="801">
                  <c:v>59.934128580173002</c:v>
                </c:pt>
                <c:pt idx="802">
                  <c:v>60.074372652198598</c:v>
                </c:pt>
                <c:pt idx="803">
                  <c:v>60.213490756409001</c:v>
                </c:pt>
                <c:pt idx="804">
                  <c:v>60.351467063013502</c:v>
                </c:pt>
                <c:pt idx="805">
                  <c:v>60.488286042884297</c:v>
                </c:pt>
                <c:pt idx="806">
                  <c:v>60.623932465562</c:v>
                </c:pt>
                <c:pt idx="807">
                  <c:v>60.758391397099402</c:v>
                </c:pt>
                <c:pt idx="808">
                  <c:v>60.891648197753902</c:v>
                </c:pt>
                <c:pt idx="809">
                  <c:v>61.023688519533302</c:v>
                </c:pt>
                <c:pt idx="810">
                  <c:v>61.154498303596398</c:v>
                </c:pt>
                <c:pt idx="811">
                  <c:v>61.284063777520302</c:v>
                </c:pt>
                <c:pt idx="812">
                  <c:v>61.412371452431998</c:v>
                </c:pt>
                <c:pt idx="813">
                  <c:v>61.539408120014897</c:v>
                </c:pt>
                <c:pt idx="814">
                  <c:v>61.665160849394297</c:v>
                </c:pt>
                <c:pt idx="815">
                  <c:v>61.789616983906399</c:v>
                </c:pt>
                <c:pt idx="816">
                  <c:v>61.912764137756298</c:v>
                </c:pt>
                <c:pt idx="817">
                  <c:v>62.034590192568402</c:v>
                </c:pt>
                <c:pt idx="818">
                  <c:v>62.155083293840804</c:v>
                </c:pt>
                <c:pt idx="819">
                  <c:v>62.274231847297997</c:v>
                </c:pt>
                <c:pt idx="820">
                  <c:v>62.392024515160699</c:v>
                </c:pt>
                <c:pt idx="821">
                  <c:v>62.508450212322799</c:v>
                </c:pt>
                <c:pt idx="822">
                  <c:v>62.623498102453802</c:v>
                </c:pt>
                <c:pt idx="823">
                  <c:v>62.737157594023799</c:v>
                </c:pt>
                <c:pt idx="824">
                  <c:v>62.849418336257401</c:v>
                </c:pt>
                <c:pt idx="825">
                  <c:v>62.960270215022298</c:v>
                </c:pt>
                <c:pt idx="826">
                  <c:v>63.069703348658599</c:v>
                </c:pt>
                <c:pt idx="827">
                  <c:v>63.177708083749799</c:v>
                </c:pt>
                <c:pt idx="828">
                  <c:v>63.284274990843301</c:v>
                </c:pt>
                <c:pt idx="829">
                  <c:v>63.389394860121499</c:v>
                </c:pt>
                <c:pt idx="830">
                  <c:v>63.493058697034002</c:v>
                </c:pt>
                <c:pt idx="831">
                  <c:v>63.595257717887002</c:v>
                </c:pt>
                <c:pt idx="832">
                  <c:v>63.695983345400599</c:v>
                </c:pt>
                <c:pt idx="833">
                  <c:v>63.795227204235502</c:v>
                </c:pt>
                <c:pt idx="834">
                  <c:v>63.892981116493203</c:v>
                </c:pt>
                <c:pt idx="835">
                  <c:v>63.989237097191698</c:v>
                </c:pt>
                <c:pt idx="836">
                  <c:v>64.083987349725504</c:v>
                </c:pt>
                <c:pt idx="837">
                  <c:v>64.177224261310201</c:v>
                </c:pt>
                <c:pt idx="838">
                  <c:v>64.2689403984118</c:v>
                </c:pt>
                <c:pt idx="839">
                  <c:v>64.359128502172595</c:v>
                </c:pt>
                <c:pt idx="840">
                  <c:v>64.447781483829104</c:v>
                </c:pt>
                <c:pt idx="841">
                  <c:v>64.534892420131001</c:v>
                </c:pt>
                <c:pt idx="842">
                  <c:v>64.620454548757607</c:v>
                </c:pt>
                <c:pt idx="843">
                  <c:v>64.704461263743497</c:v>
                </c:pt>
                <c:pt idx="844">
                  <c:v>64.786906110908902</c:v>
                </c:pt>
                <c:pt idx="845">
                  <c:v>64.8677827833002</c:v>
                </c:pt>
                <c:pt idx="846">
                  <c:v>64.947085116643805</c:v>
                </c:pt>
                <c:pt idx="847">
                  <c:v>65.024807084816402</c:v>
                </c:pt>
                <c:pt idx="848">
                  <c:v>65.100942795332102</c:v>
                </c:pt>
                <c:pt idx="849">
                  <c:v>65.175486484848605</c:v>
                </c:pt>
                <c:pt idx="850">
                  <c:v>65.248432514698194</c:v>
                </c:pt>
                <c:pt idx="851">
                  <c:v>65.319775366442897</c:v>
                </c:pt>
                <c:pt idx="852">
                  <c:v>65.389509637453898</c:v>
                </c:pt>
                <c:pt idx="853">
                  <c:v>65.457630036523199</c:v>
                </c:pt>
                <c:pt idx="854">
                  <c:v>65.524131379502506</c:v>
                </c:pt>
                <c:pt idx="855">
                  <c:v>65.589008584976995</c:v>
                </c:pt>
                <c:pt idx="856">
                  <c:v>65.652256669970697</c:v>
                </c:pt>
                <c:pt idx="857">
                  <c:v>65.713870745688496</c:v>
                </c:pt>
                <c:pt idx="858">
                  <c:v>65.773846013295298</c:v>
                </c:pt>
                <c:pt idx="859">
                  <c:v>65.832177759732204</c:v>
                </c:pt>
                <c:pt idx="860">
                  <c:v>65.888861353573802</c:v>
                </c:pt>
                <c:pt idx="861">
                  <c:v>65.943892240924797</c:v>
                </c:pt>
                <c:pt idx="862">
                  <c:v>65.997265941360396</c:v>
                </c:pt>
                <c:pt idx="863">
                  <c:v>66.048978043906899</c:v>
                </c:pt>
                <c:pt idx="864">
                  <c:v>66.099024203069902</c:v>
                </c:pt>
                <c:pt idx="865">
                  <c:v>66.147400134903407</c:v>
                </c:pt>
                <c:pt idx="866">
                  <c:v>66.194101613128396</c:v>
                </c:pt>
                <c:pt idx="867">
                  <c:v>66.239124465295504</c:v>
                </c:pt>
                <c:pt idx="868">
                  <c:v>66.282464568994399</c:v>
                </c:pt>
                <c:pt idx="869">
                  <c:v>66.324117848114298</c:v>
                </c:pt>
                <c:pt idx="870">
                  <c:v>66.364080269148403</c:v>
                </c:pt>
                <c:pt idx="871">
                  <c:v>66.402347837550806</c:v>
                </c:pt>
                <c:pt idx="872">
                  <c:v>66.438916594140395</c:v>
                </c:pt>
                <c:pt idx="873">
                  <c:v>66.473782611556402</c:v>
                </c:pt>
                <c:pt idx="874">
                  <c:v>66.506941990762201</c:v>
                </c:pt>
                <c:pt idx="875">
                  <c:v>66.538390857600305</c:v>
                </c:pt>
                <c:pt idx="876">
                  <c:v>66.568125359398493</c:v>
                </c:pt>
                <c:pt idx="877">
                  <c:v>66.596141661625595</c:v>
                </c:pt>
                <c:pt idx="878">
                  <c:v>66.622435944598706</c:v>
                </c:pt>
                <c:pt idx="879">
                  <c:v>66.647004400242096</c:v>
                </c:pt>
                <c:pt idx="880">
                  <c:v>66.6698432288958</c:v>
                </c:pt>
                <c:pt idx="881">
                  <c:v>66.690948636176799</c:v>
                </c:pt>
                <c:pt idx="882">
                  <c:v>66.710316829890701</c:v>
                </c:pt>
                <c:pt idx="883">
                  <c:v>66.727944016993803</c:v>
                </c:pt>
                <c:pt idx="884">
                  <c:v>66.743826400607105</c:v>
                </c:pt>
                <c:pt idx="885">
                  <c:v>66.757960177081998</c:v>
                </c:pt>
                <c:pt idx="886">
                  <c:v>66.770341533113907</c:v>
                </c:pt>
                <c:pt idx="887">
                  <c:v>66.780966642909902</c:v>
                </c:pt>
                <c:pt idx="888">
                  <c:v>66.789831665404506</c:v>
                </c:pt>
                <c:pt idx="889">
                  <c:v>66.796932741526305</c:v>
                </c:pt>
                <c:pt idx="890">
                  <c:v>66.802265991515</c:v>
                </c:pt>
                <c:pt idx="891">
                  <c:v>66.805827512287905</c:v>
                </c:pt>
                <c:pt idx="892">
                  <c:v>66.807613374855194</c:v>
                </c:pt>
                <c:pt idx="893">
                  <c:v>66.807619621786301</c:v>
                </c:pt>
                <c:pt idx="894">
                  <c:v>66.805842264722799</c:v>
                </c:pt>
                <c:pt idx="895">
                  <c:v>66.802277281941699</c:v>
                </c:pt>
                <c:pt idx="896">
                  <c:v>66.7969206159664</c:v>
                </c:pt>
                <c:pt idx="897">
                  <c:v>66.789768171225404</c:v>
                </c:pt>
                <c:pt idx="898">
                  <c:v>66.780815811758998</c:v>
                </c:pt>
                <c:pt idx="899">
                  <c:v>66.770059358972006</c:v>
                </c:pt>
                <c:pt idx="900">
                  <c:v>66.757494589436703</c:v>
                </c:pt>
                <c:pt idx="901">
                  <c:v>66.743117232737603</c:v>
                </c:pt>
                <c:pt idx="902">
                  <c:v>66.7269229693662</c:v>
                </c:pt>
                <c:pt idx="903">
                  <c:v>66.708907428659899</c:v>
                </c:pt>
                <c:pt idx="904">
                  <c:v>66.689066186786604</c:v>
                </c:pt>
                <c:pt idx="905">
                  <c:v>66.667394764774002</c:v>
                </c:pt>
                <c:pt idx="906">
                  <c:v>66.6438886265843</c:v>
                </c:pt>
                <c:pt idx="907">
                  <c:v>66.618543177233605</c:v>
                </c:pt>
                <c:pt idx="908">
                  <c:v>66.591353760953396</c:v>
                </c:pt>
                <c:pt idx="909">
                  <c:v>66.562315659397797</c:v>
                </c:pt>
                <c:pt idx="910">
                  <c:v>66.531424089892198</c:v>
                </c:pt>
                <c:pt idx="911">
                  <c:v>66.498674203726594</c:v>
                </c:pt>
                <c:pt idx="912">
                  <c:v>66.464061084490595</c:v>
                </c:pt>
                <c:pt idx="913">
                  <c:v>66.427579746449297</c:v>
                </c:pt>
                <c:pt idx="914">
                  <c:v>66.3892251329641</c:v>
                </c:pt>
                <c:pt idx="915">
                  <c:v>66.348992114951997</c:v>
                </c:pt>
                <c:pt idx="916">
                  <c:v>66.306875489388304</c:v>
                </c:pt>
                <c:pt idx="917">
                  <c:v>66.262869977848595</c:v>
                </c:pt>
                <c:pt idx="918">
                  <c:v>66.216970225092794</c:v>
                </c:pt>
                <c:pt idx="919">
                  <c:v>66.169170797688693</c:v>
                </c:pt>
                <c:pt idx="920">
                  <c:v>66.119466182676007</c:v>
                </c:pt>
                <c:pt idx="921">
                  <c:v>66.067850786268906</c:v>
                </c:pt>
                <c:pt idx="922">
                  <c:v>66.014318932600901</c:v>
                </c:pt>
                <c:pt idx="923">
                  <c:v>65.958864862506303</c:v>
                </c:pt>
                <c:pt idx="924">
                  <c:v>65.901482732341705</c:v>
                </c:pt>
                <c:pt idx="925">
                  <c:v>65.842166612847507</c:v>
                </c:pt>
                <c:pt idx="926">
                  <c:v>65.780910488045905</c:v>
                </c:pt>
                <c:pt idx="927">
                  <c:v>65.717708254179598</c:v>
                </c:pt>
                <c:pt idx="928">
                  <c:v>65.652553718687798</c:v>
                </c:pt>
                <c:pt idx="929">
                  <c:v>65.585440599220206</c:v>
                </c:pt>
                <c:pt idx="930">
                  <c:v>65.516362522689604</c:v>
                </c:pt>
                <c:pt idx="931">
                  <c:v>65.445313024362704</c:v>
                </c:pt>
                <c:pt idx="932">
                  <c:v>65.372285546988095</c:v>
                </c:pt>
                <c:pt idx="933">
                  <c:v>65.297273439962595</c:v>
                </c:pt>
                <c:pt idx="934">
                  <c:v>65.2202699585349</c:v>
                </c:pt>
                <c:pt idx="935">
                  <c:v>65.141268263047706</c:v>
                </c:pt>
                <c:pt idx="936">
                  <c:v>65.060261418216697</c:v>
                </c:pt>
                <c:pt idx="937">
                  <c:v>64.977242392447806</c:v>
                </c:pt>
                <c:pt idx="938">
                  <c:v>64.892204057191194</c:v>
                </c:pt>
                <c:pt idx="939">
                  <c:v>64.805139186335197</c:v>
                </c:pt>
                <c:pt idx="940">
                  <c:v>64.716040455635195</c:v>
                </c:pt>
                <c:pt idx="941">
                  <c:v>64.624900442182394</c:v>
                </c:pt>
                <c:pt idx="942">
                  <c:v>64.5317116239098</c:v>
                </c:pt>
                <c:pt idx="943">
                  <c:v>64.436466379136704</c:v>
                </c:pt>
                <c:pt idx="944">
                  <c:v>64.339156986150698</c:v>
                </c:pt>
                <c:pt idx="945">
                  <c:v>64.239775622828702</c:v>
                </c:pt>
                <c:pt idx="946">
                  <c:v>64.1383143662961</c:v>
                </c:pt>
                <c:pt idx="947">
                  <c:v>64.034765192625002</c:v>
                </c:pt>
                <c:pt idx="948">
                  <c:v>63.929119976571499</c:v>
                </c:pt>
                <c:pt idx="949">
                  <c:v>63.821370491351402</c:v>
                </c:pt>
                <c:pt idx="950">
                  <c:v>63.711508408456503</c:v>
                </c:pt>
                <c:pt idx="951">
                  <c:v>63.599525297509501</c:v>
                </c:pt>
                <c:pt idx="952">
                  <c:v>63.485412626160397</c:v>
                </c:pt>
                <c:pt idx="953">
                  <c:v>63.369161760021399</c:v>
                </c:pt>
                <c:pt idx="954">
                  <c:v>63.250763962644299</c:v>
                </c:pt>
                <c:pt idx="955">
                  <c:v>63.130210395537802</c:v>
                </c:pt>
                <c:pt idx="956">
                  <c:v>63.007492118227297</c:v>
                </c:pt>
                <c:pt idx="957">
                  <c:v>62.882600088355098</c:v>
                </c:pt>
                <c:pt idx="958">
                  <c:v>62.755525161825403</c:v>
                </c:pt>
                <c:pt idx="959">
                  <c:v>62.626258092988401</c:v>
                </c:pt>
                <c:pt idx="960">
                  <c:v>62.494789534871899</c:v>
                </c:pt>
                <c:pt idx="961">
                  <c:v>62.361110039453301</c:v>
                </c:pt>
                <c:pt idx="962">
                  <c:v>62.225210057977897</c:v>
                </c:pt>
                <c:pt idx="963">
                  <c:v>62.087079941320503</c:v>
                </c:pt>
                <c:pt idx="964">
                  <c:v>61.946709940394101</c:v>
                </c:pt>
                <c:pt idx="965">
                  <c:v>61.804090206603</c:v>
                </c:pt>
                <c:pt idx="966">
                  <c:v>61.6592107923437</c:v>
                </c:pt>
                <c:pt idx="967">
                  <c:v>61.512061651551498</c:v>
                </c:pt>
                <c:pt idx="968">
                  <c:v>61.362632640297001</c:v>
                </c:pt>
                <c:pt idx="969">
                  <c:v>61.210913517429297</c:v>
                </c:pt>
                <c:pt idx="970">
                  <c:v>61.056893945269003</c:v>
                </c:pt>
                <c:pt idx="971">
                  <c:v>60.900563490351999</c:v>
                </c:pt>
                <c:pt idx="972">
                  <c:v>60.741911624222404</c:v>
                </c:pt>
                <c:pt idx="973">
                  <c:v>60.580927724277501</c:v>
                </c:pt>
                <c:pt idx="974">
                  <c:v>60.417601074665498</c:v>
                </c:pt>
                <c:pt idx="975">
                  <c:v>60.2519208672351</c:v>
                </c:pt>
                <c:pt idx="976">
                  <c:v>60.083876202539699</c:v>
                </c:pt>
                <c:pt idx="977">
                  <c:v>59.913456090895203</c:v>
                </c:pt>
                <c:pt idx="978">
                  <c:v>59.740649453494498</c:v>
                </c:pt>
                <c:pt idx="979">
                  <c:v>59.565445123576801</c:v>
                </c:pt>
                <c:pt idx="980">
                  <c:v>59.387831847654802</c:v>
                </c:pt>
                <c:pt idx="981">
                  <c:v>59.207798286800497</c:v>
                </c:pt>
                <c:pt idx="982">
                  <c:v>59.025333017987798</c:v>
                </c:pt>
                <c:pt idx="983">
                  <c:v>58.840424535497597</c:v>
                </c:pt>
                <c:pt idx="984">
                  <c:v>58.6530612523812</c:v>
                </c:pt>
                <c:pt idx="985">
                  <c:v>58.4632315019876</c:v>
                </c:pt>
                <c:pt idx="986">
                  <c:v>58.2709235395508</c:v>
                </c:pt>
                <c:pt idx="987">
                  <c:v>58.076125543843403</c:v>
                </c:pt>
                <c:pt idx="988">
                  <c:v>57.878825618893302</c:v>
                </c:pt>
                <c:pt idx="989">
                  <c:v>57.679011795765298</c:v>
                </c:pt>
                <c:pt idx="990">
                  <c:v>57.4766720344116</c:v>
                </c:pt>
                <c:pt idx="991">
                  <c:v>57.271794225586703</c:v>
                </c:pt>
                <c:pt idx="992">
                  <c:v>57.064366192834001</c:v>
                </c:pt>
                <c:pt idx="993">
                  <c:v>56.854375694539101</c:v>
                </c:pt>
                <c:pt idx="994">
                  <c:v>56.641810426055898</c:v>
                </c:pt>
                <c:pt idx="995">
                  <c:v>56.426658021903201</c:v>
                </c:pt>
                <c:pt idx="996">
                  <c:v>56.208906058034103</c:v>
                </c:pt>
                <c:pt idx="997">
                  <c:v>55.988542054179</c:v>
                </c:pt>
                <c:pt idx="998">
                  <c:v>55.765553476263101</c:v>
                </c:pt>
                <c:pt idx="999">
                  <c:v>55.539927738900303</c:v>
                </c:pt>
                <c:pt idx="1000">
                  <c:v>55.311652207962801</c:v>
                </c:pt>
                <c:pt idx="1001">
                  <c:v>55.080714203229199</c:v>
                </c:pt>
                <c:pt idx="1002">
                  <c:v>54.847101001110403</c:v>
                </c:pt>
                <c:pt idx="1003">
                  <c:v>54.610799837456199</c:v>
                </c:pt>
                <c:pt idx="1004">
                  <c:v>54.371797910442197</c:v>
                </c:pt>
                <c:pt idx="1005">
                  <c:v>54.130082383537399</c:v>
                </c:pt>
                <c:pt idx="1006">
                  <c:v>53.885640388556098</c:v>
                </c:pt>
                <c:pt idx="1007">
                  <c:v>53.638459028791402</c:v>
                </c:pt>
                <c:pt idx="1008">
                  <c:v>53.388525382234597</c:v>
                </c:pt>
                <c:pt idx="1009">
                  <c:v>53.135826504879702</c:v>
                </c:pt>
                <c:pt idx="1010">
                  <c:v>52.880349434112603</c:v>
                </c:pt>
                <c:pt idx="1011">
                  <c:v>52.622081192189398</c:v>
                </c:pt>
                <c:pt idx="1012">
                  <c:v>52.361008789801403</c:v>
                </c:pt>
                <c:pt idx="1013">
                  <c:v>52.097119229728101</c:v>
                </c:pt>
                <c:pt idx="1014">
                  <c:v>51.830399510581103</c:v>
                </c:pt>
                <c:pt idx="1015">
                  <c:v>51.5608366306367</c:v>
                </c:pt>
                <c:pt idx="1016">
                  <c:v>51.288417591759398</c:v>
                </c:pt>
                <c:pt idx="1017">
                  <c:v>51.013129403417899</c:v>
                </c:pt>
                <c:pt idx="1018">
                  <c:v>50.7349590867911</c:v>
                </c:pt>
                <c:pt idx="1019">
                  <c:v>50.4538936789681</c:v>
                </c:pt>
                <c:pt idx="1020">
                  <c:v>50.169920237240497</c:v>
                </c:pt>
                <c:pt idx="1021">
                  <c:v>49.883025843487303</c:v>
                </c:pt>
                <c:pt idx="1022">
                  <c:v>49.593197608655203</c:v>
                </c:pt>
                <c:pt idx="1023">
                  <c:v>49.300422677330999</c:v>
                </c:pt>
                <c:pt idx="1024">
                  <c:v>49.0046882324094</c:v>
                </c:pt>
                <c:pt idx="1025">
                  <c:v>48.705981499854303</c:v>
                </c:pt>
                <c:pt idx="1026">
                  <c:v>48.404289753555901</c:v>
                </c:pt>
                <c:pt idx="1027">
                  <c:v>48.099600320280501</c:v>
                </c:pt>
                <c:pt idx="1028">
                  <c:v>47.791900584715201</c:v>
                </c:pt>
                <c:pt idx="1029">
                  <c:v>47.481177994608302</c:v>
                </c:pt>
                <c:pt idx="1030">
                  <c:v>47.167420066000403</c:v>
                </c:pt>
                <c:pt idx="1031">
                  <c:v>46.850614388553403</c:v>
                </c:pt>
                <c:pt idx="1032">
                  <c:v>46.530748630967601</c:v>
                </c:pt>
                <c:pt idx="1033">
                  <c:v>46.2078105464972</c:v>
                </c:pt>
                <c:pt idx="1034">
                  <c:v>45.881787978550399</c:v>
                </c:pt>
                <c:pt idx="1035">
                  <c:v>45.552668866389602</c:v>
                </c:pt>
                <c:pt idx="1036">
                  <c:v>45.220441250912501</c:v>
                </c:pt>
                <c:pt idx="1037">
                  <c:v>44.885093280530597</c:v>
                </c:pt>
                <c:pt idx="1038">
                  <c:v>44.546613217129703</c:v>
                </c:pt>
                <c:pt idx="1039">
                  <c:v>44.2049894421218</c:v>
                </c:pt>
                <c:pt idx="1040">
                  <c:v>43.860210462578799</c:v>
                </c:pt>
                <c:pt idx="1041">
                  <c:v>43.512264917452498</c:v>
                </c:pt>
                <c:pt idx="1042">
                  <c:v>43.1611415838764</c:v>
                </c:pt>
                <c:pt idx="1043">
                  <c:v>42.806829383546599</c:v>
                </c:pt>
                <c:pt idx="1044">
                  <c:v>42.4493173891832</c:v>
                </c:pt>
                <c:pt idx="1045">
                  <c:v>42.0885948310668</c:v>
                </c:pt>
                <c:pt idx="1046">
                  <c:v>41.7246511036481</c:v>
                </c:pt>
                <c:pt idx="1047">
                  <c:v>41.357475772230501</c:v>
                </c:pt>
                <c:pt idx="1048">
                  <c:v>40.987058579721797</c:v>
                </c:pt>
                <c:pt idx="1049">
                  <c:v>40.613389453450402</c:v>
                </c:pt>
                <c:pt idx="1050">
                  <c:v>40.236458512044997</c:v>
                </c:pt>
                <c:pt idx="1051">
                  <c:v>39.856256072375103</c:v>
                </c:pt>
                <c:pt idx="1052">
                  <c:v>39.4727726565471</c:v>
                </c:pt>
                <c:pt idx="1053">
                  <c:v>39.085998998953102</c:v>
                </c:pt>
                <c:pt idx="1054">
                  <c:v>38.695926053370002</c:v>
                </c:pt>
                <c:pt idx="1055">
                  <c:v>38.302545000102199</c:v>
                </c:pt>
                <c:pt idx="1056">
                  <c:v>37.9058472531663</c:v>
                </c:pt>
                <c:pt idx="1057">
                  <c:v>37.505824467512397</c:v>
                </c:pt>
                <c:pt idx="1058">
                  <c:v>37.102468546276398</c:v>
                </c:pt>
                <c:pt idx="1059">
                  <c:v>36.695771648061204</c:v>
                </c:pt>
                <c:pt idx="1060">
                  <c:v>36.285726194237697</c:v>
                </c:pt>
                <c:pt idx="1061">
                  <c:v>35.872324876265502</c:v>
                </c:pt>
                <c:pt idx="1062">
                  <c:v>35.460852942323399</c:v>
                </c:pt>
                <c:pt idx="1063">
                  <c:v>35.040922349664299</c:v>
                </c:pt>
                <c:pt idx="1064">
                  <c:v>34.617620930931999</c:v>
                </c:pt>
                <c:pt idx="1065">
                  <c:v>34.190942638893198</c:v>
                </c:pt>
                <c:pt idx="1066">
                  <c:v>33.7608817344451</c:v>
                </c:pt>
                <c:pt idx="1067">
                  <c:v>33.327432793901799</c:v>
                </c:pt>
                <c:pt idx="1068">
                  <c:v>32.890590716251701</c:v>
                </c:pt>
                <c:pt idx="1069">
                  <c:v>32.450350730380102</c:v>
                </c:pt>
                <c:pt idx="1070">
                  <c:v>32.006708402250297</c:v>
                </c:pt>
                <c:pt idx="1071">
                  <c:v>31.559659642033299</c:v>
                </c:pt>
                <c:pt idx="1072">
                  <c:v>31.1092007111816</c:v>
                </c:pt>
                <c:pt idx="1073">
                  <c:v>30.655328229437099</c:v>
                </c:pt>
                <c:pt idx="1074">
                  <c:v>30.198039181762301</c:v>
                </c:pt>
                <c:pt idx="1075">
                  <c:v>29.737330925193898</c:v>
                </c:pt>
                <c:pt idx="1076">
                  <c:v>29.273201195599999</c:v>
                </c:pt>
                <c:pt idx="1077">
                  <c:v>28.805648114340801</c:v>
                </c:pt>
                <c:pt idx="1078">
                  <c:v>28.3346701948178</c:v>
                </c:pt>
                <c:pt idx="1079">
                  <c:v>27.860266348905199</c:v>
                </c:pt>
                <c:pt idx="1080">
                  <c:v>27.382435893253799</c:v>
                </c:pt>
                <c:pt idx="1081">
                  <c:v>26.901178555454202</c:v>
                </c:pt>
                <c:pt idx="1082">
                  <c:v>26.416494480054102</c:v>
                </c:pt>
                <c:pt idx="1083">
                  <c:v>25.9283842344175</c:v>
                </c:pt>
                <c:pt idx="1084">
                  <c:v>25.436848814412802</c:v>
                </c:pt>
                <c:pt idx="1085">
                  <c:v>24.941889649926001</c:v>
                </c:pt>
                <c:pt idx="1086">
                  <c:v>24.443508610178402</c:v>
                </c:pt>
                <c:pt idx="1087">
                  <c:v>23.9417080088501</c:v>
                </c:pt>
                <c:pt idx="1088">
                  <c:v>23.436490608986201</c:v>
                </c:pt>
                <c:pt idx="1089">
                  <c:v>22.927859627683802</c:v>
                </c:pt>
                <c:pt idx="1090">
                  <c:v>22.415818740543799</c:v>
                </c:pt>
                <c:pt idx="1091">
                  <c:v>21.9003720858774</c:v>
                </c:pt>
                <c:pt idx="1092">
                  <c:v>21.381524268654399</c:v>
                </c:pt>
                <c:pt idx="1093">
                  <c:v>20.859280364187502</c:v>
                </c:pt>
                <c:pt idx="1094">
                  <c:v>20.333645921531101</c:v>
                </c:pt>
                <c:pt idx="1095">
                  <c:v>19.8046269665906</c:v>
                </c:pt>
                <c:pt idx="1096">
                  <c:v>19.2722300049303</c:v>
                </c:pt>
                <c:pt idx="1097">
                  <c:v>18.736462024262799</c:v>
                </c:pt>
                <c:pt idx="1098">
                  <c:v>18.197330496612398</c:v>
                </c:pt>
                <c:pt idx="1099">
                  <c:v>17.654843380141301</c:v>
                </c:pt>
                <c:pt idx="1100">
                  <c:v>17.109009120619501</c:v>
                </c:pt>
                <c:pt idx="1101">
                  <c:v>16.559836652541499</c:v>
                </c:pt>
                <c:pt idx="1102">
                  <c:v>16.007335399856998</c:v>
                </c:pt>
                <c:pt idx="1103">
                  <c:v>15.4515152763261</c:v>
                </c:pt>
                <c:pt idx="1104">
                  <c:v>14.892386685468299</c:v>
                </c:pt>
                <c:pt idx="1105">
                  <c:v>14.3299605201069</c:v>
                </c:pt>
                <c:pt idx="1106">
                  <c:v>13.7426057968023</c:v>
                </c:pt>
                <c:pt idx="1107">
                  <c:v>13.173082214702299</c:v>
                </c:pt>
                <c:pt idx="1108">
                  <c:v>12.600286411953901</c:v>
                </c:pt>
                <c:pt idx="1109">
                  <c:v>12.024231110218601</c:v>
                </c:pt>
                <c:pt idx="1110">
                  <c:v>11.444929512998399</c:v>
                </c:pt>
                <c:pt idx="1111">
                  <c:v>10.8623953025921</c:v>
                </c:pt>
                <c:pt idx="1112">
                  <c:v>10.2766426365671</c:v>
                </c:pt>
                <c:pt idx="1113">
                  <c:v>9.6876861437344601</c:v>
                </c:pt>
                <c:pt idx="1114">
                  <c:v>9.0955409196163703</c:v>
                </c:pt>
                <c:pt idx="1115">
                  <c:v>8.5002225213986993</c:v>
                </c:pt>
                <c:pt idx="1116">
                  <c:v>7.9017469623542302</c:v>
                </c:pt>
                <c:pt idx="1117">
                  <c:v>7.3001307057304698</c:v>
                </c:pt>
                <c:pt idx="1118">
                  <c:v>6.6953906580908402</c:v>
                </c:pt>
                <c:pt idx="1119">
                  <c:v>6.08754416209959</c:v>
                </c:pt>
                <c:pt idx="1120">
                  <c:v>5.4766089887425302</c:v>
                </c:pt>
                <c:pt idx="1121">
                  <c:v>4.86260332897269</c:v>
                </c:pt>
                <c:pt idx="1122">
                  <c:v>4.2455457847733804</c:v>
                </c:pt>
                <c:pt idx="1123">
                  <c:v>3.6254553596313399</c:v>
                </c:pt>
                <c:pt idx="1124">
                  <c:v>3.0023514484084699</c:v>
                </c:pt>
                <c:pt idx="1125">
                  <c:v>2.37625382660657</c:v>
                </c:pt>
                <c:pt idx="1126">
                  <c:v>1.7471826390160199</c:v>
                </c:pt>
                <c:pt idx="1127">
                  <c:v>1.11515838774111</c:v>
                </c:pt>
                <c:pt idx="1128">
                  <c:v>0.480201919595516</c:v>
                </c:pt>
                <c:pt idx="1129">
                  <c:v>-0.15766558714426901</c:v>
                </c:pt>
                <c:pt idx="1130">
                  <c:v>-0.798422636628072</c:v>
                </c:pt>
                <c:pt idx="1131">
                  <c:v>-1.4420474299756201</c:v>
                </c:pt>
                <c:pt idx="1132">
                  <c:v>-2.08851788048224</c:v>
                </c:pt>
                <c:pt idx="1133">
                  <c:v>-2.7378116294907802</c:v>
                </c:pt>
                <c:pt idx="1134">
                  <c:v>-3.3899060629367499</c:v>
                </c:pt>
                <c:pt idx="1135">
                  <c:v>-4.0447783285814998</c:v>
                </c:pt>
                <c:pt idx="1136">
                  <c:v>-4.7024053539291897</c:v>
                </c:pt>
                <c:pt idx="1137">
                  <c:v>-5.3642491994384196</c:v>
                </c:pt>
                <c:pt idx="1138">
                  <c:v>-6.0273587971067997</c:v>
                </c:pt>
                <c:pt idx="1139">
                  <c:v>-6.69315391602556</c:v>
                </c:pt>
                <c:pt idx="1140">
                  <c:v>-7.3616108238133302</c:v>
                </c:pt>
                <c:pt idx="1141">
                  <c:v>-8.0327056687797906</c:v>
                </c:pt>
                <c:pt idx="1142">
                  <c:v>-8.7064145021690198</c:v>
                </c:pt>
                <c:pt idx="1143">
                  <c:v>-9.38271330116177</c:v>
                </c:pt>
                <c:pt idx="1144">
                  <c:v>-10.061577992630401</c:v>
                </c:pt>
                <c:pt idx="1145">
                  <c:v>-10.7429844776736</c:v>
                </c:pt>
                <c:pt idx="1146">
                  <c:v>-11.4269086569316</c:v>
                </c:pt>
                <c:pt idx="1147">
                  <c:v>-12.113326456700101</c:v>
                </c:pt>
                <c:pt idx="1148">
                  <c:v>-12.8022138558613</c:v>
                </c:pt>
                <c:pt idx="1149">
                  <c:v>-13.4935469136365</c:v>
                </c:pt>
                <c:pt idx="1150">
                  <c:v>-14.187301798192699</c:v>
                </c:pt>
                <c:pt idx="1151">
                  <c:v>-14.8834548161072</c:v>
                </c:pt>
                <c:pt idx="1152">
                  <c:v>-15.5819824427236</c:v>
                </c:pt>
                <c:pt idx="1153">
                  <c:v>-16.2828613534138</c:v>
                </c:pt>
                <c:pt idx="1154">
                  <c:v>-16.986068455770901</c:v>
                </c:pt>
                <c:pt idx="1155">
                  <c:v>-17.691580922769599</c:v>
                </c:pt>
                <c:pt idx="1156">
                  <c:v>-18.399376226908</c:v>
                </c:pt>
                <c:pt idx="1157">
                  <c:v>-19.109432175379599</c:v>
                </c:pt>
                <c:pt idx="1158">
                  <c:v>-19.8217269463013</c:v>
                </c:pt>
                <c:pt idx="1159">
                  <c:v>-20.5362391260389</c:v>
                </c:pt>
                <c:pt idx="1160">
                  <c:v>-21.252947747673801</c:v>
                </c:pt>
                <c:pt idx="1161">
                  <c:v>-21.934624030310601</c:v>
                </c:pt>
                <c:pt idx="1162">
                  <c:v>-22.655000388933502</c:v>
                </c:pt>
                <c:pt idx="1163">
                  <c:v>-23.377506183270199</c:v>
                </c:pt>
                <c:pt idx="1164">
                  <c:v>-24.102122683836502</c:v>
                </c:pt>
                <c:pt idx="1165">
                  <c:v>-24.828831822836499</c:v>
                </c:pt>
                <c:pt idx="1166">
                  <c:v>-25.557616240696898</c:v>
                </c:pt>
                <c:pt idx="1167">
                  <c:v>-26.288459334172899</c:v>
                </c:pt>
                <c:pt idx="1168">
                  <c:v>-27.021345306120999</c:v>
                </c:pt>
                <c:pt idx="1169">
                  <c:v>-27.7562592170298</c:v>
                </c:pt>
                <c:pt idx="1170">
                  <c:v>-28.493187038412</c:v>
                </c:pt>
                <c:pt idx="1171">
                  <c:v>-29.232115708171001</c:v>
                </c:pt>
                <c:pt idx="1172">
                  <c:v>-29.973033188062502</c:v>
                </c:pt>
                <c:pt idx="1173">
                  <c:v>-30.715928523393401</c:v>
                </c:pt>
                <c:pt idx="1174">
                  <c:v>-31.4607919050897</c:v>
                </c:pt>
                <c:pt idx="1175">
                  <c:v>-32.207614734308997</c:v>
                </c:pt>
                <c:pt idx="1176">
                  <c:v>-32.956389689757501</c:v>
                </c:pt>
                <c:pt idx="1177">
                  <c:v>-33.707110797913998</c:v>
                </c:pt>
                <c:pt idx="1178">
                  <c:v>-34.459773506357202</c:v>
                </c:pt>
                <c:pt idx="1179">
                  <c:v>-35.214374760433302</c:v>
                </c:pt>
                <c:pt idx="1180">
                  <c:v>-35.970913083508499</c:v>
                </c:pt>
                <c:pt idx="1181">
                  <c:v>-36.740018326303797</c:v>
                </c:pt>
                <c:pt idx="1182">
                  <c:v>-37.500618869586901</c:v>
                </c:pt>
                <c:pt idx="1183">
                  <c:v>-38.263165315485303</c:v>
                </c:pt>
                <c:pt idx="1184">
                  <c:v>-39.027663429796497</c:v>
                </c:pt>
                <c:pt idx="1185">
                  <c:v>-39.794121023040297</c:v>
                </c:pt>
                <c:pt idx="1186">
                  <c:v>-40.562548059069201</c:v>
                </c:pt>
                <c:pt idx="1187">
                  <c:v>-41.332956769888</c:v>
                </c:pt>
                <c:pt idx="1188">
                  <c:v>-42.105361777220999</c:v>
                </c:pt>
                <c:pt idx="1189">
                  <c:v>-42.879780221451398</c:v>
                </c:pt>
                <c:pt idx="1190">
                  <c:v>-43.656231898614898</c:v>
                </c:pt>
                <c:pt idx="1191">
                  <c:v>-44.434739406231699</c:v>
                </c:pt>
                <c:pt idx="1192">
                  <c:v>-45.215328298843502</c:v>
                </c:pt>
                <c:pt idx="1193">
                  <c:v>-45.998027254249003</c:v>
                </c:pt>
                <c:pt idx="1194">
                  <c:v>-46.782868251565702</c:v>
                </c:pt>
                <c:pt idx="1195">
                  <c:v>-47.569886762390901</c:v>
                </c:pt>
                <c:pt idx="1196">
                  <c:v>-48.359121956548101</c:v>
                </c:pt>
                <c:pt idx="1197">
                  <c:v>-49.150616924096198</c:v>
                </c:pt>
                <c:pt idx="1198">
                  <c:v>-49.942535509957402</c:v>
                </c:pt>
                <c:pt idx="1199">
                  <c:v>-50.738550410749198</c:v>
                </c:pt>
                <c:pt idx="1200">
                  <c:v>-51.536973535140099</c:v>
                </c:pt>
                <c:pt idx="1201">
                  <c:v>-52.3378660387568</c:v>
                </c:pt>
                <c:pt idx="1202">
                  <c:v>-53.141294425093399</c:v>
                </c:pt>
                <c:pt idx="1203">
                  <c:v>-53.9473309193598</c:v>
                </c:pt>
                <c:pt idx="1204">
                  <c:v>-54.756053881567802</c:v>
                </c:pt>
                <c:pt idx="1205">
                  <c:v>-55.567548264937102</c:v>
                </c:pt>
                <c:pt idx="1206">
                  <c:v>-56.381906126887401</c:v>
                </c:pt>
                <c:pt idx="1207">
                  <c:v>-57.199227201346901</c:v>
                </c:pt>
                <c:pt idx="1208">
                  <c:v>-58.019619542935303</c:v>
                </c:pt>
                <c:pt idx="1209">
                  <c:v>-58.843200255805101</c:v>
                </c:pt>
                <c:pt idx="1210">
                  <c:v>-59.670096322722401</c:v>
                </c:pt>
                <c:pt idx="1211">
                  <c:v>-60.500445553468403</c:v>
                </c:pt>
                <c:pt idx="1212">
                  <c:v>-61.345382531123299</c:v>
                </c:pt>
                <c:pt idx="1213">
                  <c:v>-62.183309984258003</c:v>
                </c:pt>
                <c:pt idx="1214">
                  <c:v>-63.025184893608902</c:v>
                </c:pt>
                <c:pt idx="1215">
                  <c:v>-63.8712012948465</c:v>
                </c:pt>
                <c:pt idx="1216">
                  <c:v>-64.721571633907004</c:v>
                </c:pt>
                <c:pt idx="1217">
                  <c:v>-65.576529178685902</c:v>
                </c:pt>
                <c:pt idx="1218">
                  <c:v>-66.436330900458302</c:v>
                </c:pt>
                <c:pt idx="1219">
                  <c:v>-67.301260939963498</c:v>
                </c:pt>
                <c:pt idx="1220">
                  <c:v>-68.171634805934005</c:v>
                </c:pt>
                <c:pt idx="1221">
                  <c:v>-69.047804497451196</c:v>
                </c:pt>
                <c:pt idx="1222">
                  <c:v>-69.9301647998671</c:v>
                </c:pt>
                <c:pt idx="1223">
                  <c:v>-70.819161083070398</c:v>
                </c:pt>
                <c:pt idx="1224">
                  <c:v>-71.715299038757706</c:v>
                </c:pt>
                <c:pt idx="1225">
                  <c:v>-72.631948524012699</c:v>
                </c:pt>
                <c:pt idx="1226">
                  <c:v>-73.544433205579395</c:v>
                </c:pt>
                <c:pt idx="1227">
                  <c:v>-74.466083981756995</c:v>
                </c:pt>
                <c:pt idx="1228">
                  <c:v>-75.3978097112455</c:v>
                </c:pt>
                <c:pt idx="1229">
                  <c:v>-76.340687329091594</c:v>
                </c:pt>
                <c:pt idx="1230">
                  <c:v>-77.296006959426094</c:v>
                </c:pt>
                <c:pt idx="1231">
                  <c:v>-78.2653326186756</c:v>
                </c:pt>
                <c:pt idx="1232">
                  <c:v>-79.250585138471607</c:v>
                </c:pt>
                <c:pt idx="1233">
                  <c:v>-80.254157366565707</c:v>
                </c:pt>
                <c:pt idx="1234">
                  <c:v>-81.279077274193398</c:v>
                </c:pt>
                <c:pt idx="1235">
                  <c:v>-82.329243911880397</c:v>
                </c:pt>
                <c:pt idx="1236">
                  <c:v>-83.409777246129906</c:v>
                </c:pt>
                <c:pt idx="1237">
                  <c:v>-84.514655269291296</c:v>
                </c:pt>
                <c:pt idx="1238">
                  <c:v>-85.678626733483298</c:v>
                </c:pt>
                <c:pt idx="1239">
                  <c:v>-86.902728122209396</c:v>
                </c:pt>
                <c:pt idx="1240">
                  <c:v>-88.206744103513799</c:v>
                </c:pt>
                <c:pt idx="1241">
                  <c:v>-89.621109224310104</c:v>
                </c:pt>
                <c:pt idx="1242">
                  <c:v>-91.195316039891196</c:v>
                </c:pt>
                <c:pt idx="1243">
                  <c:v>-93.015887355040903</c:v>
                </c:pt>
                <c:pt idx="1244">
                  <c:v>-95.249693220725703</c:v>
                </c:pt>
                <c:pt idx="1245">
                  <c:v>-98.267235266379302</c:v>
                </c:pt>
                <c:pt idx="1246">
                  <c:v>-103.090433493768</c:v>
                </c:pt>
                <c:pt idx="1247">
                  <c:v>-113.78033539134</c:v>
                </c:pt>
                <c:pt idx="1248">
                  <c:v>-152.94676068576101</c:v>
                </c:pt>
                <c:pt idx="1249">
                  <c:v>-60.814508065208003</c:v>
                </c:pt>
                <c:pt idx="1250">
                  <c:v>-31.593994447129901</c:v>
                </c:pt>
                <c:pt idx="1251">
                  <c:v>-71.258021135616005</c:v>
                </c:pt>
                <c:pt idx="1252">
                  <c:v>-82.019149496269804</c:v>
                </c:pt>
                <c:pt idx="1253">
                  <c:v>-86.871387553531306</c:v>
                </c:pt>
                <c:pt idx="1254">
                  <c:v>-89.915956287208303</c:v>
                </c:pt>
                <c:pt idx="1255">
                  <c:v>-92.181264053748706</c:v>
                </c:pt>
                <c:pt idx="1256">
                  <c:v>-94.038778078558295</c:v>
                </c:pt>
                <c:pt idx="1257">
                  <c:v>-95.611127029968898</c:v>
                </c:pt>
                <c:pt idx="1258">
                  <c:v>-97.073313929277703</c:v>
                </c:pt>
                <c:pt idx="1259">
                  <c:v>-98.430421611242394</c:v>
                </c:pt>
                <c:pt idx="1260">
                  <c:v>-99.712734289132598</c:v>
                </c:pt>
                <c:pt idx="1261">
                  <c:v>-100.93988789007599</c:v>
                </c:pt>
                <c:pt idx="1262">
                  <c:v>-102.12518025448399</c:v>
                </c:pt>
                <c:pt idx="1263">
                  <c:v>-103.27794159886599</c:v>
                </c:pt>
                <c:pt idx="1264">
                  <c:v>-104.40491511591701</c:v>
                </c:pt>
                <c:pt idx="1265">
                  <c:v>-105.53118923325199</c:v>
                </c:pt>
                <c:pt idx="1266">
                  <c:v>-106.620749458581</c:v>
                </c:pt>
                <c:pt idx="1267">
                  <c:v>-107.696249598039</c:v>
                </c:pt>
                <c:pt idx="1268">
                  <c:v>-108.760002470237</c:v>
                </c:pt>
                <c:pt idx="1269">
                  <c:v>-109.81386518080301</c:v>
                </c:pt>
                <c:pt idx="1270">
                  <c:v>-110.859355410541</c:v>
                </c:pt>
                <c:pt idx="1271">
                  <c:v>-111.897735206245</c:v>
                </c:pt>
                <c:pt idx="1272">
                  <c:v>-112.930072333445</c:v>
                </c:pt>
                <c:pt idx="1273">
                  <c:v>-113.985525113663</c:v>
                </c:pt>
                <c:pt idx="1274">
                  <c:v>-115.007577082922</c:v>
                </c:pt>
                <c:pt idx="1275">
                  <c:v>-116.025980255121</c:v>
                </c:pt>
                <c:pt idx="1276">
                  <c:v>-117.04138052922799</c:v>
                </c:pt>
                <c:pt idx="1277">
                  <c:v>-118.05437066784501</c:v>
                </c:pt>
                <c:pt idx="1278">
                  <c:v>-119.06550234055101</c:v>
                </c:pt>
                <c:pt idx="1279">
                  <c:v>-120.07529560742999</c:v>
                </c:pt>
                <c:pt idx="1280">
                  <c:v>-121.084246462745</c:v>
                </c:pt>
                <c:pt idx="1281">
                  <c:v>-122.05932916063701</c:v>
                </c:pt>
                <c:pt idx="1282">
                  <c:v>-123.068477331522</c:v>
                </c:pt>
                <c:pt idx="1283">
                  <c:v>-124.078215438914</c:v>
                </c:pt>
                <c:pt idx="1284">
                  <c:v>-125.088995494039</c:v>
                </c:pt>
                <c:pt idx="1285">
                  <c:v>-126.101267302021</c:v>
                </c:pt>
                <c:pt idx="1286">
                  <c:v>-127.11548127887799</c:v>
                </c:pt>
                <c:pt idx="1287">
                  <c:v>-128.13209109894899</c:v>
                </c:pt>
                <c:pt idx="1288">
                  <c:v>-129.175900249558</c:v>
                </c:pt>
                <c:pt idx="1289">
                  <c:v>-130.19916387057299</c:v>
                </c:pt>
                <c:pt idx="1290">
                  <c:v>-131.226238940244</c:v>
                </c:pt>
                <c:pt idx="1291">
                  <c:v>-132.257618574113</c:v>
                </c:pt>
                <c:pt idx="1292">
                  <c:v>-133.29381287094</c:v>
                </c:pt>
                <c:pt idx="1293">
                  <c:v>-134.33535224766501</c:v>
                </c:pt>
                <c:pt idx="1294">
                  <c:v>-135.33720956480599</c:v>
                </c:pt>
                <c:pt idx="1295">
                  <c:v>-136.389698023915</c:v>
                </c:pt>
                <c:pt idx="1296">
                  <c:v>-137.449243818426</c:v>
                </c:pt>
                <c:pt idx="1297">
                  <c:v>-138.516499071445</c:v>
                </c:pt>
                <c:pt idx="1298">
                  <c:v>-139.59215975829099</c:v>
                </c:pt>
                <c:pt idx="1299">
                  <c:v>-140.67697253026299</c:v>
                </c:pt>
                <c:pt idx="1300">
                  <c:v>-141.771742627799</c:v>
                </c:pt>
                <c:pt idx="1301">
                  <c:v>-142.905122211205</c:v>
                </c:pt>
                <c:pt idx="1302">
                  <c:v>-144.02307348231599</c:v>
                </c:pt>
                <c:pt idx="1303">
                  <c:v>-145.15386252710101</c:v>
                </c:pt>
                <c:pt idx="1304">
                  <c:v>-146.29864254221599</c:v>
                </c:pt>
                <c:pt idx="1305">
                  <c:v>-147.458696221786</c:v>
                </c:pt>
                <c:pt idx="1306">
                  <c:v>-148.66444750805999</c:v>
                </c:pt>
                <c:pt idx="1307">
                  <c:v>-149.860141072358</c:v>
                </c:pt>
                <c:pt idx="1308">
                  <c:v>-151.076059610257</c:v>
                </c:pt>
                <c:pt idx="1309">
                  <c:v>-152.31438126410399</c:v>
                </c:pt>
                <c:pt idx="1310">
                  <c:v>-153.577688076361</c:v>
                </c:pt>
                <c:pt idx="1311">
                  <c:v>-154.869108409647</c:v>
                </c:pt>
                <c:pt idx="1312">
                  <c:v>-156.19572598214299</c:v>
                </c:pt>
                <c:pt idx="1313">
                  <c:v>-157.55793187366299</c:v>
                </c:pt>
                <c:pt idx="1314">
                  <c:v>-158.96385524435101</c:v>
                </c:pt>
                <c:pt idx="1315">
                  <c:v>-160.42269830201801</c:v>
                </c:pt>
                <c:pt idx="1316">
                  <c:v>-161.947835549133</c:v>
                </c:pt>
                <c:pt idx="1317">
                  <c:v>-163.50352944344201</c:v>
                </c:pt>
                <c:pt idx="1318">
                  <c:v>-165.23220747140201</c:v>
                </c:pt>
                <c:pt idx="1319">
                  <c:v>-167.141282968588</c:v>
                </c:pt>
                <c:pt idx="1320">
                  <c:v>-169.35010035164001</c:v>
                </c:pt>
                <c:pt idx="1321">
                  <c:v>-172.137113247179</c:v>
                </c:pt>
                <c:pt idx="1322">
                  <c:v>-176.374913985511</c:v>
                </c:pt>
                <c:pt idx="1323">
                  <c:v>-186.528771363511</c:v>
                </c:pt>
                <c:pt idx="1324">
                  <c:v>-250.607555607839</c:v>
                </c:pt>
                <c:pt idx="1325">
                  <c:v>-133.043961521325</c:v>
                </c:pt>
                <c:pt idx="1326">
                  <c:v>-161.46438482937899</c:v>
                </c:pt>
                <c:pt idx="1327">
                  <c:v>-167.76066152652001</c:v>
                </c:pt>
                <c:pt idx="1328">
                  <c:v>-171.23708022548499</c:v>
                </c:pt>
                <c:pt idx="1329">
                  <c:v>-173.82820628539801</c:v>
                </c:pt>
                <c:pt idx="1330">
                  <c:v>-176.02454579649</c:v>
                </c:pt>
                <c:pt idx="1331">
                  <c:v>-178.01131750346201</c:v>
                </c:pt>
                <c:pt idx="1332">
                  <c:v>-179.763520404915</c:v>
                </c:pt>
                <c:pt idx="1333">
                  <c:v>-181.542583463466</c:v>
                </c:pt>
                <c:pt idx="1334">
                  <c:v>-183.26982005966599</c:v>
                </c:pt>
                <c:pt idx="1335">
                  <c:v>-184.96198336002399</c:v>
                </c:pt>
                <c:pt idx="1336">
                  <c:v>-186.69420141090799</c:v>
                </c:pt>
                <c:pt idx="1337">
                  <c:v>-188.35136862163199</c:v>
                </c:pt>
                <c:pt idx="1338">
                  <c:v>-189.99939423790201</c:v>
                </c:pt>
                <c:pt idx="1339">
                  <c:v>-191.64333493197699</c:v>
                </c:pt>
                <c:pt idx="1340">
                  <c:v>-193.32719223275501</c:v>
                </c:pt>
                <c:pt idx="1341">
                  <c:v>-194.975979982789</c:v>
                </c:pt>
                <c:pt idx="1342">
                  <c:v>-196.632287578654</c:v>
                </c:pt>
                <c:pt idx="1343">
                  <c:v>-198.29942392390799</c:v>
                </c:pt>
                <c:pt idx="1344">
                  <c:v>-199.98059341591599</c:v>
                </c:pt>
                <c:pt idx="1345">
                  <c:v>-201.77938745541101</c:v>
                </c:pt>
                <c:pt idx="1346">
                  <c:v>-203.50414663248</c:v>
                </c:pt>
                <c:pt idx="1347">
                  <c:v>-205.252847841993</c:v>
                </c:pt>
                <c:pt idx="1348">
                  <c:v>-207.02887662585201</c:v>
                </c:pt>
                <c:pt idx="1349">
                  <c:v>-208.61330697579501</c:v>
                </c:pt>
                <c:pt idx="1350">
                  <c:v>-210.44412895734101</c:v>
                </c:pt>
                <c:pt idx="1351">
                  <c:v>-212.313158194105</c:v>
                </c:pt>
                <c:pt idx="1352">
                  <c:v>-214.26796128465401</c:v>
                </c:pt>
                <c:pt idx="1353">
                  <c:v>-216.227540373235</c:v>
                </c:pt>
                <c:pt idx="1354">
                  <c:v>-218.23994579560301</c:v>
                </c:pt>
                <c:pt idx="1355">
                  <c:v>-220.31125656410001</c:v>
                </c:pt>
                <c:pt idx="1356">
                  <c:v>-222.61935354615301</c:v>
                </c:pt>
                <c:pt idx="1357">
                  <c:v>-224.840239353768</c:v>
                </c:pt>
                <c:pt idx="1358">
                  <c:v>-227.14514641200901</c:v>
                </c:pt>
                <c:pt idx="1359">
                  <c:v>-229.54577667242401</c:v>
                </c:pt>
                <c:pt idx="1360">
                  <c:v>-231.72195993636501</c:v>
                </c:pt>
                <c:pt idx="1361">
                  <c:v>-234.34713147749201</c:v>
                </c:pt>
                <c:pt idx="1362">
                  <c:v>-237.131075009054</c:v>
                </c:pt>
                <c:pt idx="1363">
                  <c:v>-240.359328141768</c:v>
                </c:pt>
                <c:pt idx="1364">
                  <c:v>-243.65299012110501</c:v>
                </c:pt>
                <c:pt idx="1365">
                  <c:v>-247.42321146686101</c:v>
                </c:pt>
                <c:pt idx="1366">
                  <c:v>-252.226653102927</c:v>
                </c:pt>
                <c:pt idx="1367">
                  <c:v>-260.366666820273</c:v>
                </c:pt>
                <c:pt idx="1368">
                  <c:v>-324.682880854183</c:v>
                </c:pt>
                <c:pt idx="1369">
                  <c:v>-231.884123061715</c:v>
                </c:pt>
                <c:pt idx="1370">
                  <c:v>-250.936160945095</c:v>
                </c:pt>
                <c:pt idx="1371">
                  <c:v>-257.641613374202</c:v>
                </c:pt>
                <c:pt idx="1372">
                  <c:v>-262.70559163385298</c:v>
                </c:pt>
                <c:pt idx="1373">
                  <c:v>-267.091321035146</c:v>
                </c:pt>
                <c:pt idx="1374">
                  <c:v>-271.56963141331101</c:v>
                </c:pt>
                <c:pt idx="1375">
                  <c:v>-276.06323811019899</c:v>
                </c:pt>
                <c:pt idx="1376">
                  <c:v>-280.679023677266</c:v>
                </c:pt>
                <c:pt idx="1377">
                  <c:v>-285.38903915134199</c:v>
                </c:pt>
                <c:pt idx="1378">
                  <c:v>-290.25726484995499</c:v>
                </c:pt>
                <c:pt idx="1379">
                  <c:v>-295.71268716877</c:v>
                </c:pt>
                <c:pt idx="1380">
                  <c:v>-300.947613072134</c:v>
                </c:pt>
                <c:pt idx="1381">
                  <c:v>-306.368017359899</c:v>
                </c:pt>
                <c:pt idx="1382">
                  <c:v>-311.369581332731</c:v>
                </c:pt>
                <c:pt idx="1383">
                  <c:v>-317.14774803074403</c:v>
                </c:pt>
                <c:pt idx="1384">
                  <c:v>-323.12479422809298</c:v>
                </c:pt>
                <c:pt idx="1385">
                  <c:v>-329.17027017744198</c:v>
                </c:pt>
                <c:pt idx="1386">
                  <c:v>-335.29312112569801</c:v>
                </c:pt>
                <c:pt idx="1387">
                  <c:v>-341.70588387641698</c:v>
                </c:pt>
                <c:pt idx="1388">
                  <c:v>-347.818719279162</c:v>
                </c:pt>
                <c:pt idx="1389">
                  <c:v>-353.88344220095797</c:v>
                </c:pt>
                <c:pt idx="1390">
                  <c:v>-359.95314382502698</c:v>
                </c:pt>
                <c:pt idx="1391">
                  <c:v>-365.84514035489599</c:v>
                </c:pt>
                <c:pt idx="1392">
                  <c:v>-371.62582621126899</c:v>
                </c:pt>
                <c:pt idx="1393">
                  <c:v>-377.06841525810302</c:v>
                </c:pt>
                <c:pt idx="1394">
                  <c:v>-382.65309416836402</c:v>
                </c:pt>
                <c:pt idx="1395">
                  <c:v>-388.31195835467997</c:v>
                </c:pt>
                <c:pt idx="1396">
                  <c:v>-393.93266273877498</c:v>
                </c:pt>
                <c:pt idx="1397">
                  <c:v>-399.90263776178898</c:v>
                </c:pt>
                <c:pt idx="1398">
                  <c:v>-407.40836849502898</c:v>
                </c:pt>
                <c:pt idx="1399">
                  <c:v>-428.88185211384803</c:v>
                </c:pt>
                <c:pt idx="1400">
                  <c:v>-383.51645142898201</c:v>
                </c:pt>
                <c:pt idx="1401">
                  <c:v>-407.34405322303297</c:v>
                </c:pt>
                <c:pt idx="1402">
                  <c:v>-414.39576887638202</c:v>
                </c:pt>
                <c:pt idx="1403">
                  <c:v>-419.55188789397698</c:v>
                </c:pt>
                <c:pt idx="1404">
                  <c:v>-424.06192261646601</c:v>
                </c:pt>
                <c:pt idx="1405">
                  <c:v>-428.09771153924498</c:v>
                </c:pt>
                <c:pt idx="1406">
                  <c:v>-432.01254903380101</c:v>
                </c:pt>
                <c:pt idx="1407">
                  <c:v>-435.890186021305</c:v>
                </c:pt>
                <c:pt idx="1408">
                  <c:v>-439.49060201853803</c:v>
                </c:pt>
                <c:pt idx="1409">
                  <c:v>-442.98066172127898</c:v>
                </c:pt>
                <c:pt idx="1410">
                  <c:v>-446.37755737028101</c:v>
                </c:pt>
                <c:pt idx="1411">
                  <c:v>-449.59739778998602</c:v>
                </c:pt>
                <c:pt idx="1412">
                  <c:v>-452.878950818975</c:v>
                </c:pt>
                <c:pt idx="1413">
                  <c:v>-456.12828915108997</c:v>
                </c:pt>
                <c:pt idx="1414">
                  <c:v>-459.509987549546</c:v>
                </c:pt>
                <c:pt idx="1415">
                  <c:v>-462.74977377418702</c:v>
                </c:pt>
                <c:pt idx="1416">
                  <c:v>-465.733404850451</c:v>
                </c:pt>
                <c:pt idx="1417">
                  <c:v>-469.037642657839</c:v>
                </c:pt>
                <c:pt idx="1418">
                  <c:v>-472.57142147972201</c:v>
                </c:pt>
                <c:pt idx="1419">
                  <c:v>-476.07783854976901</c:v>
                </c:pt>
                <c:pt idx="1420">
                  <c:v>-479.933128321482</c:v>
                </c:pt>
                <c:pt idx="1421">
                  <c:v>-484.00410027233801</c:v>
                </c:pt>
                <c:pt idx="1422">
                  <c:v>-488.93476308647899</c:v>
                </c:pt>
                <c:pt idx="1423">
                  <c:v>-498.78434342155799</c:v>
                </c:pt>
                <c:pt idx="1424">
                  <c:v>-442.49247068739299</c:v>
                </c:pt>
                <c:pt idx="1425">
                  <c:v>-488.89713340121699</c:v>
                </c:pt>
                <c:pt idx="1426">
                  <c:v>-495.14501047124099</c:v>
                </c:pt>
                <c:pt idx="1427">
                  <c:v>-499.64513135559798</c:v>
                </c:pt>
                <c:pt idx="1428">
                  <c:v>-503.77943588258898</c:v>
                </c:pt>
                <c:pt idx="1429">
                  <c:v>-507.34853183208202</c:v>
                </c:pt>
                <c:pt idx="1430">
                  <c:v>-510.94474208261801</c:v>
                </c:pt>
                <c:pt idx="1431">
                  <c:v>-514.482714802896</c:v>
                </c:pt>
                <c:pt idx="1432">
                  <c:v>-517.97810033343296</c:v>
                </c:pt>
                <c:pt idx="1433">
                  <c:v>-521.62695029558301</c:v>
                </c:pt>
                <c:pt idx="1434">
                  <c:v>-525.14143207094696</c:v>
                </c:pt>
                <c:pt idx="1435">
                  <c:v>-528.759613019168</c:v>
                </c:pt>
                <c:pt idx="1436">
                  <c:v>-532.41022591875003</c:v>
                </c:pt>
                <c:pt idx="1437">
                  <c:v>-535.87994757252</c:v>
                </c:pt>
                <c:pt idx="1438">
                  <c:v>-539.92616670712005</c:v>
                </c:pt>
                <c:pt idx="1439">
                  <c:v>-544.01657428538499</c:v>
                </c:pt>
                <c:pt idx="1440">
                  <c:v>-548.51570261175402</c:v>
                </c:pt>
                <c:pt idx="1441">
                  <c:v>-553.38918480517702</c:v>
                </c:pt>
                <c:pt idx="1442">
                  <c:v>-558.97782358433506</c:v>
                </c:pt>
                <c:pt idx="1443">
                  <c:v>-572.20003637863897</c:v>
                </c:pt>
                <c:pt idx="1444">
                  <c:v>-547.83322038186805</c:v>
                </c:pt>
                <c:pt idx="1445">
                  <c:v>-564.74461557468305</c:v>
                </c:pt>
                <c:pt idx="1446">
                  <c:v>-571.62634438280395</c:v>
                </c:pt>
                <c:pt idx="1447">
                  <c:v>-577.39372433579297</c:v>
                </c:pt>
                <c:pt idx="1448">
                  <c:v>-582.52291570557895</c:v>
                </c:pt>
                <c:pt idx="1449">
                  <c:v>-588.09275586992703</c:v>
                </c:pt>
                <c:pt idx="1450">
                  <c:v>-593.95853693841002</c:v>
                </c:pt>
                <c:pt idx="1451">
                  <c:v>-600.33876971854704</c:v>
                </c:pt>
                <c:pt idx="1452">
                  <c:v>-606.72823031434905</c:v>
                </c:pt>
                <c:pt idx="1453">
                  <c:v>-612.75292717480102</c:v>
                </c:pt>
                <c:pt idx="1454">
                  <c:v>-620.27227285675099</c:v>
                </c:pt>
                <c:pt idx="1455">
                  <c:v>-629.00031023073302</c:v>
                </c:pt>
                <c:pt idx="1456">
                  <c:v>-638.08199231780804</c:v>
                </c:pt>
                <c:pt idx="1457">
                  <c:v>-648.34678359157704</c:v>
                </c:pt>
                <c:pt idx="1458">
                  <c:v>-659.33605263567495</c:v>
                </c:pt>
                <c:pt idx="1459">
                  <c:v>-673.04907281659496</c:v>
                </c:pt>
                <c:pt idx="1460">
                  <c:v>-707.57788908446605</c:v>
                </c:pt>
                <c:pt idx="1461">
                  <c:v>-684.576120237336</c:v>
                </c:pt>
                <c:pt idx="1462">
                  <c:v>-702.00280462547505</c:v>
                </c:pt>
                <c:pt idx="1463">
                  <c:v>-715.49259202518601</c:v>
                </c:pt>
                <c:pt idx="1464">
                  <c:v>-727.68299507085101</c:v>
                </c:pt>
                <c:pt idx="1465">
                  <c:v>-738.80164692402798</c:v>
                </c:pt>
                <c:pt idx="1466">
                  <c:v>-748.81984204448497</c:v>
                </c:pt>
                <c:pt idx="1467">
                  <c:v>-757.81790880267897</c:v>
                </c:pt>
                <c:pt idx="1468">
                  <c:v>-765.85212043653598</c:v>
                </c:pt>
                <c:pt idx="1469">
                  <c:v>-773.65310272182398</c:v>
                </c:pt>
                <c:pt idx="1470">
                  <c:v>-781.25970135434204</c:v>
                </c:pt>
                <c:pt idx="1471">
                  <c:v>-788.431955954469</c:v>
                </c:pt>
                <c:pt idx="1472">
                  <c:v>-795.13711527787405</c:v>
                </c:pt>
                <c:pt idx="1473">
                  <c:v>-802.91206155254895</c:v>
                </c:pt>
                <c:pt idx="1474">
                  <c:v>-813.18394391166498</c:v>
                </c:pt>
                <c:pt idx="1475">
                  <c:v>-783.81659415486604</c:v>
                </c:pt>
                <c:pt idx="1476">
                  <c:v>-815.707503717657</c:v>
                </c:pt>
                <c:pt idx="1477">
                  <c:v>-823.56599362555198</c:v>
                </c:pt>
                <c:pt idx="1478">
                  <c:v>-830.34081608650501</c:v>
                </c:pt>
                <c:pt idx="1479">
                  <c:v>-836.33152490503005</c:v>
                </c:pt>
                <c:pt idx="1480">
                  <c:v>-841.92340573750596</c:v>
                </c:pt>
                <c:pt idx="1481">
                  <c:v>-847.53265855733696</c:v>
                </c:pt>
                <c:pt idx="1482">
                  <c:v>-853.39192267930105</c:v>
                </c:pt>
                <c:pt idx="1483">
                  <c:v>-859.32107631756401</c:v>
                </c:pt>
                <c:pt idx="1484">
                  <c:v>-865.20780353112605</c:v>
                </c:pt>
                <c:pt idx="1485">
                  <c:v>-870.96307363087396</c:v>
                </c:pt>
                <c:pt idx="1486">
                  <c:v>-878.24918752001599</c:v>
                </c:pt>
                <c:pt idx="1487">
                  <c:v>-889.43386480378501</c:v>
                </c:pt>
                <c:pt idx="1488">
                  <c:v>-877.59205769769096</c:v>
                </c:pt>
                <c:pt idx="1489">
                  <c:v>-891.82291496012294</c:v>
                </c:pt>
                <c:pt idx="1490">
                  <c:v>-899.55085483369396</c:v>
                </c:pt>
                <c:pt idx="1491">
                  <c:v>-906.70584176580496</c:v>
                </c:pt>
                <c:pt idx="1492">
                  <c:v>-912.92105698886098</c:v>
                </c:pt>
                <c:pt idx="1493">
                  <c:v>-919.92496956171897</c:v>
                </c:pt>
                <c:pt idx="1494">
                  <c:v>-927.14496006291904</c:v>
                </c:pt>
                <c:pt idx="1495">
                  <c:v>-933.99802422938501</c:v>
                </c:pt>
                <c:pt idx="1496">
                  <c:v>-942.23003137374496</c:v>
                </c:pt>
                <c:pt idx="1497">
                  <c:v>-951.59137411911001</c:v>
                </c:pt>
                <c:pt idx="1498">
                  <c:v>-963.05912041122599</c:v>
                </c:pt>
                <c:pt idx="1499">
                  <c:v>-992.61726271745999</c:v>
                </c:pt>
                <c:pt idx="1500">
                  <c:v>-976.46041778560198</c:v>
                </c:pt>
              </c:numCache>
            </c:numRef>
          </c:yVal>
          <c:smooth val="1"/>
          <c:extLst>
            <c:ext xmlns:c16="http://schemas.microsoft.com/office/drawing/2014/chart" uri="{C3380CC4-5D6E-409C-BE32-E72D297353CC}">
              <c16:uniqueId val="{00000003-4F67-4097-A2F7-B7A14D43F1E4}"/>
            </c:ext>
          </c:extLst>
        </c:ser>
        <c:ser>
          <c:idx val="3"/>
          <c:order val="3"/>
          <c:tx>
            <c:v>phase_TEST</c:v>
          </c:tx>
          <c:spPr>
            <a:ln>
              <a:solidFill>
                <a:srgbClr val="C00000"/>
              </a:solidFill>
              <a:prstDash val="sysDot"/>
            </a:ln>
          </c:spPr>
          <c:marker>
            <c:symbol val="none"/>
          </c:marker>
          <c:xVal>
            <c:numRef>
              <c:f>'[1]3.6V 1A'!$E$5:$E$204</c:f>
              <c:numCache>
                <c:formatCode>General</c:formatCode>
                <c:ptCount val="200"/>
                <c:pt idx="0">
                  <c:v>100</c:v>
                </c:pt>
                <c:pt idx="1">
                  <c:v>104.737089795945</c:v>
                </c:pt>
                <c:pt idx="2">
                  <c:v>109.698579789238</c:v>
                </c:pt>
                <c:pt idx="3">
                  <c:v>114.895100018731</c:v>
                </c:pt>
                <c:pt idx="4">
                  <c:v>120.337784077759</c:v>
                </c:pt>
                <c:pt idx="5">
                  <c:v>126.03829296797301</c:v>
                </c:pt>
                <c:pt idx="6">
                  <c:v>132.00884008314199</c:v>
                </c:pt>
                <c:pt idx="7">
                  <c:v>138.262217376466</c:v>
                </c:pt>
                <c:pt idx="8">
                  <c:v>144.81182276745301</c:v>
                </c:pt>
                <c:pt idx="9">
                  <c:v>151.67168884709201</c:v>
                </c:pt>
                <c:pt idx="10">
                  <c:v>158.85651294280501</c:v>
                </c:pt>
                <c:pt idx="11">
                  <c:v>166.381688607613</c:v>
                </c:pt>
                <c:pt idx="12">
                  <c:v>174.263338600965</c:v>
                </c:pt>
                <c:pt idx="13">
                  <c:v>182.518349431904</c:v>
                </c:pt>
                <c:pt idx="14">
                  <c:v>191.16440753857</c:v>
                </c:pt>
                <c:pt idx="15">
                  <c:v>200.22003718155801</c:v>
                </c:pt>
                <c:pt idx="16">
                  <c:v>209.70464013232299</c:v>
                </c:pt>
                <c:pt idx="17">
                  <c:v>219.638537241655</c:v>
                </c:pt>
                <c:pt idx="18">
                  <c:v>230.043011977292</c:v>
                </c:pt>
                <c:pt idx="19">
                  <c:v>240.94035602395201</c:v>
                </c:pt>
                <c:pt idx="20">
                  <c:v>252.353917043477</c:v>
                </c:pt>
                <c:pt idx="21">
                  <c:v>264.30814869741101</c:v>
                </c:pt>
                <c:pt idx="22">
                  <c:v>276.82866303920702</c:v>
                </c:pt>
                <c:pt idx="23">
                  <c:v>289.94228538828798</c:v>
                </c:pt>
                <c:pt idx="24">
                  <c:v>303.67711180354598</c:v>
                </c:pt>
                <c:pt idx="25">
                  <c:v>318.062569279412</c:v>
                </c:pt>
                <c:pt idx="26">
                  <c:v>333.129478793467</c:v>
                </c:pt>
                <c:pt idx="27">
                  <c:v>348.91012134067699</c:v>
                </c:pt>
                <c:pt idx="28">
                  <c:v>365.43830709572501</c:v>
                </c:pt>
                <c:pt idx="29">
                  <c:v>382.74944785163098</c:v>
                </c:pt>
                <c:pt idx="30">
                  <c:v>400.88063288984603</c:v>
                </c:pt>
                <c:pt idx="31">
                  <c:v>419.87070844439103</c:v>
                </c:pt>
                <c:pt idx="32">
                  <c:v>439.76036093027199</c:v>
                </c:pt>
                <c:pt idx="33">
                  <c:v>460.59220411451003</c:v>
                </c:pt>
                <c:pt idx="34">
                  <c:v>482.41087041653702</c:v>
                </c:pt>
                <c:pt idx="35">
                  <c:v>505.26310653356802</c:v>
                </c:pt>
                <c:pt idx="36">
                  <c:v>529.19787359584404</c:v>
                </c:pt>
                <c:pt idx="37">
                  <c:v>554.26645206631099</c:v>
                </c:pt>
                <c:pt idx="38">
                  <c:v>580.52255160949005</c:v>
                </c:pt>
                <c:pt idx="39">
                  <c:v>608.022426164943</c:v>
                </c:pt>
                <c:pt idx="40">
                  <c:v>636.82499447185899</c:v>
                </c:pt>
                <c:pt idx="41">
                  <c:v>666.99196630301196</c:v>
                </c:pt>
                <c:pt idx="42">
                  <c:v>698.58797467852503</c:v>
                </c:pt>
                <c:pt idx="43">
                  <c:v>731.68071434271906</c:v>
                </c:pt>
                <c:pt idx="44">
                  <c:v>766.34108680074598</c:v>
                </c:pt>
                <c:pt idx="45">
                  <c:v>802.64335222571697</c:v>
                </c:pt>
                <c:pt idx="46">
                  <c:v>840.66528856183299</c:v>
                </c:pt>
                <c:pt idx="47">
                  <c:v>880.48835816434598</c:v>
                </c:pt>
                <c:pt idx="48">
                  <c:v>922.19788233343195</c:v>
                </c:pt>
                <c:pt idx="49">
                  <c:v>965.88322411587103</c:v>
                </c:pt>
                <c:pt idx="50">
                  <c:v>1011.63797976621</c:v>
                </c:pt>
                <c:pt idx="51">
                  <c:v>1059.5601792776199</c:v>
                </c:pt>
                <c:pt idx="52">
                  <c:v>1109.7524964120701</c:v>
                </c:pt>
                <c:pt idx="53">
                  <c:v>1162.3224686798501</c:v>
                </c:pt>
                <c:pt idx="54">
                  <c:v>1217.3827277396599</c:v>
                </c:pt>
                <c:pt idx="55">
                  <c:v>1275.05124071301</c:v>
                </c:pt>
                <c:pt idx="56">
                  <c:v>1335.4515629299001</c:v>
                </c:pt>
                <c:pt idx="57">
                  <c:v>1398.71310264724</c:v>
                </c:pt>
                <c:pt idx="58">
                  <c:v>1464.97139830728</c:v>
                </c:pt>
                <c:pt idx="59">
                  <c:v>1534.36840893001</c:v>
                </c:pt>
                <c:pt idx="60">
                  <c:v>1607.0528182616399</c:v>
                </c:pt>
                <c:pt idx="61">
                  <c:v>1683.1803533309601</c:v>
                </c:pt>
                <c:pt idx="62">
                  <c:v>1762.91411809595</c:v>
                </c:pt>
                <c:pt idx="63">
                  <c:v>1846.42494289554</c:v>
                </c:pt>
                <c:pt idx="64">
                  <c:v>1933.8917504552301</c:v>
                </c:pt>
                <c:pt idx="65">
                  <c:v>2025.5019392306699</c:v>
                </c:pt>
                <c:pt idx="66">
                  <c:v>2121.4517849106301</c:v>
                </c:pt>
                <c:pt idx="67">
                  <c:v>2221.9468609395199</c:v>
                </c:pt>
                <c:pt idx="68">
                  <c:v>2327.2024789604102</c:v>
                </c:pt>
                <c:pt idx="69">
                  <c:v>2437.44415012222</c:v>
                </c:pt>
                <c:pt idx="70">
                  <c:v>2552.9080682395202</c:v>
                </c:pt>
                <c:pt idx="71">
                  <c:v>2673.84161583995</c:v>
                </c:pt>
                <c:pt idx="72">
                  <c:v>2800.5038941836301</c:v>
                </c:pt>
                <c:pt idx="73">
                  <c:v>2933.1662783900401</c:v>
                </c:pt>
                <c:pt idx="74">
                  <c:v>3072.1129988617599</c:v>
                </c:pt>
                <c:pt idx="75">
                  <c:v>3217.6417502507402</c:v>
                </c:pt>
                <c:pt idx="76">
                  <c:v>3370.0643292719301</c:v>
                </c:pt>
                <c:pt idx="77">
                  <c:v>3529.7073027306501</c:v>
                </c:pt>
                <c:pt idx="78">
                  <c:v>3696.9127071950302</c:v>
                </c:pt>
                <c:pt idx="79">
                  <c:v>3872.03878181256</c:v>
                </c:pt>
                <c:pt idx="80">
                  <c:v>4055.4607358408298</c:v>
                </c:pt>
                <c:pt idx="81">
                  <c:v>4247.5715525368996</c:v>
                </c:pt>
                <c:pt idx="82">
                  <c:v>4448.7828311275898</c:v>
                </c:pt>
                <c:pt idx="83">
                  <c:v>4659.5256686646799</c:v>
                </c:pt>
                <c:pt idx="84">
                  <c:v>4880.2515836544299</c:v>
                </c:pt>
                <c:pt idx="85">
                  <c:v>5111.4334834401698</c:v>
                </c:pt>
                <c:pt idx="86">
                  <c:v>5353.5666774107203</c:v>
                </c:pt>
                <c:pt idx="87">
                  <c:v>5607.1699382054603</c:v>
                </c:pt>
                <c:pt idx="88">
                  <c:v>5872.7866131894798</c:v>
                </c:pt>
                <c:pt idx="89">
                  <c:v>6150.9857885805004</c:v>
                </c:pt>
                <c:pt idx="90">
                  <c:v>6442.3635087213697</c:v>
                </c:pt>
                <c:pt idx="91">
                  <c:v>6747.5440531106897</c:v>
                </c:pt>
                <c:pt idx="92">
                  <c:v>7067.1812739274901</c:v>
                </c:pt>
                <c:pt idx="93">
                  <c:v>7401.9599969156397</c:v>
                </c:pt>
                <c:pt idx="94">
                  <c:v>7752.5974886294598</c:v>
                </c:pt>
                <c:pt idx="95">
                  <c:v>8119.8449931840096</c:v>
                </c:pt>
                <c:pt idx="96">
                  <c:v>8504.4893418026804</c:v>
                </c:pt>
                <c:pt idx="97">
                  <c:v>8907.3546386104408</c:v>
                </c:pt>
                <c:pt idx="98">
                  <c:v>9329.3040262846898</c:v>
                </c:pt>
                <c:pt idx="99">
                  <c:v>9771.2415353465003</c:v>
                </c:pt>
                <c:pt idx="100">
                  <c:v>10234.1140210545</c:v>
                </c:pt>
                <c:pt idx="101">
                  <c:v>10718.913192051299</c:v>
                </c:pt>
                <c:pt idx="102">
                  <c:v>11226.6777351081</c:v>
                </c:pt>
                <c:pt idx="103">
                  <c:v>11758.495540521601</c:v>
                </c:pt>
                <c:pt idx="104">
                  <c:v>12315.506032928301</c:v>
                </c:pt>
                <c:pt idx="105">
                  <c:v>12898.9026125331</c:v>
                </c:pt>
                <c:pt idx="106">
                  <c:v>13509.935211980301</c:v>
                </c:pt>
                <c:pt idx="107">
                  <c:v>14149.9129743458</c:v>
                </c:pt>
                <c:pt idx="108">
                  <c:v>14820.2070579886</c:v>
                </c:pt>
                <c:pt idx="109">
                  <c:v>15522.2535742705</c:v>
                </c:pt>
                <c:pt idx="110">
                  <c:v>16257.5566644379</c:v>
                </c:pt>
                <c:pt idx="111">
                  <c:v>17027.691722258998</c:v>
                </c:pt>
                <c:pt idx="112">
                  <c:v>17834.308769319101</c:v>
                </c:pt>
                <c:pt idx="113">
                  <c:v>18679.1359902078</c:v>
                </c:pt>
                <c:pt idx="114">
                  <c:v>19563.983435170601</c:v>
                </c:pt>
                <c:pt idx="115">
                  <c:v>20490.746898158501</c:v>
                </c:pt>
                <c:pt idx="116">
                  <c:v>21461.411978584001</c:v>
                </c:pt>
                <c:pt idx="117">
                  <c:v>22478.058335487302</c:v>
                </c:pt>
                <c:pt idx="118">
                  <c:v>23542.8641432242</c:v>
                </c:pt>
                <c:pt idx="119">
                  <c:v>24658.110758226001</c:v>
                </c:pt>
                <c:pt idx="120">
                  <c:v>25826.187606826701</c:v>
                </c:pt>
                <c:pt idx="121">
                  <c:v>27049.597304631301</c:v>
                </c:pt>
                <c:pt idx="122">
                  <c:v>28330.961018393202</c:v>
                </c:pt>
                <c:pt idx="123">
                  <c:v>29673.0240818887</c:v>
                </c:pt>
                <c:pt idx="124">
                  <c:v>31078.661877820101</c:v>
                </c:pt>
                <c:pt idx="125">
                  <c:v>32550.885998350601</c:v>
                </c:pt>
                <c:pt idx="126">
                  <c:v>34092.8506974681</c:v>
                </c:pt>
                <c:pt idx="127">
                  <c:v>35707.859649004597</c:v>
                </c:pt>
                <c:pt idx="128">
                  <c:v>37399.373024788001</c:v>
                </c:pt>
                <c:pt idx="129">
                  <c:v>39171.014908092598</c:v>
                </c:pt>
                <c:pt idx="130">
                  <c:v>41026.581058271899</c:v>
                </c:pt>
                <c:pt idx="131">
                  <c:v>42970.047043208397</c:v>
                </c:pt>
                <c:pt idx="132">
                  <c:v>45005.576757005001</c:v>
                </c:pt>
                <c:pt idx="133">
                  <c:v>47137.531341167298</c:v>
                </c:pt>
                <c:pt idx="134">
                  <c:v>49370.478528389998</c:v>
                </c:pt>
                <c:pt idx="135">
                  <c:v>51709.202428967597</c:v>
                </c:pt>
                <c:pt idx="136">
                  <c:v>54158.713780794598</c:v>
                </c:pt>
                <c:pt idx="137">
                  <c:v>56724.260684919798</c:v>
                </c:pt>
                <c:pt idx="138">
                  <c:v>59411.339849650401</c:v>
                </c:pt>
                <c:pt idx="139">
                  <c:v>62225.708367302301</c:v>
                </c:pt>
                <c:pt idx="140">
                  <c:v>65173.396048824201</c:v>
                </c:pt>
                <c:pt idx="141">
                  <c:v>68260.718342723805</c:v>
                </c:pt>
                <c:pt idx="142">
                  <c:v>71494.289865975807</c:v>
                </c:pt>
                <c:pt idx="143">
                  <c:v>74881.038575900297</c:v>
                </c:pt>
                <c:pt idx="144">
                  <c:v>78428.220613376805</c:v>
                </c:pt>
                <c:pt idx="145">
                  <c:v>82143.435849194197</c:v>
                </c:pt>
                <c:pt idx="146">
                  <c:v>86034.644166844897</c:v>
                </c:pt>
                <c:pt idx="147">
                  <c:v>90110.182516650195</c:v>
                </c:pt>
                <c:pt idx="148">
                  <c:v>94378.782777753906</c:v>
                </c:pt>
                <c:pt idx="149">
                  <c:v>98849.590466255904</c:v>
                </c:pt>
                <c:pt idx="150">
                  <c:v>103532.18432956599</c:v>
                </c:pt>
                <c:pt idx="151">
                  <c:v>108436.596868961</c:v>
                </c:pt>
                <c:pt idx="152">
                  <c:v>113573.335834311</c:v>
                </c:pt>
                <c:pt idx="153">
                  <c:v>118953.406737032</c:v>
                </c:pt>
                <c:pt idx="154">
                  <c:v>124588.336429501</c:v>
                </c:pt>
                <c:pt idx="155">
                  <c:v>130490.19780143999</c:v>
                </c:pt>
                <c:pt idx="156">
                  <c:v>136671.635646201</c:v>
                </c:pt>
                <c:pt idx="157">
                  <c:v>143145.893752348</c:v>
                </c:pt>
                <c:pt idx="158">
                  <c:v>149926.843278605</c:v>
                </c:pt>
                <c:pt idx="159">
                  <c:v>157029.01247293799</c:v>
                </c:pt>
                <c:pt idx="160">
                  <c:v>164467.61779946601</c:v>
                </c:pt>
                <c:pt idx="161">
                  <c:v>172258.59653987901</c:v>
                </c:pt>
                <c:pt idx="162">
                  <c:v>180418.64093920699</c:v>
                </c:pt>
                <c:pt idx="163">
                  <c:v>188965.23396912101</c:v>
                </c:pt>
                <c:pt idx="164">
                  <c:v>197916.686785356</c:v>
                </c:pt>
                <c:pt idx="165">
                  <c:v>207292.17795953699</c:v>
                </c:pt>
                <c:pt idx="166">
                  <c:v>217111.79456945101</c:v>
                </c:pt>
                <c:pt idx="167">
                  <c:v>227396.57523579299</c:v>
                </c:pt>
                <c:pt idx="168">
                  <c:v>238168.55519761599</c:v>
                </c:pt>
                <c:pt idx="169">
                  <c:v>249450.813523032</c:v>
                </c:pt>
                <c:pt idx="170">
                  <c:v>261267.52255633299</c:v>
                </c:pt>
                <c:pt idx="171">
                  <c:v>273643.99970746698</c:v>
                </c:pt>
                <c:pt idx="172">
                  <c:v>286606.76169482502</c:v>
                </c:pt>
                <c:pt idx="173">
                  <c:v>300183.58135755901</c:v>
                </c:pt>
                <c:pt idx="174">
                  <c:v>314403.54715915001</c:v>
                </c:pt>
                <c:pt idx="175">
                  <c:v>329297.125509715</c:v>
                </c:pt>
                <c:pt idx="176">
                  <c:v>344896.226040576</c:v>
                </c:pt>
                <c:pt idx="177">
                  <c:v>361234.26997094299</c:v>
                </c:pt>
                <c:pt idx="178">
                  <c:v>378346.26171319297</c:v>
                </c:pt>
                <c:pt idx="179">
                  <c:v>396268.86387014802</c:v>
                </c:pt>
                <c:pt idx="180">
                  <c:v>415040.47578504699</c:v>
                </c:pt>
                <c:pt idx="181">
                  <c:v>434701.31581250299</c:v>
                </c:pt>
                <c:pt idx="182">
                  <c:v>455293.50748669502</c:v>
                </c:pt>
                <c:pt idx="183">
                  <c:v>476861.16977144702</c:v>
                </c:pt>
                <c:pt idx="184">
                  <c:v>499450.511585514</c:v>
                </c:pt>
                <c:pt idx="185">
                  <c:v>523109.93080562598</c:v>
                </c:pt>
                <c:pt idx="186">
                  <c:v>547890.117959394</c:v>
                </c:pt>
                <c:pt idx="187">
                  <c:v>573844.16483023902</c:v>
                </c:pt>
                <c:pt idx="188">
                  <c:v>601027.67820703902</c:v>
                </c:pt>
                <c:pt idx="189">
                  <c:v>629498.89902218897</c:v>
                </c:pt>
                <c:pt idx="190">
                  <c:v>659318.82713335403</c:v>
                </c:pt>
                <c:pt idx="191">
                  <c:v>690551.35201623302</c:v>
                </c:pt>
                <c:pt idx="192">
                  <c:v>723263.38964835298</c:v>
                </c:pt>
                <c:pt idx="193">
                  <c:v>757525.02587719203</c:v>
                </c:pt>
                <c:pt idx="194">
                  <c:v>793409.66657974897</c:v>
                </c:pt>
                <c:pt idx="195">
                  <c:v>830994.19493533904</c:v>
                </c:pt>
                <c:pt idx="196">
                  <c:v>870359.13614851702</c:v>
                </c:pt>
                <c:pt idx="197">
                  <c:v>911588.82997508405</c:v>
                </c:pt>
                <c:pt idx="198">
                  <c:v>954771.61142080696</c:v>
                </c:pt>
                <c:pt idx="199">
                  <c:v>1000000</c:v>
                </c:pt>
              </c:numCache>
            </c:numRef>
          </c:xVal>
          <c:yVal>
            <c:numRef>
              <c:f>'[1]3.6V 1A'!$G$5:$G$204</c:f>
              <c:numCache>
                <c:formatCode>General</c:formatCode>
                <c:ptCount val="200"/>
                <c:pt idx="0">
                  <c:v>4.8397595027832798</c:v>
                </c:pt>
                <c:pt idx="1">
                  <c:v>4.94185293161138</c:v>
                </c:pt>
                <c:pt idx="2">
                  <c:v>5.2144951096762497</c:v>
                </c:pt>
                <c:pt idx="3">
                  <c:v>5.2204656908203404</c:v>
                </c:pt>
                <c:pt idx="4">
                  <c:v>5.0584921830204097</c:v>
                </c:pt>
                <c:pt idx="5">
                  <c:v>5.8849632129459399</c:v>
                </c:pt>
                <c:pt idx="6">
                  <c:v>5.8802470593969298</c:v>
                </c:pt>
                <c:pt idx="7">
                  <c:v>5.83017012100896</c:v>
                </c:pt>
                <c:pt idx="8">
                  <c:v>6.6802151256844899</c:v>
                </c:pt>
                <c:pt idx="9">
                  <c:v>6.1936449239648503</c:v>
                </c:pt>
                <c:pt idx="10">
                  <c:v>7.8852110330301501</c:v>
                </c:pt>
                <c:pt idx="11">
                  <c:v>7.8296389058886504</c:v>
                </c:pt>
                <c:pt idx="12">
                  <c:v>7.9299442391372601</c:v>
                </c:pt>
                <c:pt idx="13">
                  <c:v>8.1420133235992207</c:v>
                </c:pt>
                <c:pt idx="14">
                  <c:v>8.8353147777460794</c:v>
                </c:pt>
                <c:pt idx="15">
                  <c:v>9.3204935051954401</c:v>
                </c:pt>
                <c:pt idx="16">
                  <c:v>9.42213910879188</c:v>
                </c:pt>
                <c:pt idx="17">
                  <c:v>9.8778923139998298</c:v>
                </c:pt>
                <c:pt idx="18">
                  <c:v>10.0479911748833</c:v>
                </c:pt>
                <c:pt idx="19">
                  <c:v>11.1857287246164</c:v>
                </c:pt>
                <c:pt idx="20">
                  <c:v>11.3526569399636</c:v>
                </c:pt>
                <c:pt idx="21">
                  <c:v>11.8453933362859</c:v>
                </c:pt>
                <c:pt idx="22">
                  <c:v>12.386721321475401</c:v>
                </c:pt>
                <c:pt idx="23">
                  <c:v>12.808845380586</c:v>
                </c:pt>
                <c:pt idx="24">
                  <c:v>13.236981941998</c:v>
                </c:pt>
                <c:pt idx="25">
                  <c:v>13.788806581806099</c:v>
                </c:pt>
                <c:pt idx="26">
                  <c:v>14.5013904764477</c:v>
                </c:pt>
                <c:pt idx="27">
                  <c:v>14.5840680015194</c:v>
                </c:pt>
                <c:pt idx="28">
                  <c:v>15.776941574498499</c:v>
                </c:pt>
                <c:pt idx="29">
                  <c:v>15.9488086325055</c:v>
                </c:pt>
                <c:pt idx="30">
                  <c:v>16.141922295507001</c:v>
                </c:pt>
                <c:pt idx="31">
                  <c:v>15.413826038613299</c:v>
                </c:pt>
                <c:pt idx="32">
                  <c:v>17.784191922776699</c:v>
                </c:pt>
                <c:pt idx="33">
                  <c:v>18.656338814702401</c:v>
                </c:pt>
                <c:pt idx="34">
                  <c:v>19.212687973752701</c:v>
                </c:pt>
                <c:pt idx="35">
                  <c:v>19.899226291895999</c:v>
                </c:pt>
                <c:pt idx="36">
                  <c:v>20.5343393018622</c:v>
                </c:pt>
                <c:pt idx="37">
                  <c:v>20.943582659505701</c:v>
                </c:pt>
                <c:pt idx="38">
                  <c:v>21.579218437812401</c:v>
                </c:pt>
                <c:pt idx="39">
                  <c:v>22.2967277404952</c:v>
                </c:pt>
                <c:pt idx="40">
                  <c:v>23.223320718030799</c:v>
                </c:pt>
                <c:pt idx="41">
                  <c:v>23.737549091358598</c:v>
                </c:pt>
                <c:pt idx="42">
                  <c:v>24.2526417122467</c:v>
                </c:pt>
                <c:pt idx="43">
                  <c:v>24.991963485780399</c:v>
                </c:pt>
                <c:pt idx="44">
                  <c:v>25.1699134376322</c:v>
                </c:pt>
                <c:pt idx="45">
                  <c:v>25.949297143071298</c:v>
                </c:pt>
                <c:pt idx="46">
                  <c:v>26.530831997791601</c:v>
                </c:pt>
                <c:pt idx="47">
                  <c:v>27.257272013710601</c:v>
                </c:pt>
                <c:pt idx="48">
                  <c:v>27.722826834376399</c:v>
                </c:pt>
                <c:pt idx="49">
                  <c:v>28.118223482111802</c:v>
                </c:pt>
                <c:pt idx="50">
                  <c:v>28.3695652906028</c:v>
                </c:pt>
                <c:pt idx="51">
                  <c:v>28.832056448622701</c:v>
                </c:pt>
                <c:pt idx="52">
                  <c:v>29.160425134035801</c:v>
                </c:pt>
                <c:pt idx="53">
                  <c:v>29.724564576432801</c:v>
                </c:pt>
                <c:pt idx="54">
                  <c:v>30.094663027264499</c:v>
                </c:pt>
                <c:pt idx="55">
                  <c:v>30.374097648449201</c:v>
                </c:pt>
                <c:pt idx="56">
                  <c:v>30.731216339614299</c:v>
                </c:pt>
                <c:pt idx="57">
                  <c:v>30.930108615942999</c:v>
                </c:pt>
                <c:pt idx="58">
                  <c:v>31.1358935960689</c:v>
                </c:pt>
                <c:pt idx="59">
                  <c:v>31.4610756443521</c:v>
                </c:pt>
                <c:pt idx="60">
                  <c:v>31.473379827447399</c:v>
                </c:pt>
                <c:pt idx="61">
                  <c:v>31.713874449456501</c:v>
                </c:pt>
                <c:pt idx="62">
                  <c:v>31.901396801801599</c:v>
                </c:pt>
                <c:pt idx="63">
                  <c:v>32.195646814727901</c:v>
                </c:pt>
                <c:pt idx="64">
                  <c:v>32.2500625362227</c:v>
                </c:pt>
                <c:pt idx="65">
                  <c:v>32.379689202306203</c:v>
                </c:pt>
                <c:pt idx="66">
                  <c:v>32.5520330080465</c:v>
                </c:pt>
                <c:pt idx="67">
                  <c:v>32.734378229652698</c:v>
                </c:pt>
                <c:pt idx="68">
                  <c:v>32.959746845319302</c:v>
                </c:pt>
                <c:pt idx="69">
                  <c:v>33.163634370959301</c:v>
                </c:pt>
                <c:pt idx="70">
                  <c:v>33.374266332648197</c:v>
                </c:pt>
                <c:pt idx="71">
                  <c:v>33.594496093852001</c:v>
                </c:pt>
                <c:pt idx="72">
                  <c:v>33.730485542657398</c:v>
                </c:pt>
                <c:pt idx="73">
                  <c:v>33.876992629274497</c:v>
                </c:pt>
                <c:pt idx="74">
                  <c:v>34.229783414424098</c:v>
                </c:pt>
                <c:pt idx="75">
                  <c:v>34.491728593740497</c:v>
                </c:pt>
                <c:pt idx="76">
                  <c:v>34.691094332391899</c:v>
                </c:pt>
                <c:pt idx="77">
                  <c:v>35.019178059153198</c:v>
                </c:pt>
                <c:pt idx="78">
                  <c:v>35.259332606990597</c:v>
                </c:pt>
                <c:pt idx="79">
                  <c:v>35.709677404451099</c:v>
                </c:pt>
                <c:pt idx="80">
                  <c:v>36.005461701492997</c:v>
                </c:pt>
                <c:pt idx="81">
                  <c:v>36.378272026769899</c:v>
                </c:pt>
                <c:pt idx="82">
                  <c:v>36.853988266911799</c:v>
                </c:pt>
                <c:pt idx="83">
                  <c:v>37.242215028205401</c:v>
                </c:pt>
                <c:pt idx="84">
                  <c:v>37.806602359582101</c:v>
                </c:pt>
                <c:pt idx="85">
                  <c:v>38.219903489781899</c:v>
                </c:pt>
                <c:pt idx="86">
                  <c:v>38.729681951835502</c:v>
                </c:pt>
                <c:pt idx="87">
                  <c:v>39.216264048147401</c:v>
                </c:pt>
                <c:pt idx="88">
                  <c:v>39.7756689900081</c:v>
                </c:pt>
                <c:pt idx="89">
                  <c:v>40.233527778336303</c:v>
                </c:pt>
                <c:pt idx="90">
                  <c:v>40.866241560242798</c:v>
                </c:pt>
                <c:pt idx="91">
                  <c:v>41.476716060560697</c:v>
                </c:pt>
                <c:pt idx="92">
                  <c:v>42.035061106718601</c:v>
                </c:pt>
                <c:pt idx="93">
                  <c:v>42.601219869918701</c:v>
                </c:pt>
                <c:pt idx="94">
                  <c:v>43.252106649140003</c:v>
                </c:pt>
                <c:pt idx="95">
                  <c:v>43.801464129100999</c:v>
                </c:pt>
                <c:pt idx="96">
                  <c:v>44.381059966737602</c:v>
                </c:pt>
                <c:pt idx="97">
                  <c:v>44.992076787957998</c:v>
                </c:pt>
                <c:pt idx="98">
                  <c:v>45.559925251986499</c:v>
                </c:pt>
                <c:pt idx="99">
                  <c:v>46.067387729570498</c:v>
                </c:pt>
                <c:pt idx="100">
                  <c:v>46.579852546100497</c:v>
                </c:pt>
                <c:pt idx="101">
                  <c:v>47.105473418938701</c:v>
                </c:pt>
                <c:pt idx="102">
                  <c:v>47.246032141773803</c:v>
                </c:pt>
                <c:pt idx="103">
                  <c:v>48.565937007576203</c:v>
                </c:pt>
                <c:pt idx="104">
                  <c:v>49.048073751027601</c:v>
                </c:pt>
                <c:pt idx="105">
                  <c:v>49.482664236921401</c:v>
                </c:pt>
                <c:pt idx="106">
                  <c:v>49.819162661444103</c:v>
                </c:pt>
                <c:pt idx="107">
                  <c:v>50.262438954127198</c:v>
                </c:pt>
                <c:pt idx="108">
                  <c:v>50.538276369423102</c:v>
                </c:pt>
                <c:pt idx="109">
                  <c:v>50.956796956647999</c:v>
                </c:pt>
                <c:pt idx="110">
                  <c:v>51.126072328000497</c:v>
                </c:pt>
                <c:pt idx="111">
                  <c:v>51.323384515597802</c:v>
                </c:pt>
                <c:pt idx="112">
                  <c:v>51.590086189957397</c:v>
                </c:pt>
                <c:pt idx="113">
                  <c:v>51.617021416276103</c:v>
                </c:pt>
                <c:pt idx="114">
                  <c:v>51.603832786378398</c:v>
                </c:pt>
                <c:pt idx="115">
                  <c:v>51.6202312412873</c:v>
                </c:pt>
                <c:pt idx="116">
                  <c:v>51.533701948671897</c:v>
                </c:pt>
                <c:pt idx="117">
                  <c:v>51.455693904647603</c:v>
                </c:pt>
                <c:pt idx="118">
                  <c:v>51.221313072197802</c:v>
                </c:pt>
                <c:pt idx="119">
                  <c:v>51.1399392683538</c:v>
                </c:pt>
                <c:pt idx="120">
                  <c:v>50.7430810922896</c:v>
                </c:pt>
                <c:pt idx="121">
                  <c:v>50.456576739053197</c:v>
                </c:pt>
                <c:pt idx="122">
                  <c:v>50.007853940041599</c:v>
                </c:pt>
                <c:pt idx="123">
                  <c:v>49.386081043145602</c:v>
                </c:pt>
                <c:pt idx="124">
                  <c:v>48.828788761738302</c:v>
                </c:pt>
                <c:pt idx="125">
                  <c:v>48.1419741831971</c:v>
                </c:pt>
                <c:pt idx="126">
                  <c:v>47.295945585374099</c:v>
                </c:pt>
                <c:pt idx="127">
                  <c:v>46.6176474988251</c:v>
                </c:pt>
                <c:pt idx="128">
                  <c:v>46.255369147105199</c:v>
                </c:pt>
                <c:pt idx="129">
                  <c:v>44.902119846676797</c:v>
                </c:pt>
                <c:pt idx="130">
                  <c:v>43.6437231668652</c:v>
                </c:pt>
                <c:pt idx="131">
                  <c:v>42.6270152153553</c:v>
                </c:pt>
                <c:pt idx="132">
                  <c:v>41.4814456407425</c:v>
                </c:pt>
                <c:pt idx="133">
                  <c:v>39.9658238577871</c:v>
                </c:pt>
                <c:pt idx="134">
                  <c:v>39.122873265764497</c:v>
                </c:pt>
                <c:pt idx="135">
                  <c:v>37.384650894952998</c:v>
                </c:pt>
                <c:pt idx="136">
                  <c:v>35.636866130647398</c:v>
                </c:pt>
                <c:pt idx="137">
                  <c:v>34.074081001270102</c:v>
                </c:pt>
                <c:pt idx="138">
                  <c:v>32.1606146696884</c:v>
                </c:pt>
                <c:pt idx="139">
                  <c:v>30.749694694975801</c:v>
                </c:pt>
                <c:pt idx="140">
                  <c:v>26.783742005041901</c:v>
                </c:pt>
                <c:pt idx="141">
                  <c:v>27.251776845815598</c:v>
                </c:pt>
                <c:pt idx="142">
                  <c:v>24.617618840527101</c:v>
                </c:pt>
                <c:pt idx="143">
                  <c:v>21.946363563054799</c:v>
                </c:pt>
                <c:pt idx="144">
                  <c:v>19.265004770657399</c:v>
                </c:pt>
                <c:pt idx="145">
                  <c:v>15.6596472299764</c:v>
                </c:pt>
                <c:pt idx="146">
                  <c:v>13.3161191274032</c:v>
                </c:pt>
                <c:pt idx="147">
                  <c:v>8.92022128416545</c:v>
                </c:pt>
                <c:pt idx="148">
                  <c:v>6.8928281107181304</c:v>
                </c:pt>
                <c:pt idx="149">
                  <c:v>2.95899990792751</c:v>
                </c:pt>
                <c:pt idx="150">
                  <c:v>3.1065755115165099</c:v>
                </c:pt>
                <c:pt idx="151">
                  <c:v>-3.5990459667690802</c:v>
                </c:pt>
                <c:pt idx="152">
                  <c:v>-5.1245220860173797</c:v>
                </c:pt>
                <c:pt idx="153">
                  <c:v>-9.7476333601561205</c:v>
                </c:pt>
                <c:pt idx="154">
                  <c:v>-12.259084636167399</c:v>
                </c:pt>
                <c:pt idx="155">
                  <c:v>-19.102610129011701</c:v>
                </c:pt>
                <c:pt idx="156">
                  <c:v>-18.483743753759398</c:v>
                </c:pt>
                <c:pt idx="157">
                  <c:v>-27.834522840482499</c:v>
                </c:pt>
                <c:pt idx="158">
                  <c:v>-31.599881148565299</c:v>
                </c:pt>
                <c:pt idx="159">
                  <c:v>-33.164573225677699</c:v>
                </c:pt>
                <c:pt idx="160">
                  <c:v>-40.4104673683455</c:v>
                </c:pt>
                <c:pt idx="161">
                  <c:v>-44.061843731892701</c:v>
                </c:pt>
                <c:pt idx="162">
                  <c:v>-52.459829073658703</c:v>
                </c:pt>
                <c:pt idx="163">
                  <c:v>-53.1878591258792</c:v>
                </c:pt>
                <c:pt idx="164">
                  <c:v>-59.701204485707997</c:v>
                </c:pt>
                <c:pt idx="165">
                  <c:v>-67.176679774098901</c:v>
                </c:pt>
                <c:pt idx="166">
                  <c:v>-77.800674064431107</c:v>
                </c:pt>
                <c:pt idx="167">
                  <c:v>-77.993069358728704</c:v>
                </c:pt>
                <c:pt idx="168">
                  <c:v>-82.787972186427098</c:v>
                </c:pt>
                <c:pt idx="169">
                  <c:v>-90.206561950203096</c:v>
                </c:pt>
                <c:pt idx="170">
                  <c:v>-88.619833574033706</c:v>
                </c:pt>
                <c:pt idx="171">
                  <c:v>-99.611500857731997</c:v>
                </c:pt>
                <c:pt idx="172">
                  <c:v>-84.434966197167398</c:v>
                </c:pt>
                <c:pt idx="173">
                  <c:v>-89.053369479415906</c:v>
                </c:pt>
                <c:pt idx="174">
                  <c:v>-81.851911721030504</c:v>
                </c:pt>
                <c:pt idx="175">
                  <c:v>-97.377265052889001</c:v>
                </c:pt>
                <c:pt idx="176">
                  <c:v>-104.745956123813</c:v>
                </c:pt>
                <c:pt idx="177">
                  <c:v>-108.096899969243</c:v>
                </c:pt>
                <c:pt idx="178">
                  <c:v>-106.511242540674</c:v>
                </c:pt>
                <c:pt idx="179">
                  <c:v>-118.91129560434599</c:v>
                </c:pt>
                <c:pt idx="180">
                  <c:v>-119.716681433904</c:v>
                </c:pt>
                <c:pt idx="181">
                  <c:v>-121.568687711168</c:v>
                </c:pt>
                <c:pt idx="182">
                  <c:v>-121.110996274782</c:v>
                </c:pt>
                <c:pt idx="183">
                  <c:v>-119.864770174421</c:v>
                </c:pt>
                <c:pt idx="184">
                  <c:v>-112.728229432902</c:v>
                </c:pt>
                <c:pt idx="185">
                  <c:v>-109.75810350299901</c:v>
                </c:pt>
                <c:pt idx="186">
                  <c:v>-114.970487809944</c:v>
                </c:pt>
                <c:pt idx="187">
                  <c:v>-116.965955833732</c:v>
                </c:pt>
                <c:pt idx="188">
                  <c:v>-107.99759250263</c:v>
                </c:pt>
                <c:pt idx="189">
                  <c:v>-114.79784248366801</c:v>
                </c:pt>
                <c:pt idx="190">
                  <c:v>-111.790030347175</c:v>
                </c:pt>
                <c:pt idx="191">
                  <c:v>-115.976559312359</c:v>
                </c:pt>
                <c:pt idx="192">
                  <c:v>-102.710643229643</c:v>
                </c:pt>
                <c:pt idx="193">
                  <c:v>-103.871600248953</c:v>
                </c:pt>
                <c:pt idx="194">
                  <c:v>-99.901071249167401</c:v>
                </c:pt>
                <c:pt idx="195">
                  <c:v>-102.605810476626</c:v>
                </c:pt>
                <c:pt idx="196">
                  <c:v>-94.013516371605903</c:v>
                </c:pt>
                <c:pt idx="197">
                  <c:v>-95.073061819852995</c:v>
                </c:pt>
                <c:pt idx="198">
                  <c:v>-92.975980964464597</c:v>
                </c:pt>
                <c:pt idx="199">
                  <c:v>-96.143030558322806</c:v>
                </c:pt>
              </c:numCache>
            </c:numRef>
          </c:yVal>
          <c:smooth val="1"/>
          <c:extLst>
            <c:ext xmlns:c16="http://schemas.microsoft.com/office/drawing/2014/chart" uri="{C3380CC4-5D6E-409C-BE32-E72D297353CC}">
              <c16:uniqueId val="{00000004-4F67-4097-A2F7-B7A14D43F1E4}"/>
            </c:ext>
          </c:extLst>
        </c:ser>
        <c:ser>
          <c:idx val="5"/>
          <c:order val="5"/>
          <c:tx>
            <c:v>phase_Excel</c:v>
          </c:tx>
          <c:spPr>
            <a:ln>
              <a:solidFill>
                <a:srgbClr val="C00000"/>
              </a:solidFill>
              <a:prstDash val="dash"/>
            </a:ln>
          </c:spPr>
          <c:marker>
            <c:symbol val="none"/>
          </c:marker>
          <c:xVal>
            <c:numRef>
              <c:f>'[1]3.6V 1A'!$I$5:$I$45</c:f>
              <c:numCache>
                <c:formatCode>General</c:formatCode>
                <c:ptCount val="41"/>
                <c:pt idx="0">
                  <c:v>100</c:v>
                </c:pt>
                <c:pt idx="1">
                  <c:v>125.8925411794168</c:v>
                </c:pt>
                <c:pt idx="2">
                  <c:v>158.48931924611136</c:v>
                </c:pt>
                <c:pt idx="3">
                  <c:v>199.52623149688804</c:v>
                </c:pt>
                <c:pt idx="4">
                  <c:v>251.188643150958</c:v>
                </c:pt>
                <c:pt idx="5">
                  <c:v>316.22776601683802</c:v>
                </c:pt>
                <c:pt idx="6">
                  <c:v>398.10717055349755</c:v>
                </c:pt>
                <c:pt idx="7">
                  <c:v>501.18723362727235</c:v>
                </c:pt>
                <c:pt idx="8">
                  <c:v>630.95734448019368</c:v>
                </c:pt>
                <c:pt idx="9">
                  <c:v>794.32823472428197</c:v>
                </c:pt>
                <c:pt idx="10">
                  <c:v>1000</c:v>
                </c:pt>
                <c:pt idx="11">
                  <c:v>1258.9254117941678</c:v>
                </c:pt>
                <c:pt idx="12">
                  <c:v>1584.8931924611154</c:v>
                </c:pt>
                <c:pt idx="13">
                  <c:v>1995.2623149688802</c:v>
                </c:pt>
                <c:pt idx="14">
                  <c:v>2511.8864315095807</c:v>
                </c:pt>
                <c:pt idx="15">
                  <c:v>3162.2776601683827</c:v>
                </c:pt>
                <c:pt idx="16">
                  <c:v>3981.071705534976</c:v>
                </c:pt>
                <c:pt idx="17">
                  <c:v>5011.8723362727269</c:v>
                </c:pt>
                <c:pt idx="18">
                  <c:v>6309.5734448019321</c:v>
                </c:pt>
                <c:pt idx="19">
                  <c:v>7943.2823472428208</c:v>
                </c:pt>
                <c:pt idx="20">
                  <c:v>10000</c:v>
                </c:pt>
                <c:pt idx="21">
                  <c:v>12589.25411794168</c:v>
                </c:pt>
                <c:pt idx="22">
                  <c:v>15848.931924611155</c:v>
                </c:pt>
                <c:pt idx="23">
                  <c:v>19952.623149688803</c:v>
                </c:pt>
                <c:pt idx="24">
                  <c:v>25118.864315095812</c:v>
                </c:pt>
                <c:pt idx="25">
                  <c:v>31622.776601683803</c:v>
                </c:pt>
                <c:pt idx="26">
                  <c:v>39810.717055349771</c:v>
                </c:pt>
                <c:pt idx="27">
                  <c:v>50118.723362727324</c:v>
                </c:pt>
                <c:pt idx="28">
                  <c:v>63095.734448019386</c:v>
                </c:pt>
                <c:pt idx="29">
                  <c:v>79432.82347242815</c:v>
                </c:pt>
                <c:pt idx="30">
                  <c:v>100000</c:v>
                </c:pt>
                <c:pt idx="31">
                  <c:v>125892.54117941672</c:v>
                </c:pt>
                <c:pt idx="32">
                  <c:v>158489.31924611147</c:v>
                </c:pt>
                <c:pt idx="33">
                  <c:v>199526.23149688792</c:v>
                </c:pt>
                <c:pt idx="34">
                  <c:v>251188.64315095858</c:v>
                </c:pt>
                <c:pt idx="35">
                  <c:v>316227.76601683837</c:v>
                </c:pt>
                <c:pt idx="36">
                  <c:v>398107.17055349739</c:v>
                </c:pt>
                <c:pt idx="37">
                  <c:v>501187.23362727294</c:v>
                </c:pt>
                <c:pt idx="38">
                  <c:v>630957.34448019345</c:v>
                </c:pt>
                <c:pt idx="39">
                  <c:v>794328.2347242824</c:v>
                </c:pt>
                <c:pt idx="40">
                  <c:v>1000000</c:v>
                </c:pt>
              </c:numCache>
            </c:numRef>
          </c:xVal>
          <c:yVal>
            <c:numRef>
              <c:f>'[1]3.6V 1A'!$K$5:$K$45</c:f>
              <c:numCache>
                <c:formatCode>General</c:formatCode>
                <c:ptCount val="41"/>
                <c:pt idx="0">
                  <c:v>90.458314616364987</c:v>
                </c:pt>
                <c:pt idx="1">
                  <c:v>89.392984377820014</c:v>
                </c:pt>
                <c:pt idx="2">
                  <c:v>88.296686331680576</c:v>
                </c:pt>
                <c:pt idx="3">
                  <c:v>87.112936440089499</c:v>
                </c:pt>
                <c:pt idx="4">
                  <c:v>85.782173814611497</c:v>
                </c:pt>
                <c:pt idx="5">
                  <c:v>84.240238403108421</c:v>
                </c:pt>
                <c:pt idx="6">
                  <c:v>82.418047101666829</c:v>
                </c:pt>
                <c:pt idx="7">
                  <c:v>80.24366376626449</c:v>
                </c:pt>
                <c:pt idx="8">
                  <c:v>77.648794062251525</c:v>
                </c:pt>
                <c:pt idx="9">
                  <c:v>74.582609850758047</c:v>
                </c:pt>
                <c:pt idx="10">
                  <c:v>71.035773433025099</c:v>
                </c:pt>
                <c:pt idx="11">
                  <c:v>67.074447790847614</c:v>
                </c:pt>
                <c:pt idx="12">
                  <c:v>62.875485538490238</c:v>
                </c:pt>
                <c:pt idx="13">
                  <c:v>58.741761613679074</c:v>
                </c:pt>
                <c:pt idx="14">
                  <c:v>55.072945628563076</c:v>
                </c:pt>
                <c:pt idx="15">
                  <c:v>52.286638683595186</c:v>
                </c:pt>
                <c:pt idx="16">
                  <c:v>50.718267832614089</c:v>
                </c:pt>
                <c:pt idx="17">
                  <c:v>50.540489081383299</c:v>
                </c:pt>
                <c:pt idx="18">
                  <c:v>51.723348361778335</c:v>
                </c:pt>
                <c:pt idx="19">
                  <c:v>54.036487818842801</c:v>
                </c:pt>
                <c:pt idx="20">
                  <c:v>57.093592556314235</c:v>
                </c:pt>
                <c:pt idx="21">
                  <c:v>60.436041560987945</c:v>
                </c:pt>
                <c:pt idx="22">
                  <c:v>63.630654995711325</c:v>
                </c:pt>
                <c:pt idx="23">
                  <c:v>66.34019721870429</c:v>
                </c:pt>
                <c:pt idx="24">
                  <c:v>68.342560355568608</c:v>
                </c:pt>
                <c:pt idx="25">
                  <c:v>69.508009823022761</c:v>
                </c:pt>
                <c:pt idx="26">
                  <c:v>69.759947126377881</c:v>
                </c:pt>
                <c:pt idx="27">
                  <c:v>69.038826271163828</c:v>
                </c:pt>
                <c:pt idx="28">
                  <c:v>67.277044661047711</c:v>
                </c:pt>
                <c:pt idx="29">
                  <c:v>64.385587468484374</c:v>
                </c:pt>
                <c:pt idx="30">
                  <c:v>60.251900320849472</c:v>
                </c:pt>
                <c:pt idx="31">
                  <c:v>54.750347399570757</c:v>
                </c:pt>
                <c:pt idx="32">
                  <c:v>47.769193566348406</c:v>
                </c:pt>
                <c:pt idx="33">
                  <c:v>39.258538521743645</c:v>
                </c:pt>
                <c:pt idx="34">
                  <c:v>29.297655559560525</c:v>
                </c:pt>
                <c:pt idx="35">
                  <c:v>18.163654067475505</c:v>
                </c:pt>
                <c:pt idx="36">
                  <c:v>6.3616653734760007</c:v>
                </c:pt>
                <c:pt idx="37">
                  <c:v>-5.4258106008215066</c:v>
                </c:pt>
                <c:pt idx="38">
                  <c:v>-16.471290156927466</c:v>
                </c:pt>
                <c:pt idx="39">
                  <c:v>-26.154808274734023</c:v>
                </c:pt>
                <c:pt idx="40">
                  <c:v>-34.058155803733456</c:v>
                </c:pt>
              </c:numCache>
            </c:numRef>
          </c:yVal>
          <c:smooth val="1"/>
          <c:extLst>
            <c:ext xmlns:c16="http://schemas.microsoft.com/office/drawing/2014/chart" uri="{C3380CC4-5D6E-409C-BE32-E72D297353CC}">
              <c16:uniqueId val="{00000005-4F67-4097-A2F7-B7A14D43F1E4}"/>
            </c:ext>
          </c:extLst>
        </c:ser>
        <c:dLbls>
          <c:showLegendKey val="0"/>
          <c:showVal val="0"/>
          <c:showCatName val="0"/>
          <c:showSerName val="0"/>
          <c:showPercent val="0"/>
          <c:showBubbleSize val="0"/>
        </c:dLbls>
        <c:axId val="529549184"/>
        <c:axId val="529547648"/>
      </c:scatterChart>
      <c:valAx>
        <c:axId val="529539456"/>
        <c:scaling>
          <c:logBase val="10"/>
          <c:orientation val="minMax"/>
          <c:max val="100000"/>
          <c:min val="100"/>
        </c:scaling>
        <c:delete val="0"/>
        <c:axPos val="b"/>
        <c:title>
          <c:tx>
            <c:rich>
              <a:bodyPr/>
              <a:lstStyle/>
              <a:p>
                <a:pPr>
                  <a:defRPr sz="1600"/>
                </a:pPr>
                <a:r>
                  <a:rPr lang="en-US" sz="1600"/>
                  <a:t>frequency(Hz)</a:t>
                </a:r>
              </a:p>
            </c:rich>
          </c:tx>
          <c:overlay val="0"/>
        </c:title>
        <c:numFmt formatCode="#,##0" sourceLinked="0"/>
        <c:majorTickMark val="none"/>
        <c:minorTickMark val="none"/>
        <c:tickLblPos val="low"/>
        <c:crossAx val="529541376"/>
        <c:crosses val="autoZero"/>
        <c:crossBetween val="midCat"/>
        <c:majorUnit val="10"/>
        <c:minorUnit val="10"/>
      </c:valAx>
      <c:valAx>
        <c:axId val="529541376"/>
        <c:scaling>
          <c:orientation val="minMax"/>
          <c:max val="60"/>
          <c:min val="-60"/>
        </c:scaling>
        <c:delete val="0"/>
        <c:axPos val="l"/>
        <c:majorGridlines/>
        <c:title>
          <c:tx>
            <c:rich>
              <a:bodyPr/>
              <a:lstStyle/>
              <a:p>
                <a:pPr>
                  <a:defRPr sz="1600"/>
                </a:pPr>
                <a:r>
                  <a:rPr lang="en-US" sz="1600"/>
                  <a:t>gain(dB)</a:t>
                </a:r>
              </a:p>
            </c:rich>
          </c:tx>
          <c:overlay val="0"/>
        </c:title>
        <c:numFmt formatCode="General" sourceLinked="0"/>
        <c:majorTickMark val="none"/>
        <c:minorTickMark val="none"/>
        <c:tickLblPos val="nextTo"/>
        <c:crossAx val="529539456"/>
        <c:crosses val="autoZero"/>
        <c:crossBetween val="midCat"/>
      </c:valAx>
      <c:valAx>
        <c:axId val="529547648"/>
        <c:scaling>
          <c:orientation val="minMax"/>
          <c:max val="180"/>
          <c:min val="-180"/>
        </c:scaling>
        <c:delete val="0"/>
        <c:axPos val="r"/>
        <c:numFmt formatCode="#,##0" sourceLinked="0"/>
        <c:majorTickMark val="out"/>
        <c:minorTickMark val="none"/>
        <c:tickLblPos val="nextTo"/>
        <c:crossAx val="529549184"/>
        <c:crosses val="max"/>
        <c:crossBetween val="midCat"/>
        <c:majorUnit val="60"/>
        <c:minorUnit val="10"/>
      </c:valAx>
      <c:valAx>
        <c:axId val="529549184"/>
        <c:scaling>
          <c:logBase val="10"/>
          <c:orientation val="minMax"/>
        </c:scaling>
        <c:delete val="1"/>
        <c:axPos val="b"/>
        <c:majorGridlines/>
        <c:minorGridlines/>
        <c:numFmt formatCode="General" sourceLinked="1"/>
        <c:majorTickMark val="out"/>
        <c:minorTickMark val="none"/>
        <c:tickLblPos val="nextTo"/>
        <c:crossAx val="529547648"/>
        <c:crosses val="autoZero"/>
        <c:crossBetween val="midCat"/>
      </c:valAx>
    </c:plotArea>
    <c:legend>
      <c:legendPos val="r"/>
      <c:layout>
        <c:manualLayout>
          <c:xMode val="edge"/>
          <c:yMode val="edge"/>
          <c:x val="0.14068660115911896"/>
          <c:y val="0.70641324232206326"/>
          <c:w val="0.37763862510431295"/>
          <c:h val="7.3753153403978644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absolute">
    <xdr:from>
      <xdr:col>4</xdr:col>
      <xdr:colOff>2922</xdr:colOff>
      <xdr:row>28</xdr:row>
      <xdr:rowOff>173420</xdr:rowOff>
    </xdr:from>
    <xdr:to>
      <xdr:col>15</xdr:col>
      <xdr:colOff>2923</xdr:colOff>
      <xdr:row>49</xdr:row>
      <xdr:rowOff>47720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628652</xdr:colOff>
      <xdr:row>55</xdr:row>
      <xdr:rowOff>23813</xdr:rowOff>
    </xdr:from>
    <xdr:to>
      <xdr:col>13</xdr:col>
      <xdr:colOff>190501</xdr:colOff>
      <xdr:row>83</xdr:row>
      <xdr:rowOff>152401</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485777</xdr:colOff>
      <xdr:row>0</xdr:row>
      <xdr:rowOff>19050</xdr:rowOff>
    </xdr:from>
    <xdr:to>
      <xdr:col>0</xdr:col>
      <xdr:colOff>2414588</xdr:colOff>
      <xdr:row>2</xdr:row>
      <xdr:rowOff>173558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485777" y="19050"/>
          <a:ext cx="1928811" cy="51645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243840</xdr:colOff>
          <xdr:row>9</xdr:row>
          <xdr:rowOff>60960</xdr:rowOff>
        </xdr:from>
        <xdr:to>
          <xdr:col>14</xdr:col>
          <xdr:colOff>342900</xdr:colOff>
          <xdr:row>26</xdr:row>
          <xdr:rowOff>83820</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1</xdr:row>
          <xdr:rowOff>60960</xdr:rowOff>
        </xdr:from>
        <xdr:to>
          <xdr:col>18</xdr:col>
          <xdr:colOff>175260</xdr:colOff>
          <xdr:row>20</xdr:row>
          <xdr:rowOff>160020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xdr:from>
      <xdr:col>2</xdr:col>
      <xdr:colOff>616422</xdr:colOff>
      <xdr:row>21</xdr:row>
      <xdr:rowOff>163878</xdr:rowOff>
    </xdr:from>
    <xdr:to>
      <xdr:col>14</xdr:col>
      <xdr:colOff>626538</xdr:colOff>
      <xdr:row>44</xdr:row>
      <xdr:rowOff>151218</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348982</xdr:colOff>
      <xdr:row>29</xdr:row>
      <xdr:rowOff>61365</xdr:rowOff>
    </xdr:from>
    <xdr:to>
      <xdr:col>19</xdr:col>
      <xdr:colOff>553357</xdr:colOff>
      <xdr:row>41</xdr:row>
      <xdr:rowOff>44823</xdr:rowOff>
    </xdr:to>
    <mc:AlternateContent xmlns:mc="http://schemas.openxmlformats.org/markup-compatibility/2006" xmlns:a14="http://schemas.microsoft.com/office/drawing/2010/main">
      <mc:Choice Requires="a14">
        <xdr:sp macro="" textlink="">
          <xdr:nvSpPr>
            <xdr:cNvPr id="4" name="TextBox 7">
              <a:extLst>
                <a:ext uri="{FF2B5EF4-FFF2-40B4-BE49-F238E27FC236}">
                  <a16:creationId xmlns:a16="http://schemas.microsoft.com/office/drawing/2014/main" id="{00000000-0008-0000-0100-000004000000}"/>
                </a:ext>
              </a:extLst>
            </xdr:cNvPr>
            <xdr:cNvSpPr txBox="1"/>
          </xdr:nvSpPr>
          <xdr:spPr>
            <a:xfrm>
              <a:off x="10512157" y="5738265"/>
              <a:ext cx="2795175"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power stage transfer</a:t>
              </a:r>
              <a:r>
                <a:rPr lang="en-US" sz="1400" i="0" baseline="0">
                  <a:latin typeface="Cambria Math"/>
                </a:rPr>
                <a:t> function</a:t>
              </a:r>
            </a:p>
            <a:p>
              <a:endParaRPr lang="en-US" i="1">
                <a:latin typeface="Cambria Math"/>
              </a:endParaRPr>
            </a:p>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altLang="zh-CN" sz="1400" b="0" i="1">
                            <a:latin typeface="Cambria Math"/>
                          </a:rPr>
                          <m:t>𝐺</m:t>
                        </m:r>
                      </m:e>
                      <m:sub>
                        <m:r>
                          <a:rPr lang="en-US" sz="1400" b="0" i="1">
                            <a:latin typeface="Cambria Math"/>
                          </a:rPr>
                          <m:t>𝑣𝐿</m:t>
                        </m:r>
                      </m:sub>
                    </m:sSub>
                    <m:r>
                      <a:rPr lang="en-US" sz="1400" b="0" i="1">
                        <a:latin typeface="Cambria Math"/>
                      </a:rPr>
                      <m:t>=</m:t>
                    </m:r>
                    <m:f>
                      <m:fPr>
                        <m:ctrlPr>
                          <a:rPr lang="en-US" sz="1400" b="0" i="1" kern="1200">
                            <a:solidFill>
                              <a:schemeClr val="tx1"/>
                            </a:solidFill>
                            <a:effectLst/>
                            <a:latin typeface="Cambria Math" panose="02040503050406030204" pitchFamily="18" charset="0"/>
                            <a:ea typeface="+mn-ea"/>
                            <a:cs typeface="Arial" charset="0"/>
                          </a:rPr>
                        </m:ctrlPr>
                      </m:fPr>
                      <m:num>
                        <m:sSub>
                          <m:sSubPr>
                            <m:ctrlPr>
                              <a:rPr lang="en-US" sz="1400" b="0" i="1" kern="1200">
                                <a:solidFill>
                                  <a:schemeClr val="tx1"/>
                                </a:solidFill>
                                <a:effectLst/>
                                <a:latin typeface="Cambria Math" panose="02040503050406030204" pitchFamily="18" charset="0"/>
                                <a:ea typeface="+mn-ea"/>
                                <a:cs typeface="Arial" charset="0"/>
                              </a:rPr>
                            </m:ctrlPr>
                          </m:sSubPr>
                          <m:e>
                            <m:r>
                              <a:rPr lang="en-US" sz="1400" b="0" i="1" kern="1200">
                                <a:solidFill>
                                  <a:schemeClr val="tx1"/>
                                </a:solidFill>
                                <a:effectLst/>
                                <a:latin typeface="Cambria Math"/>
                                <a:ea typeface="+mn-ea"/>
                                <a:cs typeface="Arial" charset="0"/>
                              </a:rPr>
                              <m:t>𝑉</m:t>
                            </m:r>
                          </m:e>
                          <m:sub>
                            <m:r>
                              <a:rPr lang="en-US" sz="1400" b="0" i="1" kern="1200">
                                <a:solidFill>
                                  <a:schemeClr val="tx1"/>
                                </a:solidFill>
                                <a:effectLst/>
                                <a:latin typeface="Cambria Math"/>
                                <a:ea typeface="+mn-ea"/>
                                <a:cs typeface="Arial" charset="0"/>
                              </a:rPr>
                              <m:t>𝑜𝑢𝑡</m:t>
                            </m:r>
                          </m:sub>
                        </m:sSub>
                      </m:num>
                      <m:den>
                        <m:sSub>
                          <m:sSubPr>
                            <m:ctrlPr>
                              <a:rPr lang="en-US" sz="1400" b="0" i="1" kern="1200">
                                <a:solidFill>
                                  <a:schemeClr val="tx1"/>
                                </a:solidFill>
                                <a:effectLst/>
                                <a:latin typeface="Cambria Math" panose="02040503050406030204" pitchFamily="18" charset="0"/>
                                <a:ea typeface="+mn-ea"/>
                                <a:cs typeface="Arial" charset="0"/>
                              </a:rPr>
                            </m:ctrlPr>
                          </m:sSubPr>
                          <m:e>
                            <m:r>
                              <a:rPr lang="en-US" sz="1400" b="0" i="1" kern="1200">
                                <a:solidFill>
                                  <a:schemeClr val="tx1"/>
                                </a:solidFill>
                                <a:effectLst/>
                                <a:latin typeface="Cambria Math"/>
                                <a:ea typeface="+mn-ea"/>
                                <a:cs typeface="Arial" charset="0"/>
                              </a:rPr>
                              <m:t>𝑖</m:t>
                            </m:r>
                          </m:e>
                          <m:sub>
                            <m:r>
                              <a:rPr lang="en-US" sz="1400" b="0" i="1" kern="1200">
                                <a:solidFill>
                                  <a:schemeClr val="tx1"/>
                                </a:solidFill>
                                <a:effectLst/>
                                <a:latin typeface="Cambria Math"/>
                                <a:ea typeface="+mn-ea"/>
                                <a:cs typeface="Arial" charset="0"/>
                              </a:rPr>
                              <m:t>𝐿</m:t>
                            </m:r>
                          </m:sub>
                        </m:sSub>
                      </m:den>
                    </m:f>
                    <m:r>
                      <a:rPr lang="en-US" sz="1400" b="0" i="1">
                        <a:latin typeface="Cambria Math"/>
                      </a:rPr>
                      <m:t>=</m:t>
                    </m:r>
                    <m:f>
                      <m:fPr>
                        <m:ctrlPr>
                          <a:rPr lang="en-US" sz="1400" i="1">
                            <a:latin typeface="Cambria Math" panose="02040503050406030204" pitchFamily="18" charset="0"/>
                          </a:rPr>
                        </m:ctrlPr>
                      </m:fPr>
                      <m:num>
                        <m:sSub>
                          <m:sSubPr>
                            <m:ctrlPr>
                              <a:rPr lang="en-US" sz="1400" i="1">
                                <a:latin typeface="Cambria Math" panose="02040503050406030204" pitchFamily="18" charset="0"/>
                              </a:rPr>
                            </m:ctrlPr>
                          </m:sSubPr>
                          <m:e>
                            <m:r>
                              <a:rPr lang="en-US" sz="1400" b="0" i="1">
                                <a:latin typeface="Cambria Math"/>
                              </a:rPr>
                              <m:t>𝑅</m:t>
                            </m:r>
                          </m:e>
                          <m:sub>
                            <m:r>
                              <a:rPr lang="en-US" sz="1400" b="0" i="1">
                                <a:latin typeface="Cambria Math"/>
                              </a:rPr>
                              <m:t>𝑜𝑢𝑡</m:t>
                            </m:r>
                          </m:sub>
                        </m:sSub>
                        <m:sSup>
                          <m:sSupPr>
                            <m:ctrlPr>
                              <a:rPr lang="en-US" sz="1400" i="1">
                                <a:latin typeface="Cambria Math" panose="02040503050406030204" pitchFamily="18" charset="0"/>
                              </a:rPr>
                            </m:ctrlPr>
                          </m:sSupPr>
                          <m:e>
                            <m:r>
                              <a:rPr lang="en-US" sz="1400" b="0" i="1">
                                <a:latin typeface="Cambria Math"/>
                              </a:rPr>
                              <m:t>𝐷</m:t>
                            </m:r>
                          </m:e>
                          <m:sup>
                            <m:r>
                              <a:rPr lang="en-US" sz="1400" b="0" i="1">
                                <a:latin typeface="Cambria Math"/>
                              </a:rPr>
                              <m:t>′</m:t>
                            </m:r>
                          </m:sup>
                        </m:sSup>
                      </m:num>
                      <m:den>
                        <m:r>
                          <a:rPr lang="en-US" sz="1400" b="0" i="1">
                            <a:latin typeface="Cambria Math"/>
                          </a:rPr>
                          <m:t>2</m:t>
                        </m:r>
                      </m:den>
                    </m:f>
                    <m:f>
                      <m:fPr>
                        <m:ctrlPr>
                          <a:rPr lang="en-US" sz="1400" i="1">
                            <a:latin typeface="Cambria Math" panose="02040503050406030204" pitchFamily="18" charset="0"/>
                          </a:rPr>
                        </m:ctrlPr>
                      </m:fPr>
                      <m:num>
                        <m:r>
                          <a:rPr lang="en-US" sz="1400" b="0" i="1">
                            <a:latin typeface="Cambria Math"/>
                          </a:rPr>
                          <m:t>1−</m:t>
                        </m:r>
                        <m:f>
                          <m:fPr>
                            <m:ctrlPr>
                              <a:rPr lang="en-US" sz="1400" b="0" i="1">
                                <a:latin typeface="Cambria Math" panose="02040503050406030204" pitchFamily="18" charset="0"/>
                              </a:rPr>
                            </m:ctrlPr>
                          </m:fPr>
                          <m:num>
                            <m:r>
                              <a:rPr lang="en-US" sz="1400" b="0" i="1">
                                <a:latin typeface="Cambria Math"/>
                              </a:rPr>
                              <m:t>𝑠</m:t>
                            </m:r>
                          </m:num>
                          <m:den>
                            <m:f>
                              <m:fPr>
                                <m:type m:val="skw"/>
                                <m:ctrlPr>
                                  <a:rPr lang="en-US" sz="1400" b="0" i="1">
                                    <a:latin typeface="Cambria Math" panose="02040503050406030204" pitchFamily="18" charset="0"/>
                                  </a:rPr>
                                </m:ctrlPr>
                              </m:fPr>
                              <m:num>
                                <m:sSup>
                                  <m:sSupPr>
                                    <m:ctrlPr>
                                      <a:rPr lang="en-US" sz="1400" b="0" i="1">
                                        <a:latin typeface="Cambria Math" panose="02040503050406030204" pitchFamily="18" charset="0"/>
                                      </a:rPr>
                                    </m:ctrlPr>
                                  </m:sSupPr>
                                  <m:e>
                                    <m:sSub>
                                      <m:sSubPr>
                                        <m:ctrlPr>
                                          <a:rPr lang="en-US" sz="1400" i="1">
                                            <a:latin typeface="Cambria Math" panose="02040503050406030204" pitchFamily="18" charset="0"/>
                                          </a:rPr>
                                        </m:ctrlPr>
                                      </m:sSubPr>
                                      <m:e>
                                        <m:r>
                                          <a:rPr lang="en-US" sz="1400" i="1">
                                            <a:latin typeface="Cambria Math"/>
                                          </a:rPr>
                                          <m:t>𝑅</m:t>
                                        </m:r>
                                      </m:e>
                                      <m:sub>
                                        <m:r>
                                          <a:rPr lang="en-US" sz="1400" i="1">
                                            <a:latin typeface="Cambria Math"/>
                                          </a:rPr>
                                          <m:t>𝑜𝑢𝑡</m:t>
                                        </m:r>
                                      </m:sub>
                                    </m:sSub>
                                    <m:r>
                                      <a:rPr lang="en-US" sz="1400" b="0" i="1">
                                        <a:latin typeface="Cambria Math"/>
                                      </a:rPr>
                                      <m:t>𝐷</m:t>
                                    </m:r>
                                  </m:e>
                                  <m:sup>
                                    <m:r>
                                      <a:rPr lang="en-US" sz="1400" b="0" i="1">
                                        <a:latin typeface="Cambria Math"/>
                                      </a:rPr>
                                      <m:t>′2</m:t>
                                    </m:r>
                                  </m:sup>
                                </m:sSup>
                              </m:num>
                              <m:den>
                                <m:r>
                                  <a:rPr lang="en-US" sz="1400" b="0" i="1">
                                    <a:latin typeface="Cambria Math"/>
                                  </a:rPr>
                                  <m:t>𝐿</m:t>
                                </m:r>
                              </m:den>
                            </m:f>
                          </m:den>
                        </m:f>
                      </m:num>
                      <m:den>
                        <m:f>
                          <m:fPr>
                            <m:ctrlPr>
                              <a:rPr lang="en-US" sz="1400" i="1">
                                <a:latin typeface="Cambria Math" panose="02040503050406030204" pitchFamily="18" charset="0"/>
                              </a:rPr>
                            </m:ctrlPr>
                          </m:fPr>
                          <m:num>
                            <m:r>
                              <a:rPr lang="en-US" sz="1400" b="0" i="1">
                                <a:latin typeface="Cambria Math"/>
                              </a:rPr>
                              <m:t>𝑠</m:t>
                            </m:r>
                          </m:num>
                          <m:den>
                            <m:f>
                              <m:fPr>
                                <m:type m:val="skw"/>
                                <m:ctrlPr>
                                  <a:rPr lang="en-US" sz="1400" i="1">
                                    <a:latin typeface="Cambria Math" panose="02040503050406030204" pitchFamily="18" charset="0"/>
                                  </a:rPr>
                                </m:ctrlPr>
                              </m:fPr>
                              <m:num>
                                <m:r>
                                  <a:rPr lang="en-US" sz="1400" b="0" i="1">
                                    <a:latin typeface="Cambria Math"/>
                                  </a:rPr>
                                  <m:t>2</m:t>
                                </m:r>
                              </m:num>
                              <m:den>
                                <m:sSub>
                                  <m:sSubPr>
                                    <m:ctrlPr>
                                      <a:rPr lang="en-US" sz="1400" i="1">
                                        <a:latin typeface="Cambria Math" panose="02040503050406030204" pitchFamily="18" charset="0"/>
                                      </a:rPr>
                                    </m:ctrlPr>
                                  </m:sSubPr>
                                  <m:e>
                                    <m:r>
                                      <a:rPr lang="en-US" sz="1400" b="0" i="1">
                                        <a:latin typeface="Cambria Math"/>
                                      </a:rPr>
                                      <m:t>𝑅</m:t>
                                    </m:r>
                                  </m:e>
                                  <m:sub>
                                    <m:r>
                                      <a:rPr lang="en-US" sz="1400" b="0" i="1">
                                        <a:latin typeface="Cambria Math"/>
                                      </a:rPr>
                                      <m:t>𝑜𝑢𝑡</m:t>
                                    </m:r>
                                  </m:sub>
                                </m:sSub>
                                <m:sSub>
                                  <m:sSubPr>
                                    <m:ctrlPr>
                                      <a:rPr lang="en-US" sz="1400" i="1">
                                        <a:latin typeface="Cambria Math" panose="02040503050406030204" pitchFamily="18" charset="0"/>
                                      </a:rPr>
                                    </m:ctrlPr>
                                  </m:sSubPr>
                                  <m:e>
                                    <m:r>
                                      <a:rPr lang="en-US" sz="1400" b="0" i="1">
                                        <a:latin typeface="Cambria Math"/>
                                      </a:rPr>
                                      <m:t>𝐶</m:t>
                                    </m:r>
                                  </m:e>
                                  <m:sub>
                                    <m:r>
                                      <a:rPr lang="en-US" sz="1400" b="0" i="1">
                                        <a:latin typeface="Cambria Math"/>
                                      </a:rPr>
                                      <m:t>𝑜𝑢𝑡</m:t>
                                    </m:r>
                                  </m:sub>
                                </m:sSub>
                              </m:den>
                            </m:f>
                          </m:den>
                        </m:f>
                        <m:r>
                          <a:rPr lang="en-US" sz="1400" b="0" i="1">
                            <a:latin typeface="Cambria Math"/>
                          </a:rPr>
                          <m:t>+1</m:t>
                        </m:r>
                      </m:den>
                    </m:f>
                  </m:oMath>
                </m:oMathPara>
              </a14:m>
              <a:endParaRPr lang="en-US"/>
            </a:p>
          </xdr:txBody>
        </xdr:sp>
      </mc:Choice>
      <mc:Fallback xmlns="">
        <xdr:sp macro="" textlink="">
          <xdr:nvSpPr>
            <xdr:cNvPr id="4" name="TextBox 7"/>
            <xdr:cNvSpPr txBox="1"/>
          </xdr:nvSpPr>
          <xdr:spPr>
            <a:xfrm>
              <a:off x="10512157" y="5738265"/>
              <a:ext cx="2795175"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power stage transfer</a:t>
              </a:r>
              <a:r>
                <a:rPr lang="en-US" sz="1400" i="0" baseline="0">
                  <a:latin typeface="Cambria Math"/>
                </a:rPr>
                <a:t> function</a:t>
              </a:r>
            </a:p>
            <a:p>
              <a:endParaRPr lang="en-US" i="1">
                <a:latin typeface="Cambria Math"/>
              </a:endParaRPr>
            </a:p>
            <a:p>
              <a:pPr/>
              <a:r>
                <a:rPr lang="en-US" altLang="zh-CN" sz="1400" b="0" i="0">
                  <a:latin typeface="Cambria Math"/>
                </a:rPr>
                <a:t>𝐺_</a:t>
              </a:r>
              <a:r>
                <a:rPr lang="en-US" sz="1400" b="0" i="0">
                  <a:latin typeface="Cambria Math"/>
                </a:rPr>
                <a:t>𝑣𝐿=</a:t>
              </a:r>
              <a:r>
                <a:rPr lang="en-US" sz="1400" b="0" i="0" kern="1200">
                  <a:solidFill>
                    <a:schemeClr val="tx1"/>
                  </a:solidFill>
                  <a:effectLst/>
                  <a:latin typeface="Cambria Math"/>
                  <a:ea typeface="+mn-ea"/>
                  <a:cs typeface="Arial" charset="0"/>
                </a:rPr>
                <a:t>𝑉_𝑜𝑢𝑡/𝑖_𝐿 </a:t>
              </a:r>
              <a:r>
                <a:rPr lang="en-US" sz="1400" b="0" i="0">
                  <a:latin typeface="Cambria Math"/>
                </a:rPr>
                <a:t>=</a:t>
              </a:r>
              <a:r>
                <a:rPr lang="en-US" sz="1400" i="0">
                  <a:latin typeface="Cambria Math"/>
                </a:rPr>
                <a:t>(</a:t>
              </a:r>
              <a:r>
                <a:rPr lang="en-US" sz="1400" b="0" i="0">
                  <a:latin typeface="Cambria Math"/>
                </a:rPr>
                <a:t>𝑅_𝑜𝑢𝑡 𝐷^′)/2  (1−𝑠/(〖</a:t>
              </a:r>
              <a:r>
                <a:rPr lang="en-US" sz="1400" i="0">
                  <a:latin typeface="Cambria Math"/>
                </a:rPr>
                <a:t>𝑅_𝑜𝑢𝑡</a:t>
              </a:r>
              <a:r>
                <a:rPr lang="en-US" sz="1400" b="0" i="0">
                  <a:latin typeface="Cambria Math"/>
                </a:rPr>
                <a:t> 𝐷〗^′2⁄𝐿))/(𝑠/(2⁄(𝑅_𝑜𝑢𝑡 𝐶_𝑜𝑢𝑡 ))+1)</a:t>
              </a:r>
              <a:endParaRPr lang="en-US"/>
            </a:p>
          </xdr:txBody>
        </xdr:sp>
      </mc:Fallback>
    </mc:AlternateContent>
    <xdr:clientData/>
  </xdr:twoCellAnchor>
  <xdr:twoCellAnchor>
    <xdr:from>
      <xdr:col>15</xdr:col>
      <xdr:colOff>347023</xdr:colOff>
      <xdr:row>49</xdr:row>
      <xdr:rowOff>91950</xdr:rowOff>
    </xdr:from>
    <xdr:to>
      <xdr:col>23</xdr:col>
      <xdr:colOff>170544</xdr:colOff>
      <xdr:row>62</xdr:row>
      <xdr:rowOff>133350</xdr:rowOff>
    </xdr:to>
    <mc:AlternateContent xmlns:mc="http://schemas.openxmlformats.org/markup-compatibility/2006" xmlns:a14="http://schemas.microsoft.com/office/drawing/2010/main">
      <mc:Choice Requires="a14">
        <xdr:sp macro="" textlink="">
          <xdr:nvSpPr>
            <xdr:cNvPr id="5" name="TextBox 5">
              <a:extLst>
                <a:ext uri="{FF2B5EF4-FFF2-40B4-BE49-F238E27FC236}">
                  <a16:creationId xmlns:a16="http://schemas.microsoft.com/office/drawing/2014/main" id="{00000000-0008-0000-0100-000005000000}"/>
                </a:ext>
              </a:extLst>
            </xdr:cNvPr>
            <xdr:cNvSpPr txBox="1"/>
          </xdr:nvSpPr>
          <xdr:spPr>
            <a:xfrm>
              <a:off x="11408447" y="9472005"/>
              <a:ext cx="4991869" cy="2435074"/>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Cambria Math"/>
                  <a:ea typeface="+mn-ea"/>
                  <a:cs typeface="+mn-cs"/>
                </a:rPr>
                <a:t>compesation transfer function</a:t>
              </a: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14:m>
                <m:oMathPara xmlns:m="http://schemas.openxmlformats.org/officeDocument/2006/math">
                  <m:oMathParaPr>
                    <m:jc m:val="centerGroup"/>
                  </m:oMathParaPr>
                  <m:oMath xmlns:m="http://schemas.openxmlformats.org/officeDocument/2006/math">
                    <m:sSub>
                      <m:sSubPr>
                        <m:ctrlPr>
                          <a:rPr lang="en-US" sz="1400" i="1" kern="1200">
                            <a:solidFill>
                              <a:schemeClr val="tx1"/>
                            </a:solidFill>
                            <a:latin typeface="Cambria Math" panose="02040503050406030204" pitchFamily="18" charset="0"/>
                            <a:ea typeface="+mn-ea"/>
                            <a:cs typeface="Arial" charset="0"/>
                          </a:rPr>
                        </m:ctrlPr>
                      </m:sSubPr>
                      <m:e>
                        <m:r>
                          <a:rPr lang="en-US" altLang="zh-CN" sz="1400" i="0" kern="1200">
                            <a:solidFill>
                              <a:schemeClr val="tx1"/>
                            </a:solidFill>
                            <a:latin typeface="Cambria Math"/>
                            <a:ea typeface="+mn-ea"/>
                            <a:cs typeface="Arial" charset="0"/>
                          </a:rPr>
                          <m:t>𝐺</m:t>
                        </m:r>
                      </m:e>
                      <m:sub>
                        <m:r>
                          <a:rPr lang="en-US" altLang="zh-CN" sz="1400" i="0" kern="1200">
                            <a:solidFill>
                              <a:schemeClr val="tx1"/>
                            </a:solidFill>
                            <a:latin typeface="Cambria Math"/>
                            <a:ea typeface="+mn-ea"/>
                            <a:cs typeface="Arial" charset="0"/>
                          </a:rPr>
                          <m:t>𝑐</m:t>
                        </m:r>
                        <m:r>
                          <a:rPr lang="en-US" altLang="zh-CN" sz="1400" b="0" i="1" kern="1200">
                            <a:solidFill>
                              <a:schemeClr val="tx1"/>
                            </a:solidFill>
                            <a:latin typeface="Cambria Math"/>
                            <a:ea typeface="+mn-ea"/>
                            <a:cs typeface="Arial" charset="0"/>
                          </a:rPr>
                          <m:t>𝐹𝐵</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b="0" i="0" kern="1200">
                            <a:solidFill>
                              <a:schemeClr val="tx1"/>
                            </a:solidFill>
                            <a:latin typeface="Cambria Math"/>
                            <a:ea typeface="+mn-ea"/>
                            <a:cs typeface="Arial" charset="0"/>
                          </a:rPr>
                          <m:t>=</m:t>
                        </m:r>
                        <m:f>
                          <m:fPr>
                            <m:ctrlPr>
                              <a:rPr lang="en-US" sz="1400" b="0" i="1" kern="1200">
                                <a:solidFill>
                                  <a:schemeClr val="tx1"/>
                                </a:solidFill>
                                <a:latin typeface="Cambria Math" panose="02040503050406030204" pitchFamily="18" charset="0"/>
                                <a:ea typeface="+mn-ea"/>
                                <a:cs typeface="Arial" charset="0"/>
                              </a:rPr>
                            </m:ctrlPr>
                          </m:fPr>
                          <m:num>
                            <m:sSub>
                              <m:sSubPr>
                                <m:ctrlPr>
                                  <a:rPr lang="en-US" sz="1400" b="0" i="1" kern="1200">
                                    <a:solidFill>
                                      <a:schemeClr val="tx1"/>
                                    </a:solidFill>
                                    <a:latin typeface="Cambria Math" panose="02040503050406030204" pitchFamily="18" charset="0"/>
                                    <a:ea typeface="+mn-ea"/>
                                    <a:cs typeface="Arial" charset="0"/>
                                  </a:rPr>
                                </m:ctrlPr>
                              </m:sSubPr>
                              <m:e>
                                <m:r>
                                  <a:rPr lang="en-US" sz="1400" b="0" i="1" kern="1200">
                                    <a:solidFill>
                                      <a:schemeClr val="tx1"/>
                                    </a:solidFill>
                                    <a:latin typeface="Cambria Math"/>
                                    <a:ea typeface="+mn-ea"/>
                                    <a:cs typeface="Arial" charset="0"/>
                                  </a:rPr>
                                  <m:t>𝑉</m:t>
                                </m:r>
                              </m:e>
                              <m:sub>
                                <m:r>
                                  <a:rPr lang="en-US" sz="1400" b="0" i="1" kern="1200">
                                    <a:solidFill>
                                      <a:schemeClr val="tx1"/>
                                    </a:solidFill>
                                    <a:latin typeface="Cambria Math"/>
                                    <a:ea typeface="+mn-ea"/>
                                    <a:cs typeface="Arial" charset="0"/>
                                  </a:rPr>
                                  <m:t>𝑐</m:t>
                                </m:r>
                              </m:sub>
                            </m:sSub>
                          </m:num>
                          <m:den>
                            <m:sSub>
                              <m:sSubPr>
                                <m:ctrlPr>
                                  <a:rPr lang="en-US" sz="1400" b="0" i="1" kern="1200">
                                    <a:solidFill>
                                      <a:schemeClr val="tx1"/>
                                    </a:solidFill>
                                    <a:latin typeface="Cambria Math" panose="02040503050406030204" pitchFamily="18" charset="0"/>
                                    <a:ea typeface="+mn-ea"/>
                                    <a:cs typeface="Arial" charset="0"/>
                                  </a:rPr>
                                </m:ctrlPr>
                              </m:sSubPr>
                              <m:e>
                                <m:r>
                                  <a:rPr lang="en-US" sz="1400" b="0" i="1" kern="1200">
                                    <a:solidFill>
                                      <a:schemeClr val="tx1"/>
                                    </a:solidFill>
                                    <a:latin typeface="Cambria Math"/>
                                    <a:ea typeface="+mn-ea"/>
                                    <a:cs typeface="Arial" charset="0"/>
                                  </a:rPr>
                                  <m:t>𝑉</m:t>
                                </m:r>
                              </m:e>
                              <m:sub>
                                <m:r>
                                  <a:rPr lang="en-US" sz="1400" b="0" i="1" kern="1200">
                                    <a:solidFill>
                                      <a:schemeClr val="tx1"/>
                                    </a:solidFill>
                                    <a:latin typeface="Cambria Math"/>
                                    <a:ea typeface="+mn-ea"/>
                                    <a:cs typeface="Arial" charset="0"/>
                                  </a:rPr>
                                  <m:t>𝐹𝐵</m:t>
                                </m:r>
                              </m:sub>
                            </m:sSub>
                          </m:den>
                        </m:f>
                        <m:r>
                          <a:rPr lang="en-US" sz="1400" b="0" i="1" kern="1200">
                            <a:solidFill>
                              <a:schemeClr val="tx1"/>
                            </a:solidFill>
                            <a:latin typeface="Cambria Math"/>
                            <a:ea typeface="+mn-ea"/>
                            <a:cs typeface="Arial" charset="0"/>
                          </a:rPr>
                          <m:t>=</m:t>
                        </m:r>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𝑜</m:t>
                        </m:r>
                        <m:r>
                          <a:rPr lang="en-US" sz="1400" i="0" kern="1200">
                            <a:solidFill>
                              <a:schemeClr val="tx1"/>
                            </a:solidFill>
                            <a:latin typeface="Cambria Math"/>
                            <a:ea typeface="+mn-ea"/>
                            <a:cs typeface="Arial" charset="0"/>
                          </a:rPr>
                          <m:t>_</m:t>
                        </m:r>
                        <m:r>
                          <a:rPr lang="en-US" sz="1400" i="0" kern="1200">
                            <a:solidFill>
                              <a:schemeClr val="tx1"/>
                            </a:solidFill>
                            <a:latin typeface="Cambria Math"/>
                            <a:ea typeface="+mn-ea"/>
                            <a:cs typeface="Arial" charset="0"/>
                          </a:rPr>
                          <m:t>𝑒𝑎</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𝑔</m:t>
                        </m:r>
                      </m:e>
                      <m:sub>
                        <m:r>
                          <a:rPr lang="en-US" sz="1400" i="0" kern="1200">
                            <a:solidFill>
                              <a:schemeClr val="tx1"/>
                            </a:solidFill>
                            <a:latin typeface="Cambria Math"/>
                            <a:ea typeface="+mn-ea"/>
                            <a:cs typeface="Arial" charset="0"/>
                          </a:rPr>
                          <m:t>𝑚</m:t>
                        </m:r>
                      </m:sub>
                    </m:sSub>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𝑠</m:t>
                            </m:r>
                          </m:num>
                          <m:den>
                            <m:f>
                              <m:fPr>
                                <m:type m:val="skw"/>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num>
                              <m:den>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𝐶</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𝑐</m:t>
                                    </m:r>
                                  </m:sub>
                                </m:sSub>
                              </m:den>
                            </m:f>
                          </m:den>
                        </m:f>
                      </m:num>
                      <m:den>
                        <m:d>
                          <m:dPr>
                            <m:ctrlPr>
                              <a:rPr lang="en-US" sz="1400" i="1" kern="1200">
                                <a:solidFill>
                                  <a:schemeClr val="tx1"/>
                                </a:solidFill>
                                <a:latin typeface="Cambria Math" panose="02040503050406030204" pitchFamily="18" charset="0"/>
                                <a:ea typeface="+mn-ea"/>
                                <a:cs typeface="Arial" charset="0"/>
                              </a:rPr>
                            </m:ctrlPr>
                          </m:dPr>
                          <m:e>
                            <m:r>
                              <a:rPr lang="en-US" sz="1400" i="0" kern="1200">
                                <a:solidFill>
                                  <a:schemeClr val="tx1"/>
                                </a:solidFill>
                                <a:latin typeface="Cambria Math"/>
                                <a:ea typeface="+mn-ea"/>
                                <a:cs typeface="Arial" charset="0"/>
                              </a:rPr>
                              <m:t>1+</m:t>
                            </m:r>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𝑠</m:t>
                                </m:r>
                              </m:num>
                              <m:den>
                                <m:f>
                                  <m:fPr>
                                    <m:type m:val="skw"/>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num>
                                  <m:den>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𝑜</m:t>
                                        </m:r>
                                        <m:r>
                                          <a:rPr lang="en-US" sz="1400" i="0" kern="1200">
                                            <a:solidFill>
                                              <a:schemeClr val="tx1"/>
                                            </a:solidFill>
                                            <a:latin typeface="Cambria Math"/>
                                            <a:ea typeface="+mn-ea"/>
                                            <a:cs typeface="Arial" charset="0"/>
                                          </a:rPr>
                                          <m:t>_</m:t>
                                        </m:r>
                                        <m:r>
                                          <a:rPr lang="en-US" sz="1400" i="0" kern="1200">
                                            <a:solidFill>
                                              <a:schemeClr val="tx1"/>
                                            </a:solidFill>
                                            <a:latin typeface="Cambria Math"/>
                                            <a:ea typeface="+mn-ea"/>
                                            <a:cs typeface="Arial" charset="0"/>
                                          </a:rPr>
                                          <m:t>𝑒𝑎</m:t>
                                        </m:r>
                                      </m:sub>
                                    </m:sSub>
                                    <m:d>
                                      <m:dPr>
                                        <m:ctrlPr>
                                          <a:rPr lang="en-US" sz="1400" i="1" kern="1200">
                                            <a:solidFill>
                                              <a:schemeClr val="tx1"/>
                                            </a:solidFill>
                                            <a:latin typeface="Cambria Math" panose="02040503050406030204" pitchFamily="18" charset="0"/>
                                            <a:ea typeface="+mn-ea"/>
                                            <a:cs typeface="Arial" charset="0"/>
                                          </a:rPr>
                                        </m:ctrlPr>
                                      </m:dPr>
                                      <m:e>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𝑐</m:t>
                                            </m:r>
                                          </m:sub>
                                        </m:sSub>
                                        <m:r>
                                          <a:rPr lang="en-US" sz="1400" i="0" kern="1200">
                                            <a:solidFill>
                                              <a:schemeClr val="tx1"/>
                                            </a:solidFill>
                                            <a:latin typeface="Cambria Math"/>
                                            <a:ea typeface="+mn-ea"/>
                                            <a:cs typeface="Arial" charset="0"/>
                                          </a:rPr>
                                          <m:t>+</m:t>
                                        </m:r>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𝑝</m:t>
                                            </m:r>
                                          </m:sub>
                                        </m:sSub>
                                      </m:e>
                                    </m:d>
                                  </m:den>
                                </m:f>
                              </m:den>
                            </m:f>
                          </m:e>
                        </m:d>
                        <m:d>
                          <m:dPr>
                            <m:ctrlPr>
                              <a:rPr lang="en-US" sz="1400" i="1" kern="1200">
                                <a:solidFill>
                                  <a:schemeClr val="tx1"/>
                                </a:solidFill>
                                <a:latin typeface="Cambria Math" panose="02040503050406030204" pitchFamily="18" charset="0"/>
                                <a:ea typeface="+mn-ea"/>
                                <a:cs typeface="Arial" charset="0"/>
                              </a:rPr>
                            </m:ctrlPr>
                          </m:dPr>
                          <m:e>
                            <m:r>
                              <a:rPr lang="en-US" sz="1400" i="0" kern="1200">
                                <a:solidFill>
                                  <a:schemeClr val="tx1"/>
                                </a:solidFill>
                                <a:latin typeface="Cambria Math"/>
                                <a:ea typeface="+mn-ea"/>
                                <a:cs typeface="Arial" charset="0"/>
                              </a:rPr>
                              <m:t>1+</m:t>
                            </m:r>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𝑠</m:t>
                                </m:r>
                              </m:num>
                              <m:den>
                                <m:f>
                                  <m:fPr>
                                    <m:type m:val="skw"/>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num>
                                  <m:den>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𝐶</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𝑝</m:t>
                                        </m:r>
                                      </m:sub>
                                    </m:sSub>
                                  </m:den>
                                </m:f>
                              </m:den>
                            </m:f>
                          </m:e>
                        </m:d>
                      </m:den>
                    </m:f>
                  </m:oMath>
                </m:oMathPara>
              </a14:m>
              <a:endParaRPr lang="en-US" sz="1400" i="0" kern="1200">
                <a:solidFill>
                  <a:schemeClr val="tx1"/>
                </a:solidFill>
                <a:latin typeface="Cambria Math"/>
                <a:ea typeface="+mn-ea"/>
                <a:cs typeface="Arial" charset="0"/>
              </a:endParaRP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r>
                <a:rPr lang="en-US" sz="1400" i="0" kern="1200">
                  <a:solidFill>
                    <a:schemeClr val="tx1"/>
                  </a:solidFill>
                  <a:latin typeface="Cambria Math"/>
                  <a:ea typeface="+mn-ea"/>
                  <a:cs typeface="Arial" charset="0"/>
                </a:rPr>
                <a:t>mid DC gain</a:t>
              </a:r>
            </a:p>
            <a:p>
              <a:pPr marL="0" indent="0" algn="l" rtl="0" fontAlgn="base">
                <a:spcBef>
                  <a:spcPct val="0"/>
                </a:spcBef>
                <a:spcAft>
                  <a:spcPct val="0"/>
                </a:spcAft>
              </a:pPr>
              <a:r>
                <a:rPr lang="en-US" sz="1400" i="0" kern="1200">
                  <a:solidFill>
                    <a:schemeClr val="tx1"/>
                  </a:solidFill>
                  <a:latin typeface="Cambria Math"/>
                  <a:ea typeface="+mn-ea"/>
                  <a:cs typeface="Arial" charset="0"/>
                </a:rPr>
                <a:t>20*log(Rcomp*gm)</a:t>
              </a:r>
            </a:p>
          </xdr:txBody>
        </xdr:sp>
      </mc:Choice>
      <mc:Fallback xmlns="">
        <xdr:sp macro="" textlink="">
          <xdr:nvSpPr>
            <xdr:cNvPr id="5" name="TextBox 5"/>
            <xdr:cNvSpPr txBox="1"/>
          </xdr:nvSpPr>
          <xdr:spPr>
            <a:xfrm>
              <a:off x="11408447" y="9472005"/>
              <a:ext cx="4991869" cy="2435074"/>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Cambria Math"/>
                  <a:ea typeface="+mn-ea"/>
                  <a:cs typeface="+mn-cs"/>
                </a:rPr>
                <a:t>compesation transfer function</a:t>
              </a: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r>
                <a:rPr lang="en-US" altLang="zh-CN" sz="1400" i="0" kern="1200">
                  <a:solidFill>
                    <a:schemeClr val="tx1"/>
                  </a:solidFill>
                  <a:latin typeface="Cambria Math"/>
                  <a:ea typeface="+mn-ea"/>
                  <a:cs typeface="Arial" charset="0"/>
                </a:rPr>
                <a:t>𝐺_𝑐</a:t>
              </a:r>
              <a:r>
                <a:rPr lang="en-US" altLang="zh-CN" sz="1400" b="0" i="0" kern="1200">
                  <a:solidFill>
                    <a:schemeClr val="tx1"/>
                  </a:solidFill>
                  <a:latin typeface="Cambria Math"/>
                  <a:ea typeface="+mn-ea"/>
                  <a:cs typeface="Arial" charset="0"/>
                </a:rPr>
                <a:t>𝐹𝐵 </a:t>
              </a:r>
              <a:r>
                <a:rPr lang="en-US" sz="1400" i="0" kern="1200">
                  <a:solidFill>
                    <a:schemeClr val="tx1"/>
                  </a:solidFill>
                  <a:latin typeface="Cambria Math"/>
                  <a:ea typeface="+mn-ea"/>
                  <a:cs typeface="Arial" charset="0"/>
                </a:rPr>
                <a:t>〖</a:t>
              </a:r>
              <a:r>
                <a:rPr lang="en-US" sz="1400" b="0" i="0" kern="1200">
                  <a:solidFill>
                    <a:schemeClr val="tx1"/>
                  </a:solidFill>
                  <a:latin typeface="Cambria Math"/>
                  <a:ea typeface="+mn-ea"/>
                  <a:cs typeface="Arial" charset="0"/>
                </a:rPr>
                <a:t>=𝑉_𝑐/𝑉_𝐹𝐵 =</a:t>
              </a:r>
              <a:r>
                <a:rPr lang="en-US" sz="1400" i="0" kern="1200">
                  <a:solidFill>
                    <a:schemeClr val="tx1"/>
                  </a:solidFill>
                  <a:latin typeface="Cambria Math"/>
                  <a:ea typeface="+mn-ea"/>
                  <a:cs typeface="Arial" charset="0"/>
                </a:rPr>
                <a:t>𝑅〗_(𝑜_𝑒𝑎) 𝑔_𝑚  (1+𝑠/(1⁄(𝑅_𝐶 𝐶_𝑐 )))/(1+𝑠/(1⁄(𝑅_(𝑜_𝑒𝑎) (𝐶_𝑐+𝐶_𝑝 ) )))(1+𝑠/(1⁄(𝑅_𝐶 𝐶_𝑝 ))) </a:t>
              </a: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r>
                <a:rPr lang="en-US" sz="1400" i="0" kern="1200">
                  <a:solidFill>
                    <a:schemeClr val="tx1"/>
                  </a:solidFill>
                  <a:latin typeface="Cambria Math"/>
                  <a:ea typeface="+mn-ea"/>
                  <a:cs typeface="Arial" charset="0"/>
                </a:rPr>
                <a:t>mid DC gain</a:t>
              </a:r>
            </a:p>
            <a:p>
              <a:pPr marL="0" indent="0" algn="l" rtl="0" fontAlgn="base">
                <a:spcBef>
                  <a:spcPct val="0"/>
                </a:spcBef>
                <a:spcAft>
                  <a:spcPct val="0"/>
                </a:spcAft>
              </a:pPr>
              <a:r>
                <a:rPr lang="en-US" sz="1400" i="0" kern="1200">
                  <a:solidFill>
                    <a:schemeClr val="tx1"/>
                  </a:solidFill>
                  <a:latin typeface="Cambria Math"/>
                  <a:ea typeface="+mn-ea"/>
                  <a:cs typeface="Arial" charset="0"/>
                </a:rPr>
                <a:t>20*log(Rcomp*gm)</a:t>
              </a:r>
            </a:p>
          </xdr:txBody>
        </xdr:sp>
      </mc:Fallback>
    </mc:AlternateContent>
    <xdr:clientData/>
  </xdr:twoCellAnchor>
  <xdr:twoCellAnchor>
    <xdr:from>
      <xdr:col>2</xdr:col>
      <xdr:colOff>622300</xdr:colOff>
      <xdr:row>45</xdr:row>
      <xdr:rowOff>68035</xdr:rowOff>
    </xdr:from>
    <xdr:to>
      <xdr:col>14</xdr:col>
      <xdr:colOff>641534</xdr:colOff>
      <xdr:row>68</xdr:row>
      <xdr:rowOff>54921</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174625</xdr:colOff>
      <xdr:row>72</xdr:row>
      <xdr:rowOff>152976</xdr:rowOff>
    </xdr:from>
    <xdr:to>
      <xdr:col>20</xdr:col>
      <xdr:colOff>185343</xdr:colOff>
      <xdr:row>82</xdr:row>
      <xdr:rowOff>50427</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10337800" y="13616564"/>
              <a:ext cx="3249218" cy="1707201"/>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indent="0" algn="l" rtl="0"/>
              <a:r>
                <a:rPr kumimoji="0" lang="en-US" sz="1400" b="0" i="0" u="none" strike="noStrike" kern="0" cap="none" spc="0" normalizeH="0" baseline="0">
                  <a:ln>
                    <a:noFill/>
                  </a:ln>
                  <a:solidFill>
                    <a:prstClr val="black"/>
                  </a:solidFill>
                  <a:effectLst/>
                  <a:uLnTx/>
                  <a:uFillTx/>
                  <a:latin typeface="Cambria Math"/>
                  <a:ea typeface="+mn-ea"/>
                  <a:cs typeface="+mn-cs"/>
                </a:rPr>
                <a:t>loop transfer function</a:t>
              </a:r>
            </a:p>
            <a:p>
              <a:pPr marL="0" indent="0" algn="l" rtl="0"/>
              <a:endParaRPr kumimoji="0" lang="en-US" sz="1400" b="0" i="0" u="none" strike="noStrike" kern="0" cap="none" spc="0" normalizeH="0" baseline="0">
                <a:ln>
                  <a:noFill/>
                </a:ln>
                <a:solidFill>
                  <a:prstClr val="black"/>
                </a:solidFill>
                <a:effectLst/>
                <a:uLnTx/>
                <a:uFillTx/>
                <a:latin typeface="Cambria Math"/>
                <a:ea typeface="+mn-ea"/>
                <a:cs typeface="+mn-cs"/>
              </a:endParaRPr>
            </a:p>
            <a:p>
              <a:pPr marL="0" indent="0" algn="l" rtl="0"/>
              <a14:m>
                <m:oMath xmlns:m="http://schemas.openxmlformats.org/officeDocument/2006/math">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altLang="zh-CN" sz="1800" b="0" i="0" u="none" strike="noStrike" kern="0" cap="none" spc="0" normalizeH="0" baseline="0">
                          <a:ln>
                            <a:noFill/>
                          </a:ln>
                          <a:solidFill>
                            <a:prstClr val="black"/>
                          </a:solidFill>
                          <a:effectLst/>
                          <a:uLnTx/>
                          <a:uFillTx/>
                          <a:latin typeface="Cambria Math"/>
                          <a:ea typeface="+mn-ea"/>
                          <a:cs typeface="+mn-cs"/>
                        </a:rPr>
                        <m:t>𝐿𝑂𝑂𝑃</m:t>
                      </m:r>
                    </m:sub>
                  </m:sSub>
                  <m:r>
                    <a:rPr kumimoji="0" lang="en-US" sz="1800" b="0" i="0" u="none" strike="noStrike" kern="0" cap="none" spc="0" normalizeH="0" baseline="0">
                      <a:ln>
                        <a:noFill/>
                      </a:ln>
                      <a:solidFill>
                        <a:prstClr val="black"/>
                      </a:solidFill>
                      <a:effectLst/>
                      <a:uLnTx/>
                      <a:uFillTx/>
                      <a:latin typeface="Cambria Math"/>
                      <a:ea typeface="+mn-ea"/>
                      <a:cs typeface="+mn-cs"/>
                    </a:rPr>
                    <m:t>=</m:t>
                  </m:r>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sz="1800" b="0" i="0" u="none" strike="noStrike" kern="0" cap="none" spc="0" normalizeH="0" baseline="0">
                          <a:ln>
                            <a:noFill/>
                          </a:ln>
                          <a:solidFill>
                            <a:prstClr val="black"/>
                          </a:solidFill>
                          <a:effectLst/>
                          <a:uLnTx/>
                          <a:uFillTx/>
                          <a:latin typeface="Cambria Math"/>
                          <a:ea typeface="+mn-ea"/>
                          <a:cs typeface="+mn-cs"/>
                        </a:rPr>
                        <m:t>𝑣𝐿</m:t>
                      </m:r>
                    </m:sub>
                  </m:sSub>
                </m:oMath>
              </a14:m>
              <a:r>
                <a:rPr kumimoji="0" lang="en-US" sz="1800" b="0" i="0" u="none" strike="noStrike" kern="0" cap="none" spc="0" normalizeH="0" baseline="0">
                  <a:ln>
                    <a:noFill/>
                  </a:ln>
                  <a:solidFill>
                    <a:prstClr val="black"/>
                  </a:solidFill>
                  <a:effectLst/>
                  <a:uLnTx/>
                  <a:uFillTx/>
                  <a:latin typeface="Cambria Math"/>
                  <a:ea typeface="+mn-ea"/>
                  <a:cs typeface="+mn-cs"/>
                </a:rPr>
                <a:t>*</a:t>
              </a:r>
              <a14:m>
                <m:oMath xmlns:m="http://schemas.openxmlformats.org/officeDocument/2006/math">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altLang="zh-CN" sz="1800" b="0" i="0" u="none" strike="noStrike" kern="0" cap="none" spc="0" normalizeH="0" baseline="0">
                          <a:ln>
                            <a:noFill/>
                          </a:ln>
                          <a:solidFill>
                            <a:prstClr val="black"/>
                          </a:solidFill>
                          <a:effectLst/>
                          <a:uLnTx/>
                          <a:uFillTx/>
                          <a:latin typeface="Cambria Math"/>
                          <a:ea typeface="+mn-ea"/>
                          <a:cs typeface="+mn-cs"/>
                        </a:rPr>
                        <m:t>𝐿</m:t>
                      </m:r>
                      <m:r>
                        <a:rPr kumimoji="0" lang="en-US" sz="1800" b="0" i="0" u="none" strike="noStrike" kern="0" cap="none" spc="0" normalizeH="0" baseline="0">
                          <a:ln>
                            <a:noFill/>
                          </a:ln>
                          <a:solidFill>
                            <a:prstClr val="black"/>
                          </a:solidFill>
                          <a:effectLst/>
                          <a:uLnTx/>
                          <a:uFillTx/>
                          <a:latin typeface="Cambria Math"/>
                          <a:ea typeface="+mn-ea"/>
                          <a:cs typeface="+mn-cs"/>
                        </a:rPr>
                        <m:t>𝑐</m:t>
                      </m:r>
                    </m:sub>
                  </m:sSub>
                </m:oMath>
              </a14:m>
              <a:r>
                <a:rPr kumimoji="0" lang="en-US" sz="1800" b="0" i="0" u="none" strike="noStrike" kern="0" cap="none" spc="0" normalizeH="0" baseline="0">
                  <a:ln>
                    <a:noFill/>
                  </a:ln>
                  <a:solidFill>
                    <a:prstClr val="black"/>
                  </a:solidFill>
                  <a:effectLst/>
                  <a:uLnTx/>
                  <a:uFillTx/>
                  <a:latin typeface="Cambria Math"/>
                  <a:ea typeface="+mn-ea"/>
                  <a:cs typeface="+mn-cs"/>
                </a:rPr>
                <a:t>*</a:t>
              </a:r>
              <a14:m>
                <m:oMath xmlns:m="http://schemas.openxmlformats.org/officeDocument/2006/math">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sz="1800" b="0" i="0" u="none" strike="noStrike" kern="0" cap="none" spc="0" normalizeH="0" baseline="0">
                          <a:ln>
                            <a:noFill/>
                          </a:ln>
                          <a:solidFill>
                            <a:prstClr val="black"/>
                          </a:solidFill>
                          <a:effectLst/>
                          <a:uLnTx/>
                          <a:uFillTx/>
                          <a:latin typeface="Cambria Math"/>
                          <a:ea typeface="+mn-ea"/>
                          <a:cs typeface="+mn-cs"/>
                        </a:rPr>
                        <m:t>𝑐</m:t>
                      </m:r>
                      <m:r>
                        <m:rPr>
                          <m:sty m:val="p"/>
                        </m:rPr>
                        <a:rPr kumimoji="0" lang="en-US" sz="1800" b="0" i="0" u="none" strike="noStrike" kern="0" cap="none" spc="0" normalizeH="0" baseline="0">
                          <a:ln>
                            <a:noFill/>
                          </a:ln>
                          <a:solidFill>
                            <a:prstClr val="black"/>
                          </a:solidFill>
                          <a:effectLst/>
                          <a:uLnTx/>
                          <a:uFillTx/>
                          <a:latin typeface="Cambria Math"/>
                          <a:ea typeface="+mn-ea"/>
                          <a:cs typeface="+mn-cs"/>
                        </a:rPr>
                        <m:t>FB</m:t>
                      </m:r>
                    </m:sub>
                  </m:sSub>
                </m:oMath>
              </a14:m>
              <a:r>
                <a:rPr kumimoji="0" lang="en-US" sz="1800" b="0" i="0" u="none" strike="noStrike" kern="0" cap="none" spc="0" normalizeH="0" baseline="0" noProof="0">
                  <a:ln>
                    <a:noFill/>
                  </a:ln>
                  <a:solidFill>
                    <a:prstClr val="black"/>
                  </a:solidFill>
                  <a:effectLst/>
                  <a:uLnTx/>
                  <a:uFillTx/>
                  <a:latin typeface="Cambria Math"/>
                  <a:ea typeface="+mn-ea"/>
                  <a:cs typeface="+mn-cs"/>
                </a:rPr>
                <a:t>*</a:t>
              </a:r>
              <a14:m>
                <m:oMath xmlns:m="http://schemas.openxmlformats.org/officeDocument/2006/math">
                  <m:sSub>
                    <m:sSub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noProof="0">
                          <a:ln>
                            <a:noFill/>
                          </a:ln>
                          <a:solidFill>
                            <a:prstClr val="black"/>
                          </a:solidFill>
                          <a:effectLst/>
                          <a:uLnTx/>
                          <a:uFillTx/>
                          <a:latin typeface="Cambria Math"/>
                          <a:ea typeface="+mn-ea"/>
                          <a:cs typeface="+mn-cs"/>
                        </a:rPr>
                        <m:t>𝐺</m:t>
                      </m:r>
                    </m:e>
                    <m:sub>
                      <m:r>
                        <m:rPr>
                          <m:sty m:val="p"/>
                        </m:rPr>
                        <a:rPr kumimoji="0" lang="en-US" sz="1800" b="0" i="0" u="none" strike="noStrike" kern="0" cap="none" spc="0" normalizeH="0" baseline="0" noProof="0">
                          <a:ln>
                            <a:noFill/>
                          </a:ln>
                          <a:solidFill>
                            <a:prstClr val="black"/>
                          </a:solidFill>
                          <a:effectLst/>
                          <a:uLnTx/>
                          <a:uFillTx/>
                          <a:latin typeface="Cambria Math"/>
                          <a:ea typeface="+mn-ea"/>
                          <a:cs typeface="+mn-cs"/>
                        </a:rPr>
                        <m:t>FB</m:t>
                      </m:r>
                      <m:r>
                        <a:rPr kumimoji="0" lang="en-US" sz="1800" b="0" i="1" u="none" strike="noStrike" kern="0" cap="none" spc="0" normalizeH="0" baseline="0" noProof="0">
                          <a:ln>
                            <a:noFill/>
                          </a:ln>
                          <a:solidFill>
                            <a:prstClr val="black"/>
                          </a:solidFill>
                          <a:effectLst/>
                          <a:uLnTx/>
                          <a:uFillTx/>
                          <a:latin typeface="Cambria Math"/>
                          <a:ea typeface="+mn-ea"/>
                          <a:cs typeface="+mn-cs"/>
                        </a:rPr>
                        <m:t>𝑣</m:t>
                      </m:r>
                    </m:sub>
                  </m:sSub>
                </m:oMath>
              </a14:m>
              <a:endParaRPr kumimoji="0" lang="en-US" sz="1800" b="0" i="0" u="none" strike="noStrike" kern="0" cap="none" spc="0" normalizeH="0" baseline="0">
                <a:ln>
                  <a:noFill/>
                </a:ln>
                <a:solidFill>
                  <a:prstClr val="black"/>
                </a:solidFill>
                <a:effectLst/>
                <a:uLnTx/>
                <a:uFillTx/>
                <a:latin typeface="Cambria Math"/>
                <a:ea typeface="+mn-ea"/>
                <a:cs typeface="+mn-cs"/>
              </a:endParaRPr>
            </a:p>
            <a:p>
              <a:pPr marL="0" indent="0" algn="l" rtl="0"/>
              <a:r>
                <a:rPr kumimoji="0" lang="en-US" sz="1800" b="0" i="0" u="none" strike="noStrike" kern="0" cap="none" spc="0" normalizeH="0" baseline="0">
                  <a:ln>
                    <a:noFill/>
                  </a:ln>
                  <a:solidFill>
                    <a:prstClr val="black"/>
                  </a:solidFill>
                  <a:effectLst/>
                  <a:uLnTx/>
                  <a:uFillTx/>
                  <a:latin typeface="Cambria Math"/>
                  <a:ea typeface="+mn-ea"/>
                  <a:cs typeface="+mn-cs"/>
                </a:rPr>
                <a:t>          </a:t>
              </a:r>
            </a:p>
            <a:p>
              <a:pPr marL="0" indent="0" algn="l" rtl="0"/>
              <a14:m>
                <m:oMath xmlns:m="http://schemas.openxmlformats.org/officeDocument/2006/math">
                  <m:r>
                    <a:rPr kumimoji="0" lang="en-US" sz="1800" b="0" i="0" u="none" strike="noStrike" kern="0" cap="none" spc="0" normalizeH="0" baseline="0">
                      <a:ln>
                        <a:noFill/>
                      </a:ln>
                      <a:solidFill>
                        <a:prstClr val="black"/>
                      </a:solidFill>
                      <a:effectLst/>
                      <a:uLnTx/>
                      <a:uFillTx/>
                      <a:latin typeface="Cambria Math"/>
                      <a:ea typeface="+mn-ea"/>
                      <a:cs typeface="+mn-cs"/>
                    </a:rPr>
                    <m:t>=</m:t>
                  </m:r>
                  <m:f>
                    <m:f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fPr>
                    <m:num>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𝑉</m:t>
                          </m:r>
                        </m:e>
                        <m:sub>
                          <m:r>
                            <a:rPr kumimoji="0" lang="en-US" sz="1800" b="0" i="0" u="none" strike="noStrike" kern="0" cap="none" spc="0" normalizeH="0" baseline="0">
                              <a:ln>
                                <a:noFill/>
                              </a:ln>
                              <a:solidFill>
                                <a:prstClr val="black"/>
                              </a:solidFill>
                              <a:effectLst/>
                              <a:uLnTx/>
                              <a:uFillTx/>
                              <a:latin typeface="Cambria Math"/>
                              <a:ea typeface="+mn-ea"/>
                              <a:cs typeface="+mn-cs"/>
                            </a:rPr>
                            <m:t>𝑜𝑢𝑡</m:t>
                          </m:r>
                        </m:sub>
                      </m:sSub>
                    </m:num>
                    <m:den>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𝑖</m:t>
                          </m:r>
                        </m:e>
                        <m:sub>
                          <m:r>
                            <a:rPr kumimoji="0" lang="en-US" sz="1800" b="0" i="0" u="none" strike="noStrike" kern="0" cap="none" spc="0" normalizeH="0" baseline="0">
                              <a:ln>
                                <a:noFill/>
                              </a:ln>
                              <a:solidFill>
                                <a:prstClr val="black"/>
                              </a:solidFill>
                              <a:effectLst/>
                              <a:uLnTx/>
                              <a:uFillTx/>
                              <a:latin typeface="Cambria Math"/>
                              <a:ea typeface="+mn-ea"/>
                              <a:cs typeface="+mn-cs"/>
                            </a:rPr>
                            <m:t>𝐿</m:t>
                          </m:r>
                        </m:sub>
                      </m:sSub>
                    </m:den>
                  </m:f>
                  <m:r>
                    <a:rPr kumimoji="0" lang="en-US" sz="1800" b="0" i="0" u="none" strike="noStrike" kern="0" cap="none" spc="0" normalizeH="0" baseline="0">
                      <a:ln>
                        <a:noFill/>
                      </a:ln>
                      <a:solidFill>
                        <a:prstClr val="black"/>
                      </a:solidFill>
                      <a:effectLst/>
                      <a:uLnTx/>
                      <a:uFillTx/>
                      <a:latin typeface="Cambria Math"/>
                      <a:ea typeface="+mn-ea"/>
                      <a:cs typeface="+mn-cs"/>
                    </a:rPr>
                    <m:t>∗</m:t>
                  </m:r>
                  <m:f>
                    <m:f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fPr>
                    <m:num>
                      <m:r>
                        <a:rPr kumimoji="0" lang="en-US" sz="1800" b="0" i="0" u="none" strike="noStrike" kern="0" cap="none" spc="0" normalizeH="0" baseline="0">
                          <a:ln>
                            <a:noFill/>
                          </a:ln>
                          <a:solidFill>
                            <a:prstClr val="black"/>
                          </a:solidFill>
                          <a:effectLst/>
                          <a:uLnTx/>
                          <a:uFillTx/>
                          <a:latin typeface="Cambria Math"/>
                          <a:ea typeface="+mn-ea"/>
                          <a:cs typeface="+mn-cs"/>
                        </a:rPr>
                        <m:t>1</m:t>
                      </m:r>
                    </m:num>
                    <m:den>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𝑔</m:t>
                              </m:r>
                            </m:e>
                            <m:sub>
                              <m:r>
                                <a:rPr kumimoji="0" lang="en-US" sz="1800" b="0" i="0" u="none" strike="noStrike" kern="0" cap="none" spc="0" normalizeH="0" baseline="0">
                                  <a:ln>
                                    <a:noFill/>
                                  </a:ln>
                                  <a:solidFill>
                                    <a:prstClr val="black"/>
                                  </a:solidFill>
                                  <a:effectLst/>
                                  <a:uLnTx/>
                                  <a:uFillTx/>
                                  <a:latin typeface="Cambria Math"/>
                                  <a:ea typeface="+mn-ea"/>
                                  <a:cs typeface="+mn-cs"/>
                                </a:rPr>
                                <m:t>𝑚</m:t>
                              </m:r>
                              <m:r>
                                <a:rPr kumimoji="0" lang="en-US" sz="1800" b="0" i="0" u="none" strike="noStrike" kern="0" cap="none" spc="0" normalizeH="0" baseline="0">
                                  <a:ln>
                                    <a:noFill/>
                                  </a:ln>
                                  <a:solidFill>
                                    <a:prstClr val="black"/>
                                  </a:solidFill>
                                  <a:effectLst/>
                                  <a:uLnTx/>
                                  <a:uFillTx/>
                                  <a:latin typeface="Cambria Math"/>
                                  <a:ea typeface="+mn-ea"/>
                                  <a:cs typeface="+mn-cs"/>
                                </a:rPr>
                                <m:t>_</m:t>
                              </m:r>
                              <m:r>
                                <a:rPr kumimoji="0" lang="en-US" sz="1800" b="0" i="0" u="none" strike="noStrike" kern="0" cap="none" spc="0" normalizeH="0" baseline="0">
                                  <a:ln>
                                    <a:noFill/>
                                  </a:ln>
                                  <a:solidFill>
                                    <a:prstClr val="black"/>
                                  </a:solidFill>
                                  <a:effectLst/>
                                  <a:uLnTx/>
                                  <a:uFillTx/>
                                  <a:latin typeface="Cambria Math"/>
                                  <a:ea typeface="+mn-ea"/>
                                  <a:cs typeface="+mn-cs"/>
                                </a:rPr>
                                <m:t>𝑝𝑠</m:t>
                              </m:r>
                            </m:sub>
                          </m:sSub>
                          <m:r>
                            <a:rPr kumimoji="0" lang="en-US" sz="1800" b="0" i="0" u="none" strike="noStrike" kern="0" cap="none" spc="0" normalizeH="0" baseline="0">
                              <a:ln>
                                <a:noFill/>
                              </a:ln>
                              <a:solidFill>
                                <a:prstClr val="black"/>
                              </a:solidFill>
                              <a:effectLst/>
                              <a:uLnTx/>
                              <a:uFillTx/>
                              <a:latin typeface="Cambria Math"/>
                              <a:ea typeface="+mn-ea"/>
                              <a:cs typeface="+mn-cs"/>
                            </a:rPr>
                            <m:t>𝑅</m:t>
                          </m:r>
                        </m:e>
                        <m:sub>
                          <m:r>
                            <a:rPr kumimoji="0" lang="en-US" sz="1800" b="0" i="0" u="none" strike="noStrike" kern="0" cap="none" spc="0" normalizeH="0" baseline="0">
                              <a:ln>
                                <a:noFill/>
                              </a:ln>
                              <a:solidFill>
                                <a:prstClr val="black"/>
                              </a:solidFill>
                              <a:effectLst/>
                              <a:uLnTx/>
                              <a:uFillTx/>
                              <a:latin typeface="Cambria Math"/>
                              <a:ea typeface="+mn-ea"/>
                              <a:cs typeface="+mn-cs"/>
                            </a:rPr>
                            <m:t>𝑠𝑛𝑠</m:t>
                          </m:r>
                        </m:sub>
                      </m:sSub>
                    </m:den>
                  </m:f>
                </m:oMath>
              </a14:m>
              <a:r>
                <a:rPr kumimoji="0" lang="en-US" sz="1800" b="0" i="0" u="none" strike="noStrike" kern="0" cap="none" spc="0" normalizeH="0" baseline="0">
                  <a:ln>
                    <a:noFill/>
                  </a:ln>
                  <a:solidFill>
                    <a:prstClr val="black"/>
                  </a:solidFill>
                  <a:effectLst/>
                  <a:uLnTx/>
                  <a:uFillTx/>
                  <a:latin typeface="Cambria Math"/>
                  <a:ea typeface="+mn-ea"/>
                  <a:cs typeface="+mn-cs"/>
                </a:rPr>
                <a:t> </a:t>
              </a:r>
              <a14:m>
                <m:oMath xmlns:m="http://schemas.openxmlformats.org/officeDocument/2006/math">
                  <m:r>
                    <a:rPr kumimoji="0" lang="en-US" sz="1800" b="0" i="0" u="none" strike="noStrike" kern="0" cap="none" spc="0" normalizeH="0" baseline="0">
                      <a:ln>
                        <a:noFill/>
                      </a:ln>
                      <a:solidFill>
                        <a:prstClr val="black"/>
                      </a:solidFill>
                      <a:effectLst/>
                      <a:uLnTx/>
                      <a:uFillTx/>
                      <a:latin typeface="Cambria Math"/>
                      <a:ea typeface="+mn-ea"/>
                      <a:cs typeface="+mn-cs"/>
                    </a:rPr>
                    <m:t>∗</m:t>
                  </m:r>
                  <m:f>
                    <m:f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fPr>
                    <m:num>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m:rPr>
                              <m:sty m:val="p"/>
                            </m:rPr>
                            <a:rPr kumimoji="0" lang="en-US" sz="1800" b="0" i="0" u="none" strike="noStrike" kern="0" cap="none" spc="0" normalizeH="0" baseline="0">
                              <a:ln>
                                <a:noFill/>
                              </a:ln>
                              <a:solidFill>
                                <a:prstClr val="black"/>
                              </a:solidFill>
                              <a:effectLst/>
                              <a:uLnTx/>
                              <a:uFillTx/>
                              <a:latin typeface="Cambria Math"/>
                              <a:ea typeface="+mn-ea"/>
                              <a:cs typeface="+mn-cs"/>
                            </a:rPr>
                            <m:t>V</m:t>
                          </m:r>
                        </m:e>
                        <m:sub>
                          <m:r>
                            <a:rPr kumimoji="0" lang="en-US" sz="1800" b="0" i="0" u="none" strike="noStrike" kern="0" cap="none" spc="0" normalizeH="0" baseline="0">
                              <a:ln>
                                <a:noFill/>
                              </a:ln>
                              <a:solidFill>
                                <a:prstClr val="black"/>
                              </a:solidFill>
                              <a:effectLst/>
                              <a:uLnTx/>
                              <a:uFillTx/>
                              <a:latin typeface="Cambria Math"/>
                              <a:ea typeface="+mn-ea"/>
                              <a:cs typeface="+mn-cs"/>
                            </a:rPr>
                            <m:t>𝑐</m:t>
                          </m:r>
                        </m:sub>
                      </m:sSub>
                    </m:num>
                    <m:den>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𝑉</m:t>
                          </m:r>
                        </m:e>
                        <m:sub>
                          <m:r>
                            <a:rPr kumimoji="0" lang="en-US" sz="1800" b="0" i="1" u="none" strike="noStrike" kern="0" cap="none" spc="0" normalizeH="0" baseline="0">
                              <a:ln>
                                <a:noFill/>
                              </a:ln>
                              <a:solidFill>
                                <a:prstClr val="black"/>
                              </a:solidFill>
                              <a:effectLst/>
                              <a:uLnTx/>
                              <a:uFillTx/>
                              <a:latin typeface="Cambria Math"/>
                              <a:ea typeface="+mn-ea"/>
                              <a:cs typeface="+mn-cs"/>
                            </a:rPr>
                            <m:t>𝑟𝑒𝑓</m:t>
                          </m:r>
                        </m:sub>
                      </m:sSub>
                    </m:den>
                  </m:f>
                </m:oMath>
              </a14:m>
              <a:r>
                <a:rPr kumimoji="0" lang="en-US" sz="1800" b="0" i="0" u="none" strike="noStrike" kern="0" cap="none" spc="0" normalizeH="0" baseline="0">
                  <a:ln>
                    <a:noFill/>
                  </a:ln>
                  <a:solidFill>
                    <a:prstClr val="black"/>
                  </a:solidFill>
                  <a:effectLst/>
                  <a:uLnTx/>
                  <a:uFillTx/>
                  <a:latin typeface="Cambria Math"/>
                  <a:ea typeface="+mn-ea"/>
                  <a:cs typeface="+mn-cs"/>
                </a:rPr>
                <a:t>*</a:t>
              </a:r>
              <a14:m>
                <m:oMath xmlns:m="http://schemas.openxmlformats.org/officeDocument/2006/math">
                  <m:f>
                    <m:f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fPr>
                    <m:num>
                      <m:sSub>
                        <m:sSub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m:rPr>
                              <m:sty m:val="p"/>
                            </m:rPr>
                            <a:rPr kumimoji="0" lang="en-US" sz="1800" b="0" i="0" u="none" strike="noStrike" kern="0" cap="none" spc="0" normalizeH="0" baseline="0" noProof="0">
                              <a:ln>
                                <a:noFill/>
                              </a:ln>
                              <a:solidFill>
                                <a:prstClr val="black"/>
                              </a:solidFill>
                              <a:effectLst/>
                              <a:uLnTx/>
                              <a:uFillTx/>
                              <a:latin typeface="Cambria Math"/>
                              <a:ea typeface="+mn-ea"/>
                              <a:cs typeface="+mn-cs"/>
                            </a:rPr>
                            <m:t>V</m:t>
                          </m:r>
                        </m:e>
                        <m:sub>
                          <m:r>
                            <a:rPr kumimoji="0" lang="en-US" sz="1800" b="0" i="1" u="none" strike="noStrike" kern="0" cap="none" spc="0" normalizeH="0" baseline="0" noProof="0">
                              <a:ln>
                                <a:noFill/>
                              </a:ln>
                              <a:solidFill>
                                <a:prstClr val="black"/>
                              </a:solidFill>
                              <a:effectLst/>
                              <a:uLnTx/>
                              <a:uFillTx/>
                              <a:latin typeface="Cambria Math"/>
                              <a:ea typeface="+mn-ea"/>
                              <a:cs typeface="+mn-cs"/>
                            </a:rPr>
                            <m:t>𝑟𝑒𝑓</m:t>
                          </m:r>
                        </m:sub>
                      </m:sSub>
                    </m:num>
                    <m:den>
                      <m:sSub>
                        <m:sSub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noProof="0">
                              <a:ln>
                                <a:noFill/>
                              </a:ln>
                              <a:solidFill>
                                <a:prstClr val="black"/>
                              </a:solidFill>
                              <a:effectLst/>
                              <a:uLnTx/>
                              <a:uFillTx/>
                              <a:latin typeface="Cambria Math"/>
                              <a:ea typeface="+mn-ea"/>
                              <a:cs typeface="+mn-cs"/>
                            </a:rPr>
                            <m:t>𝑉</m:t>
                          </m:r>
                        </m:e>
                        <m:sub>
                          <m:r>
                            <a:rPr kumimoji="0" lang="en-US" sz="1800" b="0" i="0" u="none" strike="noStrike" kern="0" cap="none" spc="0" normalizeH="0" baseline="0" noProof="0">
                              <a:ln>
                                <a:noFill/>
                              </a:ln>
                              <a:solidFill>
                                <a:prstClr val="black"/>
                              </a:solidFill>
                              <a:effectLst/>
                              <a:uLnTx/>
                              <a:uFillTx/>
                              <a:latin typeface="Cambria Math"/>
                              <a:ea typeface="+mn-ea"/>
                              <a:cs typeface="+mn-cs"/>
                            </a:rPr>
                            <m:t>𝑜𝑢𝑡</m:t>
                          </m:r>
                        </m:sub>
                      </m:sSub>
                    </m:den>
                  </m:f>
                </m:oMath>
              </a14:m>
              <a:endParaRPr kumimoji="0" lang="en-US" sz="1800" b="0" i="0" u="none" strike="noStrike" kern="0" cap="none" spc="0" normalizeH="0" baseline="0">
                <a:ln>
                  <a:noFill/>
                </a:ln>
                <a:solidFill>
                  <a:prstClr val="black"/>
                </a:solidFill>
                <a:effectLst/>
                <a:uLnTx/>
                <a:uFillTx/>
                <a:latin typeface="Cambria Math"/>
                <a:ea typeface="+mn-ea"/>
                <a:cs typeface="+mn-cs"/>
              </a:endParaRPr>
            </a:p>
          </xdr:txBody>
        </xdr:sp>
      </mc:Choice>
      <mc:Fallback xmlns="">
        <xdr:sp macro="" textlink="">
          <xdr:nvSpPr>
            <xdr:cNvPr id="7" name="TextBox 6"/>
            <xdr:cNvSpPr txBox="1"/>
          </xdr:nvSpPr>
          <xdr:spPr>
            <a:xfrm>
              <a:off x="10337800" y="13616564"/>
              <a:ext cx="3249218" cy="1707201"/>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indent="0" algn="l" rtl="0"/>
              <a:r>
                <a:rPr kumimoji="0" lang="en-US" sz="1400" b="0" i="0" u="none" strike="noStrike" kern="0" cap="none" spc="0" normalizeH="0" baseline="0">
                  <a:ln>
                    <a:noFill/>
                  </a:ln>
                  <a:solidFill>
                    <a:prstClr val="black"/>
                  </a:solidFill>
                  <a:effectLst/>
                  <a:uLnTx/>
                  <a:uFillTx/>
                  <a:latin typeface="Cambria Math"/>
                  <a:ea typeface="+mn-ea"/>
                  <a:cs typeface="+mn-cs"/>
                </a:rPr>
                <a:t>loop transfer function</a:t>
              </a:r>
            </a:p>
            <a:p>
              <a:pPr marL="0" indent="0" algn="l" rtl="0"/>
              <a:endParaRPr kumimoji="0" lang="en-US" sz="1400" b="0" i="0" u="none" strike="noStrike" kern="0" cap="none" spc="0" normalizeH="0" baseline="0">
                <a:ln>
                  <a:noFill/>
                </a:ln>
                <a:solidFill>
                  <a:prstClr val="black"/>
                </a:solidFill>
                <a:effectLst/>
                <a:uLnTx/>
                <a:uFillTx/>
                <a:latin typeface="Cambria Math"/>
                <a:ea typeface="+mn-ea"/>
                <a:cs typeface="+mn-cs"/>
              </a:endParaRPr>
            </a:p>
            <a:p>
              <a:pPr marL="0" indent="0" algn="l" rtl="0"/>
              <a:r>
                <a:rPr kumimoji="0" lang="en-US" altLang="zh-CN" sz="1800" b="0" i="0" u="none" strike="noStrike" kern="0" cap="none" spc="0" normalizeH="0" baseline="0">
                  <a:ln>
                    <a:noFill/>
                  </a:ln>
                  <a:solidFill>
                    <a:prstClr val="black"/>
                  </a:solidFill>
                  <a:effectLst/>
                  <a:uLnTx/>
                  <a:uFillTx/>
                  <a:latin typeface="Cambria Math"/>
                  <a:ea typeface="+mn-ea"/>
                  <a:cs typeface="+mn-cs"/>
                </a:rPr>
                <a:t>𝐺_𝐿𝑂𝑂𝑃</a:t>
              </a:r>
              <a:r>
                <a:rPr kumimoji="0" lang="en-US" sz="1800" b="0" i="0" u="none" strike="noStrike" kern="0" cap="none" spc="0" normalizeH="0" baseline="0">
                  <a:ln>
                    <a:noFill/>
                  </a:ln>
                  <a:solidFill>
                    <a:prstClr val="black"/>
                  </a:solidFill>
                  <a:effectLst/>
                  <a:uLnTx/>
                  <a:uFillTx/>
                  <a:latin typeface="Cambria Math"/>
                  <a:ea typeface="+mn-ea"/>
                  <a:cs typeface="+mn-cs"/>
                </a:rPr>
                <a:t>=</a:t>
              </a:r>
              <a:r>
                <a:rPr kumimoji="0" lang="en-US" altLang="zh-CN" sz="1800" b="0" i="0" u="none" strike="noStrike" kern="0" cap="none" spc="0" normalizeH="0" baseline="0">
                  <a:ln>
                    <a:noFill/>
                  </a:ln>
                  <a:solidFill>
                    <a:prstClr val="black"/>
                  </a:solidFill>
                  <a:effectLst/>
                  <a:uLnTx/>
                  <a:uFillTx/>
                  <a:latin typeface="Cambria Math"/>
                  <a:ea typeface="+mn-ea"/>
                  <a:cs typeface="+mn-cs"/>
                </a:rPr>
                <a:t>𝐺_</a:t>
              </a:r>
              <a:r>
                <a:rPr kumimoji="0" lang="en-US" sz="1800" b="0" i="0" u="none" strike="noStrike" kern="0" cap="none" spc="0" normalizeH="0" baseline="0">
                  <a:ln>
                    <a:noFill/>
                  </a:ln>
                  <a:solidFill>
                    <a:prstClr val="black"/>
                  </a:solidFill>
                  <a:effectLst/>
                  <a:uLnTx/>
                  <a:uFillTx/>
                  <a:latin typeface="Cambria Math"/>
                  <a:ea typeface="+mn-ea"/>
                  <a:cs typeface="+mn-cs"/>
                </a:rPr>
                <a:t>𝑣𝐿*</a:t>
              </a:r>
              <a:r>
                <a:rPr kumimoji="0" lang="en-US" altLang="zh-CN" sz="1800" b="0" i="0" u="none" strike="noStrike" kern="0" cap="none" spc="0" normalizeH="0" baseline="0">
                  <a:ln>
                    <a:noFill/>
                  </a:ln>
                  <a:solidFill>
                    <a:prstClr val="black"/>
                  </a:solidFill>
                  <a:effectLst/>
                  <a:uLnTx/>
                  <a:uFillTx/>
                  <a:latin typeface="Cambria Math"/>
                  <a:ea typeface="+mn-ea"/>
                  <a:cs typeface="+mn-cs"/>
                </a:rPr>
                <a:t>𝐺_𝐿</a:t>
              </a:r>
              <a:r>
                <a:rPr kumimoji="0" lang="en-US" sz="1800" b="0" i="0" u="none" strike="noStrike" kern="0" cap="none" spc="0" normalizeH="0" baseline="0">
                  <a:ln>
                    <a:noFill/>
                  </a:ln>
                  <a:solidFill>
                    <a:prstClr val="black"/>
                  </a:solidFill>
                  <a:effectLst/>
                  <a:uLnTx/>
                  <a:uFillTx/>
                  <a:latin typeface="Cambria Math"/>
                  <a:ea typeface="+mn-ea"/>
                  <a:cs typeface="+mn-cs"/>
                </a:rPr>
                <a:t>𝑐*</a:t>
              </a:r>
              <a:r>
                <a:rPr kumimoji="0" lang="en-US" altLang="zh-CN" sz="1800" b="0" i="0" u="none" strike="noStrike" kern="0" cap="none" spc="0" normalizeH="0" baseline="0">
                  <a:ln>
                    <a:noFill/>
                  </a:ln>
                  <a:solidFill>
                    <a:prstClr val="black"/>
                  </a:solidFill>
                  <a:effectLst/>
                  <a:uLnTx/>
                  <a:uFillTx/>
                  <a:latin typeface="Cambria Math"/>
                  <a:ea typeface="+mn-ea"/>
                  <a:cs typeface="+mn-cs"/>
                </a:rPr>
                <a:t>𝐺_</a:t>
              </a:r>
              <a:r>
                <a:rPr kumimoji="0" lang="en-US" sz="1800" b="0" i="0" u="none" strike="noStrike" kern="0" cap="none" spc="0" normalizeH="0" baseline="0">
                  <a:ln>
                    <a:noFill/>
                  </a:ln>
                  <a:solidFill>
                    <a:prstClr val="black"/>
                  </a:solidFill>
                  <a:effectLst/>
                  <a:uLnTx/>
                  <a:uFillTx/>
                  <a:latin typeface="Cambria Math"/>
                  <a:ea typeface="+mn-ea"/>
                  <a:cs typeface="+mn-cs"/>
                </a:rPr>
                <a:t>𝑐FB</a:t>
              </a:r>
              <a:r>
                <a:rPr kumimoji="0" lang="en-US" sz="1800" b="0" i="0" u="none" strike="noStrike" kern="0" cap="none" spc="0" normalizeH="0" baseline="0" noProof="0">
                  <a:ln>
                    <a:noFill/>
                  </a:ln>
                  <a:solidFill>
                    <a:prstClr val="black"/>
                  </a:solidFill>
                  <a:effectLst/>
                  <a:uLnTx/>
                  <a:uFillTx/>
                  <a:latin typeface="Cambria Math"/>
                  <a:ea typeface="+mn-ea"/>
                  <a:cs typeface="+mn-cs"/>
                </a:rPr>
                <a:t>*</a:t>
              </a:r>
              <a:r>
                <a:rPr kumimoji="0" lang="en-US" altLang="zh-CN" sz="1800" b="0" i="0" u="none" strike="noStrike" kern="0" cap="none" spc="0" normalizeH="0" baseline="0" noProof="0">
                  <a:ln>
                    <a:noFill/>
                  </a:ln>
                  <a:solidFill>
                    <a:prstClr val="black"/>
                  </a:solidFill>
                  <a:effectLst/>
                  <a:uLnTx/>
                  <a:uFillTx/>
                  <a:latin typeface="Cambria Math"/>
                  <a:ea typeface="+mn-ea"/>
                  <a:cs typeface="+mn-cs"/>
                </a:rPr>
                <a:t>𝐺_</a:t>
              </a:r>
              <a:r>
                <a:rPr kumimoji="0" lang="en-US" sz="1800" b="0" i="0" u="none" strike="noStrike" kern="0" cap="none" spc="0" normalizeH="0" baseline="0" noProof="0">
                  <a:ln>
                    <a:noFill/>
                  </a:ln>
                  <a:solidFill>
                    <a:prstClr val="black"/>
                  </a:solidFill>
                  <a:effectLst/>
                  <a:uLnTx/>
                  <a:uFillTx/>
                  <a:latin typeface="Cambria Math"/>
                  <a:ea typeface="+mn-ea"/>
                  <a:cs typeface="+mn-cs"/>
                </a:rPr>
                <a:t>FB𝑣</a:t>
              </a:r>
              <a:endParaRPr kumimoji="0" lang="en-US" sz="1800" b="0" i="0" u="none" strike="noStrike" kern="0" cap="none" spc="0" normalizeH="0" baseline="0">
                <a:ln>
                  <a:noFill/>
                </a:ln>
                <a:solidFill>
                  <a:prstClr val="black"/>
                </a:solidFill>
                <a:effectLst/>
                <a:uLnTx/>
                <a:uFillTx/>
                <a:latin typeface="Cambria Math"/>
                <a:ea typeface="+mn-ea"/>
                <a:cs typeface="+mn-cs"/>
              </a:endParaRPr>
            </a:p>
            <a:p>
              <a:pPr marL="0" indent="0" algn="l" rtl="0"/>
              <a:r>
                <a:rPr kumimoji="0" lang="en-US" sz="1800" b="0" i="0" u="none" strike="noStrike" kern="0" cap="none" spc="0" normalizeH="0" baseline="0">
                  <a:ln>
                    <a:noFill/>
                  </a:ln>
                  <a:solidFill>
                    <a:prstClr val="black"/>
                  </a:solidFill>
                  <a:effectLst/>
                  <a:uLnTx/>
                  <a:uFillTx/>
                  <a:latin typeface="Cambria Math"/>
                  <a:ea typeface="+mn-ea"/>
                  <a:cs typeface="+mn-cs"/>
                </a:rPr>
                <a:t>          </a:t>
              </a:r>
            </a:p>
            <a:p>
              <a:pPr marL="0" indent="0" algn="l" rtl="0"/>
              <a:r>
                <a:rPr kumimoji="0" lang="en-US" sz="1800" b="0" i="0" u="none" strike="noStrike" kern="0" cap="none" spc="0" normalizeH="0" baseline="0">
                  <a:ln>
                    <a:noFill/>
                  </a:ln>
                  <a:solidFill>
                    <a:prstClr val="black"/>
                  </a:solidFill>
                  <a:effectLst/>
                  <a:uLnTx/>
                  <a:uFillTx/>
                  <a:latin typeface="Cambria Math"/>
                  <a:ea typeface="+mn-ea"/>
                  <a:cs typeface="+mn-cs"/>
                </a:rPr>
                <a:t>=𝑉_𝑜𝑢𝑡/𝑖_𝐿 ∗1/〖𝑔_(𝑚_𝑝𝑠) 𝑅〗_𝑠𝑛𝑠  ∗V_𝑐/𝑉_𝑟𝑒𝑓 *</a:t>
              </a:r>
              <a:r>
                <a:rPr kumimoji="0" lang="en-US" sz="1800" b="0" i="0" u="none" strike="noStrike" kern="0" cap="none" spc="0" normalizeH="0" baseline="0" noProof="0">
                  <a:ln>
                    <a:noFill/>
                  </a:ln>
                  <a:solidFill>
                    <a:prstClr val="black"/>
                  </a:solidFill>
                  <a:effectLst/>
                  <a:uLnTx/>
                  <a:uFillTx/>
                  <a:latin typeface="Cambria Math"/>
                  <a:ea typeface="+mn-ea"/>
                  <a:cs typeface="+mn-cs"/>
                </a:rPr>
                <a:t>V_𝑟𝑒𝑓/𝑉_𝑜𝑢𝑡 </a:t>
              </a:r>
              <a:endParaRPr kumimoji="0" lang="en-US" sz="1800" b="0" i="0" u="none" strike="noStrike" kern="0" cap="none" spc="0" normalizeH="0" baseline="0">
                <a:ln>
                  <a:noFill/>
                </a:ln>
                <a:solidFill>
                  <a:prstClr val="black"/>
                </a:solidFill>
                <a:effectLst/>
                <a:uLnTx/>
                <a:uFillTx/>
                <a:latin typeface="Cambria Math"/>
                <a:ea typeface="+mn-ea"/>
                <a:cs typeface="+mn-cs"/>
              </a:endParaRPr>
            </a:p>
          </xdr:txBody>
        </xdr:sp>
      </mc:Fallback>
    </mc:AlternateContent>
    <xdr:clientData/>
  </xdr:twoCellAnchor>
  <xdr:twoCellAnchor>
    <xdr:from>
      <xdr:col>3</xdr:col>
      <xdr:colOff>4536</xdr:colOff>
      <xdr:row>69</xdr:row>
      <xdr:rowOff>88447</xdr:rowOff>
    </xdr:from>
    <xdr:to>
      <xdr:col>15</xdr:col>
      <xdr:colOff>23770</xdr:colOff>
      <xdr:row>92</xdr:row>
      <xdr:rowOff>75333</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633791</xdr:colOff>
      <xdr:row>94</xdr:row>
      <xdr:rowOff>9676</xdr:rowOff>
    </xdr:from>
    <xdr:to>
      <xdr:col>15</xdr:col>
      <xdr:colOff>9558</xdr:colOff>
      <xdr:row>116</xdr:row>
      <xdr:rowOff>177537</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xdr:colOff>
      <xdr:row>97</xdr:row>
      <xdr:rowOff>0</xdr:rowOff>
    </xdr:from>
    <xdr:to>
      <xdr:col>20</xdr:col>
      <xdr:colOff>490538</xdr:colOff>
      <xdr:row>108</xdr:row>
      <xdr:rowOff>164433</xdr:rowOff>
    </xdr:to>
    <mc:AlternateContent xmlns:mc="http://schemas.openxmlformats.org/markup-compatibility/2006" xmlns:a14="http://schemas.microsoft.com/office/drawing/2010/main">
      <mc:Choice Requires="a14">
        <xdr:sp macro="" textlink="">
          <xdr:nvSpPr>
            <xdr:cNvPr id="10" name="TextBox 7">
              <a:extLst>
                <a:ext uri="{FF2B5EF4-FFF2-40B4-BE49-F238E27FC236}">
                  <a16:creationId xmlns:a16="http://schemas.microsoft.com/office/drawing/2014/main" id="{00000000-0008-0000-0100-00000A000000}"/>
                </a:ext>
              </a:extLst>
            </xdr:cNvPr>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altLang="zh-CN" sz="1400" b="0" i="1">
                            <a:latin typeface="Cambria Math"/>
                          </a:rPr>
                          <m:t>𝐺</m:t>
                        </m:r>
                      </m:e>
                      <m:sub>
                        <m:r>
                          <a:rPr lang="en-US" altLang="zh-CN" sz="1400" b="0" i="1">
                            <a:latin typeface="Cambria Math"/>
                          </a:rPr>
                          <m:t>𝑓𝑒𝑒𝑑𝑓𝑜𝑟𝑤𝑎𝑟𝑑</m:t>
                        </m:r>
                      </m:sub>
                    </m:sSub>
                    <m:r>
                      <a:rPr lang="en-US" sz="1400" b="0" i="1">
                        <a:latin typeface="Cambria Math"/>
                      </a:rPr>
                      <m:t>=</m:t>
                    </m:r>
                    <m:f>
                      <m:fPr>
                        <m:ctrlPr>
                          <a:rPr lang="en-US" sz="1400" i="1">
                            <a:latin typeface="Cambria Math" panose="02040503050406030204" pitchFamily="18" charset="0"/>
                          </a:rPr>
                        </m:ctrlPr>
                      </m:fPr>
                      <m:num>
                        <m:r>
                          <a:rPr lang="en-US" sz="1400" b="0" i="1">
                            <a:latin typeface="Cambria Math"/>
                          </a:rPr>
                          <m:t>1+</m:t>
                        </m:r>
                        <m:f>
                          <m:fPr>
                            <m:ctrlPr>
                              <a:rPr lang="en-US" sz="1400" b="0" i="1">
                                <a:latin typeface="Cambria Math" panose="02040503050406030204" pitchFamily="18" charset="0"/>
                              </a:rPr>
                            </m:ctrlPr>
                          </m:fPr>
                          <m:num>
                            <m:r>
                              <a:rPr lang="en-US" sz="1400" b="0" i="1">
                                <a:latin typeface="Cambria Math"/>
                              </a:rPr>
                              <m:t>𝑠</m:t>
                            </m:r>
                          </m:num>
                          <m:den>
                            <m:sSub>
                              <m:sSubPr>
                                <m:ctrlPr>
                                  <a:rPr lang="en-US" sz="1100" i="1" kern="1200">
                                    <a:solidFill>
                                      <a:schemeClr val="tx1"/>
                                    </a:solidFill>
                                    <a:effectLst/>
                                    <a:latin typeface="Cambria Math" panose="02040503050406030204" pitchFamily="18" charset="0"/>
                                    <a:ea typeface="+mn-ea"/>
                                    <a:cs typeface="Arial" charset="0"/>
                                  </a:rPr>
                                </m:ctrlPr>
                              </m:sSubPr>
                              <m:e>
                                <m:r>
                                  <a:rPr lang="en-US" altLang="zh-CN" sz="1100" b="0" i="1" kern="1200">
                                    <a:solidFill>
                                      <a:schemeClr val="tx1"/>
                                    </a:solidFill>
                                    <a:effectLst/>
                                    <a:latin typeface="Cambria Math"/>
                                    <a:ea typeface="+mn-ea"/>
                                    <a:cs typeface="Arial" charset="0"/>
                                  </a:rPr>
                                  <m:t>1/(</m:t>
                                </m:r>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r>
                              <a:rPr lang="en-US" sz="1100" b="0" i="1" kern="1200">
                                <a:solidFill>
                                  <a:schemeClr val="tx1"/>
                                </a:solidFill>
                                <a:effectLst/>
                                <a:latin typeface="Cambria Math"/>
                                <a:ea typeface="+mn-ea"/>
                                <a:cs typeface="Arial" charset="0"/>
                              </a:rPr>
                              <m:t>)</m:t>
                            </m:r>
                          </m:den>
                        </m:f>
                      </m:num>
                      <m:den>
                        <m:r>
                          <a:rPr lang="en-US" sz="1100" b="0" i="1" kern="1200">
                            <a:solidFill>
                              <a:schemeClr val="tx1"/>
                            </a:solidFill>
                            <a:effectLst/>
                            <a:latin typeface="Cambria Math"/>
                            <a:ea typeface="+mn-ea"/>
                            <a:cs typeface="Arial" charset="0"/>
                          </a:rPr>
                          <m:t>1+</m:t>
                        </m:r>
                        <m:f>
                          <m:fPr>
                            <m:ctrlPr>
                              <a:rPr lang="en-US" sz="1100" b="0" i="1" kern="1200">
                                <a:solidFill>
                                  <a:schemeClr val="tx1"/>
                                </a:solidFill>
                                <a:effectLst/>
                                <a:latin typeface="Cambria Math" panose="02040503050406030204" pitchFamily="18" charset="0"/>
                                <a:ea typeface="+mn-ea"/>
                                <a:cs typeface="Arial" charset="0"/>
                              </a:rPr>
                            </m:ctrlPr>
                          </m:fPr>
                          <m:num>
                            <m:r>
                              <a:rPr lang="en-US" sz="1100" b="0" i="1" kern="1200">
                                <a:solidFill>
                                  <a:schemeClr val="tx1"/>
                                </a:solidFill>
                                <a:effectLst/>
                                <a:latin typeface="Cambria Math"/>
                                <a:ea typeface="+mn-ea"/>
                                <a:cs typeface="Arial" charset="0"/>
                              </a:rPr>
                              <m:t>𝑠</m:t>
                            </m:r>
                          </m:num>
                          <m:den>
                            <m:r>
                              <a:rPr lang="en-US" sz="1100" b="0" i="1" kern="1200">
                                <a:solidFill>
                                  <a:schemeClr val="tx1"/>
                                </a:solidFill>
                                <a:effectLst/>
                                <a:latin typeface="Cambria Math"/>
                                <a:ea typeface="+mn-ea"/>
                                <a:cs typeface="Arial" charset="0"/>
                              </a:rPr>
                              <m:t>1/(</m:t>
                            </m:r>
                            <m:f>
                              <m:fPr>
                                <m:ctrlPr>
                                  <a:rPr lang="en-US" sz="1100" b="0" i="1" kern="1200">
                                    <a:solidFill>
                                      <a:schemeClr val="tx1"/>
                                    </a:solidFill>
                                    <a:effectLst/>
                                    <a:latin typeface="Cambria Math" panose="02040503050406030204" pitchFamily="18" charset="0"/>
                                    <a:ea typeface="+mn-ea"/>
                                    <a:cs typeface="Arial" charset="0"/>
                                  </a:rPr>
                                </m:ctrlPr>
                              </m:fPr>
                              <m:num>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num>
                              <m:den>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den>
                            </m:f>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r>
                              <a:rPr lang="en-US" sz="1100" b="0" i="1" kern="1200">
                                <a:solidFill>
                                  <a:schemeClr val="tx1"/>
                                </a:solidFill>
                                <a:effectLst/>
                                <a:latin typeface="Cambria Math"/>
                                <a:ea typeface="+mn-ea"/>
                                <a:cs typeface="Arial" charset="0"/>
                              </a:rPr>
                              <m:t>)</m:t>
                            </m:r>
                          </m:den>
                        </m:f>
                      </m:den>
                    </m:f>
                  </m:oMath>
                </m:oMathPara>
              </a14:m>
              <a:endParaRPr lang="en-US"/>
            </a:p>
          </xdr:txBody>
        </xdr:sp>
      </mc:Choice>
      <mc:Fallback xmlns="">
        <xdr:sp macro="" textlink="">
          <xdr:nvSpPr>
            <xdr:cNvPr id="10" name="TextBox 7"/>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r>
                <a:rPr lang="en-US" altLang="zh-CN" sz="1400" b="0" i="0">
                  <a:latin typeface="Cambria Math"/>
                </a:rPr>
                <a:t>𝐺_𝑓𝑒𝑒𝑑𝑓𝑜𝑟𝑤𝑎𝑟𝑑</a:t>
              </a:r>
              <a:r>
                <a:rPr lang="en-US" sz="1400" b="0" i="0">
                  <a:latin typeface="Cambria Math"/>
                </a:rPr>
                <a:t>=</a:t>
              </a:r>
              <a:r>
                <a:rPr lang="en-US" sz="1400" i="0">
                  <a:latin typeface="Cambria Math"/>
                </a:rPr>
                <a:t>(</a:t>
              </a:r>
              <a:r>
                <a:rPr lang="en-US" sz="1400" b="0" i="0">
                  <a:latin typeface="Cambria Math"/>
                </a:rPr>
                <a:t>1+𝑠/(</a:t>
              </a:r>
              <a:r>
                <a:rPr lang="en-US" sz="1100" b="0" i="0" kern="1200">
                  <a:solidFill>
                    <a:schemeClr val="tx1"/>
                  </a:solidFill>
                  <a:effectLst/>
                  <a:latin typeface="Cambria Math"/>
                  <a:ea typeface="+mn-ea"/>
                </a:rPr>
                <a:t>〖</a:t>
              </a:r>
              <a:r>
                <a:rPr lang="en-US" altLang="zh-CN" sz="1100" b="0" i="0" kern="1200">
                  <a:solidFill>
                    <a:schemeClr val="tx1"/>
                  </a:solidFill>
                  <a:effectLst/>
                  <a:latin typeface="Cambria Math"/>
                  <a:ea typeface="+mn-ea"/>
                  <a:cs typeface="Arial" charset="0"/>
                </a:rPr>
                <a:t>1/(</a:t>
              </a:r>
              <a:r>
                <a:rPr lang="en-US" sz="1100" b="0" i="0" kern="1200">
                  <a:solidFill>
                    <a:schemeClr val="tx1"/>
                  </a:solidFill>
                  <a:effectLst/>
                  <a:latin typeface="Cambria Math"/>
                  <a:ea typeface="+mn-ea"/>
                  <a:cs typeface="Arial" charset="0"/>
                </a:rPr>
                <a:t>𝑅〗_2 𝐶_𝑓𝑓)</a:t>
              </a:r>
              <a:r>
                <a:rPr lang="en-US" sz="1400" b="0" i="0" kern="1200">
                  <a:solidFill>
                    <a:schemeClr val="tx1"/>
                  </a:solidFill>
                  <a:effectLst/>
                  <a:latin typeface="Cambria Math"/>
                  <a:ea typeface="+mn-ea"/>
                  <a:cs typeface="Arial" charset="0"/>
                </a:rPr>
                <a:t>))/(</a:t>
              </a:r>
              <a:r>
                <a:rPr lang="en-US" sz="1100" b="0" i="0" kern="1200">
                  <a:solidFill>
                    <a:schemeClr val="tx1"/>
                  </a:solidFill>
                  <a:effectLst/>
                  <a:latin typeface="Cambria Math"/>
                  <a:ea typeface="+mn-ea"/>
                  <a:cs typeface="Arial" charset="0"/>
                </a:rPr>
                <a:t>1+𝑠/(1/((𝑅_1∗𝑅_2)/(𝑅_1+𝑅_2 ) 𝐶_𝑓𝑓))</a:t>
              </a:r>
              <a:r>
                <a:rPr lang="en-US" sz="1400" b="0" i="0" kern="1200">
                  <a:solidFill>
                    <a:schemeClr val="tx1"/>
                  </a:solidFill>
                  <a:effectLst/>
                  <a:latin typeface="Cambria Math"/>
                  <a:ea typeface="+mn-ea"/>
                  <a:cs typeface="Arial" charset="0"/>
                </a:rPr>
                <a:t>)</a:t>
              </a:r>
              <a:endParaRPr lang="en-US"/>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xdr:col>
      <xdr:colOff>590550</xdr:colOff>
      <xdr:row>5</xdr:row>
      <xdr:rowOff>133350</xdr:rowOff>
    </xdr:from>
    <xdr:to>
      <xdr:col>18</xdr:col>
      <xdr:colOff>242888</xdr:colOff>
      <xdr:row>36</xdr:row>
      <xdr:rowOff>119062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I/BCS/datasheet/TPS61022/Bode%20Plot/20181025%20TPS6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Eload vs Resistor"/>
      <sheetName val="2.7V 0.5A"/>
      <sheetName val="3V 0.5A"/>
      <sheetName val="1.8V 1A"/>
      <sheetName val="2.7V 1A"/>
      <sheetName val="3V 1A"/>
      <sheetName val="3.6V 1A"/>
      <sheetName val="4.35V 1A"/>
      <sheetName val="2.7V 3A"/>
      <sheetName val="3.6V 3A"/>
      <sheetName val="4.35V 3A"/>
      <sheetName val="Sheet6"/>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A5">
            <v>10</v>
          </cell>
          <cell r="B5">
            <v>63.3483988975279</v>
          </cell>
          <cell r="C5">
            <v>168.54954533086101</v>
          </cell>
          <cell r="E5">
            <v>100</v>
          </cell>
          <cell r="F5">
            <v>35.113546457865198</v>
          </cell>
          <cell r="G5">
            <v>4.8397595027832798</v>
          </cell>
          <cell r="I5">
            <v>100</v>
          </cell>
          <cell r="J5">
            <v>52.687620949153178</v>
          </cell>
          <cell r="K5">
            <v>90.458314616364987</v>
          </cell>
        </row>
        <row r="6">
          <cell r="A6">
            <v>10.0925288607668</v>
          </cell>
          <cell r="B6">
            <v>63.345438553567</v>
          </cell>
          <cell r="C6">
            <v>168.446132891807</v>
          </cell>
          <cell r="E6">
            <v>104.737089795945</v>
          </cell>
          <cell r="F6">
            <v>35.219656587955797</v>
          </cell>
          <cell r="G6">
            <v>4.94185293161138</v>
          </cell>
          <cell r="I6">
            <v>125.8925411794168</v>
          </cell>
          <cell r="J6">
            <v>50.685483621765478</v>
          </cell>
          <cell r="K6">
            <v>89.392984377820014</v>
          </cell>
        </row>
        <row r="7">
          <cell r="A7">
            <v>10.185913880541101</v>
          </cell>
          <cell r="B7">
            <v>63.342425237987101</v>
          </cell>
          <cell r="C7">
            <v>168.341832523221</v>
          </cell>
          <cell r="E7">
            <v>109.698579789238</v>
          </cell>
          <cell r="F7">
            <v>35.166432829485203</v>
          </cell>
          <cell r="G7">
            <v>5.2144951096762497</v>
          </cell>
          <cell r="I7">
            <v>158.48931924611136</v>
          </cell>
          <cell r="J7">
            <v>48.679078480174034</v>
          </cell>
          <cell r="K7">
            <v>88.296686331680576</v>
          </cell>
        </row>
        <row r="8">
          <cell r="A8">
            <v>10.2801629812647</v>
          </cell>
          <cell r="B8">
            <v>63.339358040577302</v>
          </cell>
          <cell r="C8">
            <v>168.23663784104701</v>
          </cell>
          <cell r="E8">
            <v>114.895100018731</v>
          </cell>
          <cell r="F8">
            <v>35.165222561626301</v>
          </cell>
          <cell r="G8">
            <v>5.2204656908203404</v>
          </cell>
          <cell r="I8">
            <v>199.52623149688804</v>
          </cell>
          <cell r="J8">
            <v>46.667049317930712</v>
          </cell>
          <cell r="K8">
            <v>87.112936440089499</v>
          </cell>
        </row>
        <row r="9">
          <cell r="A9">
            <v>10.375284158180101</v>
          </cell>
          <cell r="B9">
            <v>63.336236036858402</v>
          </cell>
          <cell r="C9">
            <v>168.13054245393599</v>
          </cell>
          <cell r="E9">
            <v>120.337784077759</v>
          </cell>
          <cell r="F9">
            <v>35.177605512629199</v>
          </cell>
          <cell r="G9">
            <v>5.0584921830204097</v>
          </cell>
          <cell r="I9">
            <v>251.188643150958</v>
          </cell>
          <cell r="J9">
            <v>44.64686827683969</v>
          </cell>
          <cell r="K9">
            <v>85.782173814611497</v>
          </cell>
        </row>
        <row r="10">
          <cell r="A10">
            <v>10.4712854805089</v>
          </cell>
          <cell r="B10">
            <v>63.333058287689703</v>
          </cell>
          <cell r="C10">
            <v>168.023539952276</v>
          </cell>
          <cell r="E10">
            <v>126.03829296797301</v>
          </cell>
          <cell r="F10">
            <v>35.154783153472202</v>
          </cell>
          <cell r="G10">
            <v>5.8849632129459399</v>
          </cell>
          <cell r="I10">
            <v>316.22776601683802</v>
          </cell>
          <cell r="J10">
            <v>42.614350758879297</v>
          </cell>
          <cell r="K10">
            <v>84.240238403108421</v>
          </cell>
        </row>
        <row r="11">
          <cell r="A11">
            <v>10.568175092136499</v>
          </cell>
          <cell r="B11">
            <v>63.329823839247901</v>
          </cell>
          <cell r="C11">
            <v>167.91562392225401</v>
          </cell>
          <cell r="E11">
            <v>132.00884008314199</v>
          </cell>
          <cell r="F11">
            <v>35.175100965206902</v>
          </cell>
          <cell r="G11">
            <v>5.8802470593969298</v>
          </cell>
          <cell r="I11">
            <v>398.10717055349755</v>
          </cell>
          <cell r="J11">
            <v>40.562900794884705</v>
          </cell>
          <cell r="K11">
            <v>82.418047101666829</v>
          </cell>
        </row>
        <row r="12">
          <cell r="A12">
            <v>10.6659612123025</v>
          </cell>
          <cell r="B12">
            <v>63.326531723319199</v>
          </cell>
          <cell r="C12">
            <v>167.80678793763099</v>
          </cell>
          <cell r="E12">
            <v>138.262217376466</v>
          </cell>
          <cell r="F12">
            <v>35.163371273030698</v>
          </cell>
          <cell r="G12">
            <v>5.83017012100896</v>
          </cell>
          <cell r="I12">
            <v>501.18723362727235</v>
          </cell>
          <cell r="J12">
            <v>38.482443677673224</v>
          </cell>
          <cell r="K12">
            <v>80.24366376626449</v>
          </cell>
        </row>
        <row r="13">
          <cell r="A13">
            <v>10.764652136298301</v>
          </cell>
          <cell r="B13">
            <v>63.3231809562064</v>
          </cell>
          <cell r="C13">
            <v>167.69702556695901</v>
          </cell>
          <cell r="E13">
            <v>144.81182276745301</v>
          </cell>
          <cell r="F13">
            <v>35.012485739640098</v>
          </cell>
          <cell r="G13">
            <v>6.6802151256844899</v>
          </cell>
          <cell r="I13">
            <v>630.95734448019368</v>
          </cell>
          <cell r="J13">
            <v>36.358082393297636</v>
          </cell>
          <cell r="K13">
            <v>77.648794062251525</v>
          </cell>
        </row>
        <row r="14">
          <cell r="A14">
            <v>10.864256236170601</v>
          </cell>
          <cell r="B14">
            <v>63.319770539607603</v>
          </cell>
          <cell r="C14">
            <v>167.58633036979199</v>
          </cell>
          <cell r="E14">
            <v>151.67168884709201</v>
          </cell>
          <cell r="F14">
            <v>34.989227751841497</v>
          </cell>
          <cell r="G14">
            <v>6.1936449239648503</v>
          </cell>
          <cell r="I14">
            <v>794.32823472428197</v>
          </cell>
          <cell r="J14">
            <v>34.168741039338549</v>
          </cell>
          <cell r="K14">
            <v>74.582609850758047</v>
          </cell>
        </row>
        <row r="15">
          <cell r="A15">
            <v>10.9647819614318</v>
          </cell>
          <cell r="B15">
            <v>63.316299459273402</v>
          </cell>
          <cell r="C15">
            <v>167.474695901084</v>
          </cell>
          <cell r="E15">
            <v>158.85651294280501</v>
          </cell>
          <cell r="F15">
            <v>35.080534075761797</v>
          </cell>
          <cell r="G15">
            <v>7.8852110330301501</v>
          </cell>
          <cell r="I15">
            <v>1000</v>
          </cell>
          <cell r="J15">
            <v>31.886519487837454</v>
          </cell>
          <cell r="K15">
            <v>71.035773433025099</v>
          </cell>
        </row>
        <row r="16">
          <cell r="A16">
            <v>11.066237839776599</v>
          </cell>
          <cell r="B16">
            <v>63.312766685800298</v>
          </cell>
          <cell r="C16">
            <v>167.36211571196</v>
          </cell>
          <cell r="E16">
            <v>166.381688607613</v>
          </cell>
          <cell r="F16">
            <v>35.003038055760001</v>
          </cell>
          <cell r="G16">
            <v>7.8296389058886504</v>
          </cell>
          <cell r="I16">
            <v>1258.9254117941678</v>
          </cell>
          <cell r="J16">
            <v>29.478132110424824</v>
          </cell>
          <cell r="K16">
            <v>67.074447790847614</v>
          </cell>
        </row>
        <row r="17">
          <cell r="A17">
            <v>11.1686324778056</v>
          </cell>
          <cell r="B17">
            <v>63.309171173772697</v>
          </cell>
          <cell r="C17">
            <v>167.24858334837</v>
          </cell>
          <cell r="E17">
            <v>174.263338600965</v>
          </cell>
          <cell r="F17">
            <v>35.068448912175498</v>
          </cell>
          <cell r="G17">
            <v>7.9299442391372601</v>
          </cell>
          <cell r="I17">
            <v>1584.8931924611154</v>
          </cell>
          <cell r="J17">
            <v>26.910136968146396</v>
          </cell>
          <cell r="K17">
            <v>62.875485538490238</v>
          </cell>
        </row>
        <row r="18">
          <cell r="A18">
            <v>11.271974561755099</v>
          </cell>
          <cell r="B18">
            <v>63.305511862363602</v>
          </cell>
          <cell r="C18">
            <v>167.13409235778599</v>
          </cell>
          <cell r="E18">
            <v>182.518349431904</v>
          </cell>
          <cell r="F18">
            <v>35.0443130046785</v>
          </cell>
          <cell r="G18">
            <v>8.1420133235992207</v>
          </cell>
          <cell r="I18">
            <v>1995.2623149688802</v>
          </cell>
          <cell r="J18">
            <v>24.158573335565933</v>
          </cell>
          <cell r="K18">
            <v>58.741761613679074</v>
          </cell>
        </row>
        <row r="19">
          <cell r="A19">
            <v>11.3762728582343</v>
          </cell>
          <cell r="B19">
            <v>63.301787674497</v>
          </cell>
          <cell r="C19">
            <v>167.01863628406801</v>
          </cell>
          <cell r="E19">
            <v>191.16440753857</v>
          </cell>
          <cell r="F19">
            <v>35.005787265588602</v>
          </cell>
          <cell r="G19">
            <v>8.8353147777460794</v>
          </cell>
          <cell r="I19">
            <v>2511.8864315095807</v>
          </cell>
          <cell r="J19">
            <v>21.220480395770807</v>
          </cell>
          <cell r="K19">
            <v>55.072945628563076</v>
          </cell>
        </row>
        <row r="20">
          <cell r="A20">
            <v>11.4815362149688</v>
          </cell>
          <cell r="B20">
            <v>63.297997516693101</v>
          </cell>
          <cell r="C20">
            <v>166.90220867427001</v>
          </cell>
          <cell r="E20">
            <v>200.22003718155801</v>
          </cell>
          <cell r="F20">
            <v>35.043978610365201</v>
          </cell>
          <cell r="G20">
            <v>9.3204935051954401</v>
          </cell>
          <cell r="I20">
            <v>3162.2776601683827</v>
          </cell>
          <cell r="J20">
            <v>18.121652298059644</v>
          </cell>
          <cell r="K20">
            <v>52.286638683595186</v>
          </cell>
        </row>
        <row r="21">
          <cell r="A21">
            <v>11.587773561551201</v>
          </cell>
          <cell r="B21">
            <v>63.294140279141502</v>
          </cell>
          <cell r="C21">
            <v>166.784803075882</v>
          </cell>
          <cell r="E21">
            <v>209.70464013232299</v>
          </cell>
          <cell r="F21">
            <v>34.976279458933298</v>
          </cell>
          <cell r="G21">
            <v>9.42213910879188</v>
          </cell>
          <cell r="I21">
            <v>3981.071705534976</v>
          </cell>
          <cell r="J21">
            <v>14.915929102972868</v>
          </cell>
          <cell r="K21">
            <v>50.718267832614089</v>
          </cell>
        </row>
        <row r="22">
          <cell r="A22">
            <v>11.694993910198701</v>
          </cell>
          <cell r="B22">
            <v>63.290214835787403</v>
          </cell>
          <cell r="C22">
            <v>166.66641304151901</v>
          </cell>
          <cell r="E22">
            <v>219.638537241655</v>
          </cell>
          <cell r="F22">
            <v>34.931569366403302</v>
          </cell>
          <cell r="G22">
            <v>9.8778923139998298</v>
          </cell>
          <cell r="I22">
            <v>5011.8723362727269</v>
          </cell>
          <cell r="J22">
            <v>11.676334503549299</v>
          </cell>
          <cell r="K22">
            <v>50.540489081383299</v>
          </cell>
        </row>
        <row r="23">
          <cell r="A23">
            <v>11.803206356517199</v>
          </cell>
          <cell r="B23">
            <v>63.286220043432401</v>
          </cell>
          <cell r="C23">
            <v>166.547032128441</v>
          </cell>
          <cell r="E23">
            <v>230.043011977292</v>
          </cell>
          <cell r="F23">
            <v>34.847834835327198</v>
          </cell>
          <cell r="G23">
            <v>10.0479911748833</v>
          </cell>
          <cell r="I23">
            <v>6309.5734448019321</v>
          </cell>
          <cell r="J23">
            <v>8.481942306133206</v>
          </cell>
          <cell r="K23">
            <v>51.723348361778335</v>
          </cell>
        </row>
        <row r="24">
          <cell r="A24">
            <v>11.9124200802737</v>
          </cell>
          <cell r="B24">
            <v>63.282154742067704</v>
          </cell>
          <cell r="C24">
            <v>166.42665389956599</v>
          </cell>
          <cell r="E24">
            <v>240.94035602395201</v>
          </cell>
          <cell r="F24">
            <v>34.7935903525727</v>
          </cell>
          <cell r="G24">
            <v>11.1857287246164</v>
          </cell>
          <cell r="I24">
            <v>7943.2823472428208</v>
          </cell>
          <cell r="J24">
            <v>5.4037745581787178</v>
          </cell>
          <cell r="K24">
            <v>54.036487818842801</v>
          </cell>
        </row>
        <row r="25">
          <cell r="A25">
            <v>12.022644346174101</v>
          </cell>
          <cell r="B25">
            <v>63.278017754779697</v>
          </cell>
          <cell r="C25">
            <v>166.305271929014</v>
          </cell>
          <cell r="E25">
            <v>252.353917043477</v>
          </cell>
          <cell r="F25">
            <v>34.714756449362</v>
          </cell>
          <cell r="G25">
            <v>11.3526569399636</v>
          </cell>
          <cell r="I25">
            <v>10000</v>
          </cell>
          <cell r="J25">
            <v>2.4920410728021203</v>
          </cell>
          <cell r="K25">
            <v>57.093592556314235</v>
          </cell>
        </row>
        <row r="26">
          <cell r="A26">
            <v>12.1338885046497</v>
          </cell>
          <cell r="B26">
            <v>63.273807887221601</v>
          </cell>
          <cell r="C26">
            <v>166.18287979783301</v>
          </cell>
          <cell r="E26">
            <v>264.30814869741101</v>
          </cell>
          <cell r="F26">
            <v>34.831389153416801</v>
          </cell>
          <cell r="G26">
            <v>11.8453933362859</v>
          </cell>
          <cell r="I26">
            <v>12589.25411794168</v>
          </cell>
          <cell r="J26">
            <v>-0.231743202109854</v>
          </cell>
          <cell r="K26">
            <v>60.436041560987945</v>
          </cell>
        </row>
        <row r="27">
          <cell r="A27">
            <v>12.2461619926504</v>
          </cell>
          <cell r="B27">
            <v>63.269523927570901</v>
          </cell>
          <cell r="C27">
            <v>166.05947109939399</v>
          </cell>
          <cell r="E27">
            <v>276.82866303920702</v>
          </cell>
          <cell r="F27">
            <v>34.711167640499497</v>
          </cell>
          <cell r="G27">
            <v>12.386721321475401</v>
          </cell>
          <cell r="I27">
            <v>15848.931924611155</v>
          </cell>
          <cell r="J27">
            <v>-2.7741176393401954</v>
          </cell>
          <cell r="K27">
            <v>63.630654995711325</v>
          </cell>
        </row>
        <row r="28">
          <cell r="A28">
            <v>12.3594743344451</v>
          </cell>
          <cell r="B28">
            <v>63.265164646745397</v>
          </cell>
          <cell r="C28">
            <v>165.935039440411</v>
          </cell>
          <cell r="E28">
            <v>289.94228538828798</v>
          </cell>
          <cell r="F28">
            <v>34.644193529305902</v>
          </cell>
          <cell r="G28">
            <v>12.808845380586</v>
          </cell>
          <cell r="I28">
            <v>19952.623149688803</v>
          </cell>
          <cell r="J28">
            <v>-5.1609823024744763</v>
          </cell>
          <cell r="K28">
            <v>66.34019721870429</v>
          </cell>
        </row>
        <row r="29">
          <cell r="A29">
            <v>12.473835142429399</v>
          </cell>
          <cell r="B29">
            <v>63.260728797530298</v>
          </cell>
          <cell r="C29">
            <v>165.80957844414201</v>
          </cell>
          <cell r="E29">
            <v>303.67711180354598</v>
          </cell>
          <cell r="F29">
            <v>34.544729396003603</v>
          </cell>
          <cell r="G29">
            <v>13.236981941998</v>
          </cell>
          <cell r="I29">
            <v>25118.864315095812</v>
          </cell>
          <cell r="J29">
            <v>-7.4260167133812942</v>
          </cell>
          <cell r="K29">
            <v>68.342560355568608</v>
          </cell>
        </row>
        <row r="30">
          <cell r="A30">
            <v>12.5892541179416</v>
          </cell>
          <cell r="B30">
            <v>63.2562151149939</v>
          </cell>
          <cell r="C30">
            <v>165.683081748614</v>
          </cell>
          <cell r="E30">
            <v>318.062569279412</v>
          </cell>
          <cell r="F30">
            <v>34.547802886507</v>
          </cell>
          <cell r="G30">
            <v>13.788806581806099</v>
          </cell>
          <cell r="I30">
            <v>31622.776601683803</v>
          </cell>
          <cell r="J30">
            <v>-9.6015660594924377</v>
          </cell>
          <cell r="K30">
            <v>69.508009823022761</v>
          </cell>
        </row>
        <row r="31">
          <cell r="A31">
            <v>12.705741052085401</v>
          </cell>
          <cell r="B31">
            <v>63.251622315995</v>
          </cell>
          <cell r="C31">
            <v>165.55554300938499</v>
          </cell>
          <cell r="E31">
            <v>333.129478793467</v>
          </cell>
          <cell r="F31">
            <v>34.4321314046908</v>
          </cell>
          <cell r="G31">
            <v>14.5013904764477</v>
          </cell>
          <cell r="I31">
            <v>39810.717055349771</v>
          </cell>
          <cell r="J31">
            <v>-11.713972095793732</v>
          </cell>
          <cell r="K31">
            <v>69.759947126377881</v>
          </cell>
        </row>
        <row r="32">
          <cell r="A32">
            <v>12.823305826560199</v>
          </cell>
          <cell r="B32">
            <v>63.246949099446901</v>
          </cell>
          <cell r="C32">
            <v>165.426955906654</v>
          </cell>
          <cell r="E32">
            <v>348.91012134067699</v>
          </cell>
          <cell r="F32">
            <v>34.344053943694803</v>
          </cell>
          <cell r="G32">
            <v>14.5840680015194</v>
          </cell>
          <cell r="I32">
            <v>50118.723362727324</v>
          </cell>
          <cell r="J32">
            <v>-13.782431145647603</v>
          </cell>
          <cell r="K32">
            <v>69.038826271163828</v>
          </cell>
        </row>
        <row r="33">
          <cell r="A33">
            <v>12.941958414499799</v>
          </cell>
          <cell r="B33">
            <v>63.242194145545803</v>
          </cell>
          <cell r="C33">
            <v>165.29731413796401</v>
          </cell>
          <cell r="E33">
            <v>365.43830709572501</v>
          </cell>
          <cell r="F33">
            <v>34.274508204218897</v>
          </cell>
          <cell r="G33">
            <v>15.776941574498499</v>
          </cell>
          <cell r="I33">
            <v>63095.734448019386</v>
          </cell>
          <cell r="J33">
            <v>-15.819652915581599</v>
          </cell>
          <cell r="K33">
            <v>67.277044661047711</v>
          </cell>
        </row>
        <row r="34">
          <cell r="A34">
            <v>13.061708881318401</v>
          </cell>
          <cell r="B34">
            <v>63.237356116226302</v>
          </cell>
          <cell r="C34">
            <v>165.16661142795701</v>
          </cell>
          <cell r="E34">
            <v>382.74944785163098</v>
          </cell>
          <cell r="F34">
            <v>34.140128906128197</v>
          </cell>
          <cell r="G34">
            <v>15.9488086325055</v>
          </cell>
          <cell r="I34">
            <v>79432.82347242815</v>
          </cell>
          <cell r="J34">
            <v>-17.83303844337394</v>
          </cell>
          <cell r="K34">
            <v>64.385587468484374</v>
          </cell>
        </row>
        <row r="35">
          <cell r="A35">
            <v>13.182567385564001</v>
          </cell>
          <cell r="B35">
            <v>63.232433654407501</v>
          </cell>
          <cell r="C35">
            <v>165.03484152640701</v>
          </cell>
          <cell r="E35">
            <v>400.88063288984603</v>
          </cell>
          <cell r="F35">
            <v>33.854829017018503</v>
          </cell>
          <cell r="G35">
            <v>16.141922295507001</v>
          </cell>
          <cell r="I35">
            <v>100000</v>
          </cell>
          <cell r="J35">
            <v>-19.825761528371331</v>
          </cell>
          <cell r="K35">
            <v>60.251900320849472</v>
          </cell>
        </row>
        <row r="36">
          <cell r="A36">
            <v>13.304544179780899</v>
          </cell>
          <cell r="B36">
            <v>63.227425384445603</v>
          </cell>
          <cell r="C36">
            <v>164.90199821391801</v>
          </cell>
          <cell r="E36">
            <v>419.87070844439103</v>
          </cell>
          <cell r="F36">
            <v>33.871483087339698</v>
          </cell>
          <cell r="G36">
            <v>15.413826038613299</v>
          </cell>
          <cell r="I36">
            <v>125892.54117941672</v>
          </cell>
          <cell r="J36">
            <v>-21.797632536529612</v>
          </cell>
          <cell r="K36">
            <v>54.750347399570757</v>
          </cell>
        </row>
        <row r="37">
          <cell r="A37">
            <v>13.4276496113786</v>
          </cell>
          <cell r="B37">
            <v>63.222329911666598</v>
          </cell>
          <cell r="C37">
            <v>164.76807529799299</v>
          </cell>
          <cell r="E37">
            <v>439.76036093027199</v>
          </cell>
          <cell r="F37">
            <v>33.819783727605298</v>
          </cell>
          <cell r="G37">
            <v>17.784191922776699</v>
          </cell>
          <cell r="I37">
            <v>158489.31924611147</v>
          </cell>
          <cell r="J37">
            <v>-23.745956895359502</v>
          </cell>
          <cell r="K37">
            <v>47.769193566348406</v>
          </cell>
        </row>
        <row r="38">
          <cell r="A38">
            <v>13.5518941235103</v>
          </cell>
          <cell r="B38">
            <v>63.217145822076098</v>
          </cell>
          <cell r="C38">
            <v>164.63306661980999</v>
          </cell>
          <cell r="E38">
            <v>460.59220411451003</v>
          </cell>
          <cell r="F38">
            <v>33.5190152755086</v>
          </cell>
          <cell r="G38">
            <v>18.656338814702401</v>
          </cell>
          <cell r="I38">
            <v>199526.23149688792</v>
          </cell>
          <cell r="J38">
            <v>-25.666835686039452</v>
          </cell>
          <cell r="K38">
            <v>39.258538521743645</v>
          </cell>
        </row>
        <row r="39">
          <cell r="A39">
            <v>13.6772882559584</v>
          </cell>
          <cell r="B39">
            <v>63.2118716827447</v>
          </cell>
          <cell r="C39">
            <v>164.49696605668899</v>
          </cell>
          <cell r="E39">
            <v>482.41087041653702</v>
          </cell>
          <cell r="F39">
            <v>33.579432571380103</v>
          </cell>
          <cell r="G39">
            <v>19.212687973752701</v>
          </cell>
          <cell r="I39">
            <v>251188.64315095858</v>
          </cell>
          <cell r="J39">
            <v>-27.557370189451163</v>
          </cell>
          <cell r="K39">
            <v>29.297655559560525</v>
          </cell>
        </row>
        <row r="40">
          <cell r="A40">
            <v>13.8038426460288</v>
          </cell>
          <cell r="B40">
            <v>63.206506040934798</v>
          </cell>
          <cell r="C40">
            <v>164.35976752055001</v>
          </cell>
          <cell r="E40">
            <v>505.26310653356802</v>
          </cell>
          <cell r="F40">
            <v>33.448152134104703</v>
          </cell>
          <cell r="G40">
            <v>19.899226291895999</v>
          </cell>
          <cell r="I40">
            <v>316227.76601683837</v>
          </cell>
          <cell r="J40">
            <v>-29.418639079849264</v>
          </cell>
          <cell r="K40">
            <v>18.163654067475505</v>
          </cell>
        </row>
        <row r="41">
          <cell r="A41">
            <v>13.931568029453</v>
          </cell>
          <cell r="B41">
            <v>63.201047424730703</v>
          </cell>
          <cell r="C41">
            <v>164.22146496514799</v>
          </cell>
          <cell r="E41">
            <v>529.19787359584404</v>
          </cell>
          <cell r="F41">
            <v>33.110991765626402</v>
          </cell>
          <cell r="G41">
            <v>20.5343393018622</v>
          </cell>
          <cell r="I41">
            <v>398107.17055349739</v>
          </cell>
          <cell r="J41">
            <v>-31.257940333116828</v>
          </cell>
          <cell r="K41">
            <v>6.3616653734760007</v>
          </cell>
        </row>
        <row r="42">
          <cell r="A42">
            <v>14.0604752412991</v>
          </cell>
          <cell r="B42">
            <v>63.195494342465203</v>
          </cell>
          <cell r="C42">
            <v>164.08205238381299</v>
          </cell>
          <cell r="E42">
            <v>554.26645206631099</v>
          </cell>
          <cell r="F42">
            <v>33.135135048349603</v>
          </cell>
          <cell r="G42">
            <v>20.943582659505701</v>
          </cell>
          <cell r="I42">
            <v>501187.23362727294</v>
          </cell>
          <cell r="J42">
            <v>-33.087817506931636</v>
          </cell>
          <cell r="K42">
            <v>-5.4258106008215066</v>
          </cell>
        </row>
        <row r="43">
          <cell r="A43">
            <v>14.190575216890901</v>
          </cell>
          <cell r="B43">
            <v>63.189845282701803</v>
          </cell>
          <cell r="C43">
            <v>163.94152381569401</v>
          </cell>
          <cell r="E43">
            <v>580.52255160949005</v>
          </cell>
          <cell r="F43">
            <v>33.011093690274301</v>
          </cell>
          <cell r="G43">
            <v>21.579218437812401</v>
          </cell>
          <cell r="I43">
            <v>630957.34448019345</v>
          </cell>
          <cell r="J43">
            <v>-34.921038394014808</v>
          </cell>
          <cell r="K43">
            <v>-16.471290156927466</v>
          </cell>
        </row>
        <row r="44">
          <cell r="A44">
            <v>14.3218789927354</v>
          </cell>
          <cell r="B44">
            <v>63.184098713891203</v>
          </cell>
          <cell r="C44">
            <v>163.79987334339299</v>
          </cell>
          <cell r="E44">
            <v>608.022426164943</v>
          </cell>
          <cell r="F44">
            <v>32.713762030014301</v>
          </cell>
          <cell r="G44">
            <v>22.2967277404952</v>
          </cell>
          <cell r="I44">
            <v>794328.2347242824</v>
          </cell>
          <cell r="J44">
            <v>-36.764345462744814</v>
          </cell>
          <cell r="K44">
            <v>-26.154808274734023</v>
          </cell>
        </row>
        <row r="45">
          <cell r="A45">
            <v>14.454397707459201</v>
          </cell>
          <cell r="B45">
            <v>63.178253084810301</v>
          </cell>
          <cell r="C45">
            <v>163.65709510186801</v>
          </cell>
          <cell r="E45">
            <v>636.82499447185899</v>
          </cell>
          <cell r="F45">
            <v>32.459389760232803</v>
          </cell>
          <cell r="G45">
            <v>23.223320718030799</v>
          </cell>
          <cell r="I45">
            <v>1000000</v>
          </cell>
          <cell r="J45">
            <v>-38.614877696201091</v>
          </cell>
          <cell r="K45">
            <v>-34.058155803733456</v>
          </cell>
        </row>
        <row r="46">
          <cell r="A46">
            <v>14.5881426027534</v>
          </cell>
          <cell r="B46">
            <v>63.172306823948098</v>
          </cell>
          <cell r="C46">
            <v>163.513183274304</v>
          </cell>
          <cell r="E46">
            <v>666.99196630301196</v>
          </cell>
          <cell r="F46">
            <v>32.318967337044199</v>
          </cell>
          <cell r="G46">
            <v>23.737549091358598</v>
          </cell>
        </row>
        <row r="47">
          <cell r="A47">
            <v>14.7231250243271</v>
          </cell>
          <cell r="B47">
            <v>63.166258339566703</v>
          </cell>
          <cell r="C47">
            <v>163.36813209974599</v>
          </cell>
          <cell r="E47">
            <v>698.58797467852503</v>
          </cell>
          <cell r="F47">
            <v>32.137546098631098</v>
          </cell>
          <cell r="G47">
            <v>24.2526417122467</v>
          </cell>
        </row>
        <row r="48">
          <cell r="A48">
            <v>14.85935642287</v>
          </cell>
          <cell r="B48">
            <v>63.160106019658997</v>
          </cell>
          <cell r="C48">
            <v>163.22193587561699</v>
          </cell>
          <cell r="E48">
            <v>731.68071434271906</v>
          </cell>
          <cell r="F48">
            <v>31.8903019015547</v>
          </cell>
          <cell r="G48">
            <v>24.991963485780399</v>
          </cell>
        </row>
        <row r="49">
          <cell r="A49">
            <v>14.996848355023699</v>
          </cell>
          <cell r="B49">
            <v>63.153848231889597</v>
          </cell>
          <cell r="C49">
            <v>163.074588953844</v>
          </cell>
          <cell r="E49">
            <v>766.34108680074598</v>
          </cell>
          <cell r="F49">
            <v>31.643955043423201</v>
          </cell>
          <cell r="G49">
            <v>25.1699134376322</v>
          </cell>
        </row>
        <row r="50">
          <cell r="A50">
            <v>15.135612484361999</v>
          </cell>
          <cell r="B50">
            <v>63.147483323345497</v>
          </cell>
          <cell r="C50">
            <v>162.92608575303501</v>
          </cell>
          <cell r="E50">
            <v>802.64335222571697</v>
          </cell>
          <cell r="F50">
            <v>31.311752711391499</v>
          </cell>
          <cell r="G50">
            <v>25.949297143071298</v>
          </cell>
        </row>
        <row r="51">
          <cell r="A51">
            <v>15.2756605823807</v>
          </cell>
          <cell r="B51">
            <v>63.141009620468601</v>
          </cell>
          <cell r="C51">
            <v>162.776420752197</v>
          </cell>
          <cell r="E51">
            <v>840.66528856183299</v>
          </cell>
          <cell r="F51">
            <v>31.055191999463801</v>
          </cell>
          <cell r="G51">
            <v>26.530831997791601</v>
          </cell>
        </row>
        <row r="52">
          <cell r="A52">
            <v>15.4170045294955</v>
          </cell>
          <cell r="B52">
            <v>63.134425429286402</v>
          </cell>
          <cell r="C52">
            <v>162.62558850316</v>
          </cell>
          <cell r="E52">
            <v>880.48835816434598</v>
          </cell>
          <cell r="F52">
            <v>30.752863337022301</v>
          </cell>
          <cell r="G52">
            <v>27.257272013710601</v>
          </cell>
        </row>
        <row r="53">
          <cell r="A53">
            <v>15.559656316050701</v>
          </cell>
          <cell r="B53">
            <v>63.127729035068803</v>
          </cell>
          <cell r="C53">
            <v>162.47358362409099</v>
          </cell>
          <cell r="E53">
            <v>922.19788233343195</v>
          </cell>
          <cell r="F53">
            <v>30.455725648250301</v>
          </cell>
          <cell r="G53">
            <v>27.722826834376399</v>
          </cell>
        </row>
        <row r="54">
          <cell r="A54">
            <v>15.703628043335501</v>
          </cell>
          <cell r="B54">
            <v>63.120918702075301</v>
          </cell>
          <cell r="C54">
            <v>162.32040080741899</v>
          </cell>
          <cell r="E54">
            <v>965.88322411587103</v>
          </cell>
          <cell r="F54">
            <v>30.105741097640198</v>
          </cell>
          <cell r="G54">
            <v>28.118223482111802</v>
          </cell>
        </row>
        <row r="55">
          <cell r="A55">
            <v>15.848931924611099</v>
          </cell>
          <cell r="B55">
            <v>63.113992674132099</v>
          </cell>
          <cell r="C55">
            <v>162.166034824419</v>
          </cell>
          <cell r="E55">
            <v>1011.63797976621</v>
          </cell>
          <cell r="F55">
            <v>29.7924717907777</v>
          </cell>
          <cell r="G55">
            <v>28.3695652906028</v>
          </cell>
        </row>
        <row r="56">
          <cell r="A56">
            <v>15.9955802861466</v>
          </cell>
          <cell r="B56">
            <v>63.106949174078999</v>
          </cell>
          <cell r="C56">
            <v>162.01048052302599</v>
          </cell>
          <cell r="E56">
            <v>1059.5601792776199</v>
          </cell>
          <cell r="F56">
            <v>29.406315580953098</v>
          </cell>
          <cell r="G56">
            <v>28.832056448622701</v>
          </cell>
        </row>
        <row r="57">
          <cell r="A57">
            <v>16.1435855682648</v>
          </cell>
          <cell r="B57">
            <v>63.099786403796102</v>
          </cell>
          <cell r="C57">
            <v>161.85373283447399</v>
          </cell>
          <cell r="E57">
            <v>1109.7524964120701</v>
          </cell>
          <cell r="F57">
            <v>29.047876434345302</v>
          </cell>
          <cell r="G57">
            <v>29.160425134035801</v>
          </cell>
        </row>
        <row r="58">
          <cell r="A58">
            <v>16.2929603263972</v>
          </cell>
          <cell r="B58">
            <v>63.092502544261897</v>
          </cell>
          <cell r="C58">
            <v>161.695786776261</v>
          </cell>
          <cell r="E58">
            <v>1162.3224686798501</v>
          </cell>
          <cell r="F58">
            <v>28.690234055290698</v>
          </cell>
          <cell r="G58">
            <v>29.724564576432801</v>
          </cell>
        </row>
        <row r="59">
          <cell r="A59">
            <v>16.4437172321493</v>
          </cell>
          <cell r="B59">
            <v>63.085095755643302</v>
          </cell>
          <cell r="C59">
            <v>161.536637453715</v>
          </cell>
          <cell r="E59">
            <v>1217.3827277396599</v>
          </cell>
          <cell r="F59">
            <v>28.2785725626584</v>
          </cell>
          <cell r="G59">
            <v>30.094663027264499</v>
          </cell>
        </row>
        <row r="60">
          <cell r="A60">
            <v>16.595869074375599</v>
          </cell>
          <cell r="B60">
            <v>63.077564177186098</v>
          </cell>
          <cell r="C60">
            <v>161.37628006497499</v>
          </cell>
          <cell r="E60">
            <v>1275.05124071301</v>
          </cell>
          <cell r="F60">
            <v>27.821050602274401</v>
          </cell>
          <cell r="G60">
            <v>30.374097648449201</v>
          </cell>
        </row>
        <row r="61">
          <cell r="A61">
            <v>16.749428760264301</v>
          </cell>
          <cell r="B61">
            <v>63.069905927209398</v>
          </cell>
          <cell r="C61">
            <v>161.21470990546399</v>
          </cell>
          <cell r="E61">
            <v>1335.4515629299001</v>
          </cell>
          <cell r="F61">
            <v>27.3947603286075</v>
          </cell>
          <cell r="G61">
            <v>30.731216339614299</v>
          </cell>
        </row>
        <row r="62">
          <cell r="A62">
            <v>16.904409316432599</v>
          </cell>
          <cell r="B62">
            <v>63.062119102925998</v>
          </cell>
          <cell r="C62">
            <v>161.051922363214</v>
          </cell>
          <cell r="E62">
            <v>1398.71310264724</v>
          </cell>
          <cell r="F62">
            <v>26.972483603929501</v>
          </cell>
          <cell r="G62">
            <v>30.930108615942999</v>
          </cell>
        </row>
        <row r="63">
          <cell r="A63">
            <v>17.060823890031202</v>
          </cell>
          <cell r="B63">
            <v>63.054201780878202</v>
          </cell>
          <cell r="C63">
            <v>160.887912934761</v>
          </cell>
          <cell r="E63">
            <v>1464.97139830728</v>
          </cell>
          <cell r="F63">
            <v>26.489587991150302</v>
          </cell>
          <cell r="G63">
            <v>31.1358935960689</v>
          </cell>
        </row>
        <row r="64">
          <cell r="A64">
            <v>17.218685749860001</v>
          </cell>
          <cell r="B64">
            <v>63.046152016860702</v>
          </cell>
          <cell r="C64">
            <v>160.72267721807901</v>
          </cell>
          <cell r="E64">
            <v>1534.36840893001</v>
          </cell>
          <cell r="F64">
            <v>26.030503912339899</v>
          </cell>
          <cell r="G64">
            <v>31.4610756443521</v>
          </cell>
        </row>
        <row r="65">
          <cell r="A65">
            <v>17.378008287493699</v>
          </cell>
          <cell r="B65">
            <v>63.037967845395698</v>
          </cell>
          <cell r="C65">
            <v>160.556210921803</v>
          </cell>
          <cell r="E65">
            <v>1607.0528182616399</v>
          </cell>
          <cell r="F65">
            <v>25.524240655186102</v>
          </cell>
          <cell r="G65">
            <v>31.473379827447399</v>
          </cell>
        </row>
        <row r="66">
          <cell r="A66">
            <v>17.538805018417602</v>
          </cell>
          <cell r="B66">
            <v>63.029647280533602</v>
          </cell>
          <cell r="C66">
            <v>160.38850986611001</v>
          </cell>
          <cell r="E66">
            <v>1683.1803533309601</v>
          </cell>
          <cell r="F66">
            <v>25.033585479499099</v>
          </cell>
          <cell r="G66">
            <v>31.713874449456501</v>
          </cell>
        </row>
        <row r="67">
          <cell r="A67">
            <v>17.701089583174198</v>
          </cell>
          <cell r="B67">
            <v>63.021188315858403</v>
          </cell>
          <cell r="C67">
            <v>160.219569986708</v>
          </cell>
          <cell r="E67">
            <v>1762.91411809595</v>
          </cell>
          <cell r="F67">
            <v>24.5221915093537</v>
          </cell>
          <cell r="G67">
            <v>31.901396801801599</v>
          </cell>
        </row>
        <row r="68">
          <cell r="A68">
            <v>17.8648757485205</v>
          </cell>
          <cell r="B68">
            <v>63.012588924089698</v>
          </cell>
          <cell r="C68">
            <v>160.04938733923001</v>
          </cell>
          <cell r="E68">
            <v>1846.42494289554</v>
          </cell>
          <cell r="F68">
            <v>23.9638642465675</v>
          </cell>
          <cell r="G68">
            <v>32.195646814727901</v>
          </cell>
        </row>
        <row r="69">
          <cell r="A69">
            <v>18.030177408595598</v>
          </cell>
          <cell r="B69">
            <v>63.003847057220703</v>
          </cell>
          <cell r="C69">
            <v>159.87795810238299</v>
          </cell>
          <cell r="E69">
            <v>1933.8917504552301</v>
          </cell>
          <cell r="F69">
            <v>23.434336425316999</v>
          </cell>
          <cell r="G69">
            <v>32.2500625362227</v>
          </cell>
        </row>
        <row r="70">
          <cell r="A70">
            <v>18.197008586099798</v>
          </cell>
          <cell r="B70">
            <v>62.994960647295699</v>
          </cell>
          <cell r="C70">
            <v>159.70527858039301</v>
          </cell>
          <cell r="E70">
            <v>2025.5019392306699</v>
          </cell>
          <cell r="F70">
            <v>22.896711307095199</v>
          </cell>
          <cell r="G70">
            <v>32.379689202306203</v>
          </cell>
        </row>
        <row r="71">
          <cell r="A71">
            <v>18.365383433483402</v>
          </cell>
          <cell r="B71">
            <v>62.985927605582702</v>
          </cell>
          <cell r="C71">
            <v>159.53134520926099</v>
          </cell>
          <cell r="E71">
            <v>2121.4517849106301</v>
          </cell>
          <cell r="F71">
            <v>22.314006539830601</v>
          </cell>
          <cell r="G71">
            <v>32.5520330080465</v>
          </cell>
        </row>
        <row r="72">
          <cell r="A72">
            <v>18.535316234148102</v>
          </cell>
          <cell r="B72">
            <v>62.9767458234613</v>
          </cell>
          <cell r="C72">
            <v>159.35615455777599</v>
          </cell>
          <cell r="E72">
            <v>2221.9468609395199</v>
          </cell>
          <cell r="F72">
            <v>21.802434366299799</v>
          </cell>
          <cell r="G72">
            <v>32.734378229652698</v>
          </cell>
        </row>
        <row r="73">
          <cell r="A73">
            <v>18.706821403658001</v>
          </cell>
          <cell r="B73">
            <v>62.967413172183797</v>
          </cell>
          <cell r="C73">
            <v>159.17970333348299</v>
          </cell>
          <cell r="E73">
            <v>2327.2024789604102</v>
          </cell>
          <cell r="F73">
            <v>21.2040992728307</v>
          </cell>
          <cell r="G73">
            <v>32.959746845319302</v>
          </cell>
        </row>
        <row r="74">
          <cell r="A74">
            <v>18.879913490962899</v>
          </cell>
          <cell r="B74">
            <v>62.957927503036601</v>
          </cell>
          <cell r="C74">
            <v>159.00198838530099</v>
          </cell>
          <cell r="E74">
            <v>2437.44415012222</v>
          </cell>
          <cell r="F74">
            <v>20.652509955682</v>
          </cell>
          <cell r="G74">
            <v>33.163634370959301</v>
          </cell>
        </row>
        <row r="75">
          <cell r="A75">
            <v>19.054607179632399</v>
          </cell>
          <cell r="B75">
            <v>62.948286647726299</v>
          </cell>
          <cell r="C75">
            <v>158.82300670631099</v>
          </cell>
          <cell r="E75">
            <v>2552.9080682395202</v>
          </cell>
          <cell r="F75">
            <v>20.051231486656199</v>
          </cell>
          <cell r="G75">
            <v>33.374266332648197</v>
          </cell>
        </row>
        <row r="76">
          <cell r="A76">
            <v>19.230917289101502</v>
          </cell>
          <cell r="B76">
            <v>62.9384884182831</v>
          </cell>
          <cell r="C76">
            <v>158.642755440006</v>
          </cell>
          <cell r="E76">
            <v>2673.84161583995</v>
          </cell>
          <cell r="F76">
            <v>19.498344299616399</v>
          </cell>
          <cell r="G76">
            <v>33.594496093852001</v>
          </cell>
        </row>
        <row r="77">
          <cell r="A77">
            <v>19.408858775927701</v>
          </cell>
          <cell r="B77">
            <v>62.9285306075558</v>
          </cell>
          <cell r="C77">
            <v>158.46123188293299</v>
          </cell>
          <cell r="E77">
            <v>2800.5038941836301</v>
          </cell>
          <cell r="F77">
            <v>18.875563970125999</v>
          </cell>
          <cell r="G77">
            <v>33.730485542657398</v>
          </cell>
        </row>
        <row r="78">
          <cell r="A78">
            <v>19.588446735059801</v>
          </cell>
          <cell r="B78">
            <v>62.9184109890979</v>
          </cell>
          <cell r="C78">
            <v>158.27843348742999</v>
          </cell>
          <cell r="E78">
            <v>2933.1662783900401</v>
          </cell>
          <cell r="F78">
            <v>18.271424440305701</v>
          </cell>
          <cell r="G78">
            <v>33.876992629274497</v>
          </cell>
        </row>
        <row r="79">
          <cell r="A79">
            <v>19.769696401118601</v>
          </cell>
          <cell r="B79">
            <v>62.908127317683501</v>
          </cell>
          <cell r="C79">
            <v>158.09435786773301</v>
          </cell>
          <cell r="E79">
            <v>3072.1129988617599</v>
          </cell>
          <cell r="F79">
            <v>17.644083987128099</v>
          </cell>
          <cell r="G79">
            <v>34.229783414424098</v>
          </cell>
        </row>
        <row r="80">
          <cell r="A80">
            <v>19.952623149688701</v>
          </cell>
          <cell r="B80">
            <v>62.897677329317801</v>
          </cell>
          <cell r="C80">
            <v>157.90900280218699</v>
          </cell>
          <cell r="E80">
            <v>3217.6417502507402</v>
          </cell>
          <cell r="F80">
            <v>17.042681418205198</v>
          </cell>
          <cell r="G80">
            <v>34.491728593740497</v>
          </cell>
        </row>
        <row r="81">
          <cell r="A81">
            <v>20.137242498623799</v>
          </cell>
          <cell r="B81">
            <v>62.887058741703001</v>
          </cell>
          <cell r="C81">
            <v>157.72236623758801</v>
          </cell>
          <cell r="E81">
            <v>3370.0643292719301</v>
          </cell>
          <cell r="F81">
            <v>16.4011670458883</v>
          </cell>
          <cell r="G81">
            <v>34.691094332391899</v>
          </cell>
        </row>
        <row r="82">
          <cell r="A82">
            <v>20.323570109362201</v>
          </cell>
          <cell r="B82">
            <v>62.876269254350099</v>
          </cell>
          <cell r="C82">
            <v>157.534446294882</v>
          </cell>
          <cell r="E82">
            <v>3529.7073027306501</v>
          </cell>
          <cell r="F82">
            <v>15.801423806696899</v>
          </cell>
          <cell r="G82">
            <v>35.019178059153198</v>
          </cell>
        </row>
        <row r="83">
          <cell r="A83">
            <v>20.511621788255599</v>
          </cell>
          <cell r="B83">
            <v>62.865306548971901</v>
          </cell>
          <cell r="C83">
            <v>157.34524126978599</v>
          </cell>
          <cell r="E83">
            <v>3696.9127071950302</v>
          </cell>
          <cell r="F83">
            <v>15.1354511559577</v>
          </cell>
          <cell r="G83">
            <v>35.259332606990597</v>
          </cell>
        </row>
        <row r="84">
          <cell r="A84">
            <v>20.701413487910401</v>
          </cell>
          <cell r="B84">
            <v>62.854168289809799</v>
          </cell>
          <cell r="C84">
            <v>157.15474963907101</v>
          </cell>
          <cell r="E84">
            <v>3872.03878181256</v>
          </cell>
          <cell r="F84">
            <v>14.541464419139</v>
          </cell>
          <cell r="G84">
            <v>35.709677404451099</v>
          </cell>
        </row>
        <row r="85">
          <cell r="A85">
            <v>20.892961308540301</v>
          </cell>
          <cell r="B85">
            <v>62.842852123831896</v>
          </cell>
          <cell r="C85">
            <v>156.96297006437001</v>
          </cell>
          <cell r="E85">
            <v>4055.4607358408298</v>
          </cell>
          <cell r="F85">
            <v>13.873499680428401</v>
          </cell>
          <cell r="G85">
            <v>36.005461701492997</v>
          </cell>
        </row>
        <row r="86">
          <cell r="A86">
            <v>21.086281499332799</v>
          </cell>
          <cell r="B86">
            <v>62.831355681176802</v>
          </cell>
          <cell r="C86">
            <v>156.76990139671599</v>
          </cell>
          <cell r="E86">
            <v>4247.5715525368996</v>
          </cell>
          <cell r="F86">
            <v>13.2448723444511</v>
          </cell>
          <cell r="G86">
            <v>36.378272026769899</v>
          </cell>
        </row>
        <row r="87">
          <cell r="A87">
            <v>21.281390459827101</v>
          </cell>
          <cell r="B87">
            <v>62.819676575531702</v>
          </cell>
          <cell r="C87">
            <v>156.57554267666799</v>
          </cell>
          <cell r="E87">
            <v>4448.7828311275898</v>
          </cell>
          <cell r="F87">
            <v>12.578265055430199</v>
          </cell>
          <cell r="G87">
            <v>36.853988266911799</v>
          </cell>
        </row>
        <row r="88">
          <cell r="A88">
            <v>21.478304741305301</v>
          </cell>
          <cell r="B88">
            <v>62.807812404335898</v>
          </cell>
          <cell r="C88">
            <v>156.379893145159</v>
          </cell>
          <cell r="E88">
            <v>4659.5256686646799</v>
          </cell>
          <cell r="F88">
            <v>11.9581070493703</v>
          </cell>
          <cell r="G88">
            <v>37.242215028205401</v>
          </cell>
        </row>
        <row r="89">
          <cell r="A89">
            <v>21.677041048196902</v>
          </cell>
          <cell r="B89">
            <v>62.7957607495998</v>
          </cell>
          <cell r="C89">
            <v>156.18295224068501</v>
          </cell>
          <cell r="E89">
            <v>4880.2515836544299</v>
          </cell>
          <cell r="F89">
            <v>11.307076518496901</v>
          </cell>
          <cell r="G89">
            <v>37.806602359582101</v>
          </cell>
        </row>
        <row r="90">
          <cell r="A90">
            <v>21.877616239495499</v>
          </cell>
          <cell r="B90">
            <v>62.783519177705998</v>
          </cell>
          <cell r="C90">
            <v>155.984719607475</v>
          </cell>
          <cell r="E90">
            <v>5111.4334834401698</v>
          </cell>
          <cell r="F90">
            <v>10.6993185433455</v>
          </cell>
          <cell r="G90">
            <v>38.219903489781899</v>
          </cell>
        </row>
        <row r="91">
          <cell r="A91">
            <v>22.080047330188901</v>
          </cell>
          <cell r="B91">
            <v>62.771085240379001</v>
          </cell>
          <cell r="C91">
            <v>155.785195096991</v>
          </cell>
          <cell r="E91">
            <v>5353.5666774107203</v>
          </cell>
          <cell r="F91">
            <v>10.031121293356</v>
          </cell>
          <cell r="G91">
            <v>38.729681951835502</v>
          </cell>
        </row>
        <row r="92">
          <cell r="A92">
            <v>22.284351492702999</v>
          </cell>
          <cell r="B92">
            <v>62.758456474967502</v>
          </cell>
          <cell r="C92">
            <v>155.58437877497701</v>
          </cell>
          <cell r="E92">
            <v>5607.1699382054603</v>
          </cell>
          <cell r="F92">
            <v>9.4334497892563807</v>
          </cell>
          <cell r="G92">
            <v>39.216264048147401</v>
          </cell>
        </row>
        <row r="93">
          <cell r="A93">
            <v>22.490546058357801</v>
          </cell>
          <cell r="B93">
            <v>62.745630404676298</v>
          </cell>
          <cell r="C93">
            <v>155.38227092148199</v>
          </cell>
          <cell r="E93">
            <v>5872.7866131894798</v>
          </cell>
          <cell r="F93">
            <v>8.7720448174111407</v>
          </cell>
          <cell r="G93">
            <v>39.7756689900081</v>
          </cell>
        </row>
        <row r="94">
          <cell r="A94">
            <v>22.698648518838201</v>
          </cell>
          <cell r="B94">
            <v>62.732604539463502</v>
          </cell>
          <cell r="C94">
            <v>155.178872037498</v>
          </cell>
          <cell r="E94">
            <v>6150.9857885805004</v>
          </cell>
          <cell r="F94">
            <v>8.1666700618656893</v>
          </cell>
          <cell r="G94">
            <v>40.233527778336303</v>
          </cell>
        </row>
        <row r="95">
          <cell r="A95">
            <v>22.908676527677699</v>
          </cell>
          <cell r="B95">
            <v>62.719376376445197</v>
          </cell>
          <cell r="C95">
            <v>154.97418284814</v>
          </cell>
          <cell r="E95">
            <v>6442.3635087213697</v>
          </cell>
          <cell r="F95">
            <v>7.5263940832803504</v>
          </cell>
          <cell r="G95">
            <v>40.866241560242798</v>
          </cell>
        </row>
        <row r="96">
          <cell r="A96">
            <v>23.120647901755898</v>
          </cell>
          <cell r="B96">
            <v>62.705943400139397</v>
          </cell>
          <cell r="C96">
            <v>154.76820430494399</v>
          </cell>
          <cell r="E96">
            <v>6747.5440531106897</v>
          </cell>
          <cell r="F96">
            <v>6.9391321282815204</v>
          </cell>
          <cell r="G96">
            <v>41.476716060560697</v>
          </cell>
        </row>
        <row r="97">
          <cell r="A97">
            <v>23.334580622810002</v>
          </cell>
          <cell r="B97">
            <v>62.6923030832046</v>
          </cell>
          <cell r="C97">
            <v>154.56093759310801</v>
          </cell>
          <cell r="E97">
            <v>7067.1812739274901</v>
          </cell>
          <cell r="F97">
            <v>6.30655389340874</v>
          </cell>
          <cell r="G97">
            <v>42.035061106718601</v>
          </cell>
        </row>
        <row r="98">
          <cell r="A98">
            <v>23.55049283896</v>
          </cell>
          <cell r="B98">
            <v>62.678452887124102</v>
          </cell>
          <cell r="C98">
            <v>154.35238413263701</v>
          </cell>
          <cell r="E98">
            <v>7401.9599969156397</v>
          </cell>
          <cell r="F98">
            <v>5.7342023492608103</v>
          </cell>
          <cell r="G98">
            <v>42.601219869918701</v>
          </cell>
        </row>
        <row r="99">
          <cell r="A99">
            <v>23.768402866248699</v>
          </cell>
          <cell r="B99">
            <v>62.6643902628456</v>
          </cell>
          <cell r="C99">
            <v>154.14254557973999</v>
          </cell>
          <cell r="E99">
            <v>7752.5974886294598</v>
          </cell>
          <cell r="F99">
            <v>5.1232036488142301</v>
          </cell>
          <cell r="G99">
            <v>43.252106649140003</v>
          </cell>
        </row>
        <row r="100">
          <cell r="A100">
            <v>23.9883291901949</v>
          </cell>
          <cell r="B100">
            <v>62.650112650857103</v>
          </cell>
          <cell r="C100">
            <v>153.931423838451</v>
          </cell>
          <cell r="E100">
            <v>8119.8449931840096</v>
          </cell>
          <cell r="F100">
            <v>4.5617258747015104</v>
          </cell>
          <cell r="G100">
            <v>43.801464129100999</v>
          </cell>
        </row>
        <row r="101">
          <cell r="A101">
            <v>24.210290467361698</v>
          </cell>
          <cell r="B101">
            <v>62.635617482827797</v>
          </cell>
          <cell r="C101">
            <v>153.71902105434501</v>
          </cell>
          <cell r="E101">
            <v>8504.4893418026804</v>
          </cell>
          <cell r="F101">
            <v>3.9960357015382799</v>
          </cell>
          <cell r="G101">
            <v>44.381059966737602</v>
          </cell>
        </row>
        <row r="102">
          <cell r="A102">
            <v>24.434305526939699</v>
          </cell>
          <cell r="B102">
            <v>62.620902180917298</v>
          </cell>
          <cell r="C102">
            <v>153.50533962533399</v>
          </cell>
          <cell r="E102">
            <v>8907.3546386104408</v>
          </cell>
          <cell r="F102">
            <v>3.4028413442116698</v>
          </cell>
          <cell r="G102">
            <v>44.992076787957998</v>
          </cell>
        </row>
        <row r="103">
          <cell r="A103">
            <v>24.6603933723433</v>
          </cell>
          <cell r="B103">
            <v>62.6059641597545</v>
          </cell>
          <cell r="C103">
            <v>153.29038220199701</v>
          </cell>
          <cell r="E103">
            <v>9329.3040262846898</v>
          </cell>
          <cell r="F103">
            <v>2.86254284308718</v>
          </cell>
          <cell r="G103">
            <v>45.559925251986499</v>
          </cell>
        </row>
        <row r="104">
          <cell r="A104">
            <v>24.888573182823901</v>
          </cell>
          <cell r="B104">
            <v>62.590800826279903</v>
          </cell>
          <cell r="C104">
            <v>153.07415169183801</v>
          </cell>
          <cell r="E104">
            <v>9771.2415353465003</v>
          </cell>
          <cell r="F104">
            <v>2.2854861725200402</v>
          </cell>
          <cell r="G104">
            <v>46.067387729570498</v>
          </cell>
        </row>
        <row r="105">
          <cell r="A105">
            <v>25.118864315095799</v>
          </cell>
          <cell r="B105">
            <v>62.575409580834602</v>
          </cell>
          <cell r="C105">
            <v>152.85665126173299</v>
          </cell>
          <cell r="E105">
            <v>10234.1140210545</v>
          </cell>
          <cell r="F105">
            <v>1.7555064723450999</v>
          </cell>
          <cell r="G105">
            <v>46.579852546100497</v>
          </cell>
        </row>
        <row r="106">
          <cell r="A106">
            <v>25.351286304978998</v>
          </cell>
          <cell r="B106">
            <v>62.559787817737998</v>
          </cell>
          <cell r="C106">
            <v>152.637884342858</v>
          </cell>
          <cell r="E106">
            <v>10718.913192051299</v>
          </cell>
          <cell r="F106">
            <v>1.2013636799678</v>
          </cell>
          <cell r="G106">
            <v>47.105473418938701</v>
          </cell>
        </row>
        <row r="107">
          <cell r="A107">
            <v>25.585858869056398</v>
          </cell>
          <cell r="B107">
            <v>62.543932926066397</v>
          </cell>
          <cell r="C107">
            <v>152.41785463255599</v>
          </cell>
          <cell r="E107">
            <v>11226.6777351081</v>
          </cell>
          <cell r="F107">
            <v>1.1524337910825999</v>
          </cell>
          <cell r="G107">
            <v>47.246032141773803</v>
          </cell>
        </row>
        <row r="108">
          <cell r="A108">
            <v>25.822601906345898</v>
          </cell>
          <cell r="B108">
            <v>62.527842290811002</v>
          </cell>
          <cell r="C108">
            <v>152.19656609662499</v>
          </cell>
          <cell r="E108">
            <v>11758.495540521601</v>
          </cell>
          <cell r="F108">
            <v>0.13313270903337401</v>
          </cell>
          <cell r="G108">
            <v>48.565937007576203</v>
          </cell>
        </row>
        <row r="109">
          <cell r="A109">
            <v>26.061535499988899</v>
          </cell>
          <cell r="B109">
            <v>62.511513292676398</v>
          </cell>
          <cell r="C109">
            <v>151.97402297524201</v>
          </cell>
          <cell r="E109">
            <v>12315.506032928301</v>
          </cell>
          <cell r="F109">
            <v>-0.36946482314150803</v>
          </cell>
          <cell r="G109">
            <v>49.048073751027601</v>
          </cell>
        </row>
        <row r="110">
          <cell r="A110">
            <v>26.3026799189538</v>
          </cell>
          <cell r="B110">
            <v>62.494943309980002</v>
          </cell>
          <cell r="C110">
            <v>151.750229783105</v>
          </cell>
          <cell r="E110">
            <v>12898.9026125331</v>
          </cell>
          <cell r="F110">
            <v>-0.90717054638547601</v>
          </cell>
          <cell r="G110">
            <v>49.482664236921401</v>
          </cell>
        </row>
        <row r="111">
          <cell r="A111">
            <v>26.5460556197553</v>
          </cell>
          <cell r="B111">
            <v>62.4781297191535</v>
          </cell>
          <cell r="C111">
            <v>151.525191313037</v>
          </cell>
          <cell r="E111">
            <v>13509.935211980301</v>
          </cell>
          <cell r="F111">
            <v>-1.3967282094233999</v>
          </cell>
          <cell r="G111">
            <v>49.819162661444103</v>
          </cell>
        </row>
        <row r="112">
          <cell r="A112">
            <v>26.791683248190299</v>
          </cell>
          <cell r="B112">
            <v>62.4610698950708</v>
          </cell>
          <cell r="C112">
            <v>151.29891263970401</v>
          </cell>
          <cell r="E112">
            <v>14149.9129743458</v>
          </cell>
          <cell r="F112">
            <v>-1.91477294363058</v>
          </cell>
          <cell r="G112">
            <v>50.262438954127198</v>
          </cell>
        </row>
        <row r="113">
          <cell r="A113">
            <v>27.039583641088399</v>
          </cell>
          <cell r="B113">
            <v>62.4437612126004</v>
          </cell>
          <cell r="C113">
            <v>151.07139912013099</v>
          </cell>
          <cell r="E113">
            <v>14820.2070579886</v>
          </cell>
          <cell r="F113">
            <v>-2.3963161099190899</v>
          </cell>
          <cell r="G113">
            <v>50.538276369423102</v>
          </cell>
        </row>
        <row r="114">
          <cell r="A114">
            <v>27.2897778280804</v>
          </cell>
          <cell r="B114">
            <v>62.426201047416498</v>
          </cell>
          <cell r="C114">
            <v>150.84265639790101</v>
          </cell>
          <cell r="E114">
            <v>15522.2535742705</v>
          </cell>
          <cell r="F114">
            <v>-2.9142880544109699</v>
          </cell>
          <cell r="G114">
            <v>50.956796956647999</v>
          </cell>
        </row>
        <row r="115">
          <cell r="A115">
            <v>27.542287033381601</v>
          </cell>
          <cell r="B115">
            <v>62.408386776160199</v>
          </cell>
          <cell r="C115">
            <v>150.61269040523101</v>
          </cell>
          <cell r="E115">
            <v>16257.5566644379</v>
          </cell>
          <cell r="F115">
            <v>-3.3798583151514201</v>
          </cell>
          <cell r="G115">
            <v>51.126072328000497</v>
          </cell>
        </row>
        <row r="116">
          <cell r="A116">
            <v>27.797132677592799</v>
          </cell>
          <cell r="B116">
            <v>62.390315778452198</v>
          </cell>
          <cell r="C116">
            <v>150.38150736436501</v>
          </cell>
          <cell r="E116">
            <v>17027.691722258998</v>
          </cell>
          <cell r="F116">
            <v>-3.8716969561642398</v>
          </cell>
          <cell r="G116">
            <v>51.323384515597802</v>
          </cell>
        </row>
        <row r="117">
          <cell r="A117">
            <v>28.0543363795171</v>
          </cell>
          <cell r="B117">
            <v>62.371985437144403</v>
          </cell>
          <cell r="C117">
            <v>150.14911379012301</v>
          </cell>
          <cell r="E117">
            <v>17834.308769319101</v>
          </cell>
          <cell r="F117">
            <v>-4.3277225259809597</v>
          </cell>
          <cell r="G117">
            <v>51.590086189957397</v>
          </cell>
        </row>
        <row r="118">
          <cell r="A118">
            <v>28.313919957993701</v>
          </cell>
          <cell r="B118">
            <v>62.353393139473802</v>
          </cell>
          <cell r="C118">
            <v>149.91551649282701</v>
          </cell>
          <cell r="E118">
            <v>18679.1359902078</v>
          </cell>
          <cell r="F118">
            <v>-4.8274609508615898</v>
          </cell>
          <cell r="G118">
            <v>51.617021416276103</v>
          </cell>
        </row>
        <row r="119">
          <cell r="A119">
            <v>28.575905433749401</v>
          </cell>
          <cell r="B119">
            <v>62.334536277836399</v>
          </cell>
          <cell r="C119">
            <v>149.68072257738501</v>
          </cell>
          <cell r="E119">
            <v>19563.983435170601</v>
          </cell>
          <cell r="F119">
            <v>-5.2664055941882699</v>
          </cell>
          <cell r="G119">
            <v>51.603832786378398</v>
          </cell>
        </row>
        <row r="120">
          <cell r="A120">
            <v>28.840315031266002</v>
          </cell>
          <cell r="B120">
            <v>62.315412251154697</v>
          </cell>
          <cell r="C120">
            <v>149.44473944894801</v>
          </cell>
          <cell r="E120">
            <v>20490.746898158501</v>
          </cell>
          <cell r="F120">
            <v>-5.7518828402749103</v>
          </cell>
          <cell r="G120">
            <v>51.6202312412873</v>
          </cell>
        </row>
        <row r="121">
          <cell r="A121">
            <v>29.107171180666001</v>
          </cell>
          <cell r="B121">
            <v>62.296018465684398</v>
          </cell>
          <cell r="C121">
            <v>149.20757480969101</v>
          </cell>
          <cell r="E121">
            <v>21461.411978584001</v>
          </cell>
          <cell r="F121">
            <v>-6.2148823148144201</v>
          </cell>
          <cell r="G121">
            <v>51.533701948671897</v>
          </cell>
        </row>
        <row r="122">
          <cell r="A122">
            <v>29.376496519615301</v>
          </cell>
          <cell r="B122">
            <v>62.276352336127303</v>
          </cell>
          <cell r="C122">
            <v>148.96923666369699</v>
          </cell>
          <cell r="E122">
            <v>22478.058335487302</v>
          </cell>
          <cell r="F122">
            <v>-6.6857772773486897</v>
          </cell>
          <cell r="G122">
            <v>51.455693904647603</v>
          </cell>
        </row>
        <row r="123">
          <cell r="A123">
            <v>29.648313895243401</v>
          </cell>
          <cell r="B123">
            <v>62.256411286349199</v>
          </cell>
          <cell r="C123">
            <v>148.729733317632</v>
          </cell>
          <cell r="E123">
            <v>23542.8641432242</v>
          </cell>
          <cell r="F123">
            <v>-7.1500123455872204</v>
          </cell>
          <cell r="G123">
            <v>51.221313072197802</v>
          </cell>
        </row>
        <row r="124">
          <cell r="A124">
            <v>29.9226463660818</v>
          </cell>
          <cell r="B124">
            <v>62.236192751011401</v>
          </cell>
          <cell r="C124">
            <v>148.48907337954401</v>
          </cell>
          <cell r="E124">
            <v>24658.110758226001</v>
          </cell>
          <cell r="F124">
            <v>-7.6468880048224497</v>
          </cell>
          <cell r="G124">
            <v>51.1399392683538</v>
          </cell>
        </row>
        <row r="125">
          <cell r="A125">
            <v>30.199517204020101</v>
          </cell>
          <cell r="B125">
            <v>62.215694175955399</v>
          </cell>
          <cell r="C125">
            <v>148.247265762642</v>
          </cell>
          <cell r="E125">
            <v>25826.187606826701</v>
          </cell>
          <cell r="F125">
            <v>-8.0943572571901203</v>
          </cell>
          <cell r="G125">
            <v>50.7430810922896</v>
          </cell>
        </row>
        <row r="126">
          <cell r="A126">
            <v>30.478949896279801</v>
          </cell>
          <cell r="B126">
            <v>62.194913020045497</v>
          </cell>
          <cell r="C126">
            <v>148.004319683397</v>
          </cell>
          <cell r="E126">
            <v>27049.597304631301</v>
          </cell>
          <cell r="F126">
            <v>-8.5381332811447308</v>
          </cell>
          <cell r="G126">
            <v>50.456576739053197</v>
          </cell>
        </row>
        <row r="127">
          <cell r="A127">
            <v>30.760968147406999</v>
          </cell>
          <cell r="B127">
            <v>62.173846755496697</v>
          </cell>
          <cell r="C127">
            <v>147.76024466384601</v>
          </cell>
          <cell r="E127">
            <v>28330.961018393202</v>
          </cell>
          <cell r="F127">
            <v>-9.0101576065481606</v>
          </cell>
          <cell r="G127">
            <v>50.007853940041599</v>
          </cell>
        </row>
        <row r="128">
          <cell r="A128">
            <v>31.0455958812835</v>
          </cell>
          <cell r="B128">
            <v>62.152492869561001</v>
          </cell>
          <cell r="C128">
            <v>147.51505053042499</v>
          </cell>
          <cell r="E128">
            <v>29673.0240818887</v>
          </cell>
          <cell r="F128">
            <v>-9.48985390079722</v>
          </cell>
          <cell r="G128">
            <v>49.386081043145602</v>
          </cell>
        </row>
        <row r="129">
          <cell r="A129">
            <v>31.3328572431558</v>
          </cell>
          <cell r="B129">
            <v>62.130848865515802</v>
          </cell>
          <cell r="C129">
            <v>147.268747414617</v>
          </cell>
          <cell r="E129">
            <v>31078.661877820101</v>
          </cell>
          <cell r="F129">
            <v>-9.9467131075758992</v>
          </cell>
          <cell r="G129">
            <v>48.828788761738302</v>
          </cell>
        </row>
        <row r="130">
          <cell r="A130">
            <v>31.6227766016837</v>
          </cell>
          <cell r="B130">
            <v>62.108912263324598</v>
          </cell>
          <cell r="C130">
            <v>147.02134575395499</v>
          </cell>
          <cell r="E130">
            <v>32550.885998350601</v>
          </cell>
          <cell r="F130">
            <v>-10.4164480899711</v>
          </cell>
          <cell r="G130">
            <v>48.1419741831971</v>
          </cell>
        </row>
        <row r="131">
          <cell r="A131">
            <v>31.915378551007599</v>
          </cell>
          <cell r="B131">
            <v>62.086680601460003</v>
          </cell>
          <cell r="C131">
            <v>146.77285629004899</v>
          </cell>
          <cell r="E131">
            <v>34092.8506974681</v>
          </cell>
          <cell r="F131">
            <v>-10.867035361445399</v>
          </cell>
          <cell r="G131">
            <v>47.295945585374099</v>
          </cell>
        </row>
        <row r="132">
          <cell r="A132">
            <v>32.210687912834302</v>
          </cell>
          <cell r="B132">
            <v>62.0641514377674</v>
          </cell>
          <cell r="C132">
            <v>146.52329006775099</v>
          </cell>
          <cell r="E132">
            <v>35707.859649004597</v>
          </cell>
          <cell r="F132">
            <v>-11.368499365723499</v>
          </cell>
          <cell r="G132">
            <v>46.6176474988251</v>
          </cell>
        </row>
        <row r="133">
          <cell r="A133">
            <v>32.508729738543401</v>
          </cell>
          <cell r="B133">
            <v>62.041322350293399</v>
          </cell>
          <cell r="C133">
            <v>146.27265843708</v>
          </cell>
          <cell r="E133">
            <v>37399.373024788001</v>
          </cell>
          <cell r="F133">
            <v>-11.816609859453299</v>
          </cell>
          <cell r="G133">
            <v>46.255369147105199</v>
          </cell>
        </row>
        <row r="134">
          <cell r="A134">
            <v>32.809529311311898</v>
          </cell>
          <cell r="B134">
            <v>62.018190938959002</v>
          </cell>
          <cell r="C134">
            <v>146.02097304896901</v>
          </cell>
          <cell r="E134">
            <v>39171.014908092598</v>
          </cell>
          <cell r="F134">
            <v>-12.3098919626712</v>
          </cell>
          <cell r="G134">
            <v>44.902119846676797</v>
          </cell>
        </row>
        <row r="135">
          <cell r="A135">
            <v>33.113112148259098</v>
          </cell>
          <cell r="B135">
            <v>61.994754826350501</v>
          </cell>
          <cell r="C135">
            <v>145.768245856368</v>
          </cell>
          <cell r="E135">
            <v>41026.581058271899</v>
          </cell>
          <cell r="F135">
            <v>-12.7790417399027</v>
          </cell>
          <cell r="G135">
            <v>43.6437231668652</v>
          </cell>
        </row>
        <row r="136">
          <cell r="A136">
            <v>33.419504002611397</v>
          </cell>
          <cell r="B136">
            <v>61.971011659090998</v>
          </cell>
          <cell r="C136">
            <v>145.51448911246999</v>
          </cell>
          <cell r="E136">
            <v>42970.047043208397</v>
          </cell>
          <cell r="F136">
            <v>-13.2397622209325</v>
          </cell>
          <cell r="G136">
            <v>42.6270152153553</v>
          </cell>
        </row>
        <row r="137">
          <cell r="A137">
            <v>33.728730865886803</v>
          </cell>
          <cell r="B137">
            <v>61.9469591090714</v>
          </cell>
          <cell r="C137">
            <v>145.259715366877</v>
          </cell>
          <cell r="E137">
            <v>45005.576757005001</v>
          </cell>
          <cell r="F137">
            <v>-13.7441324935669</v>
          </cell>
          <cell r="G137">
            <v>41.4814456407425</v>
          </cell>
        </row>
        <row r="138">
          <cell r="A138">
            <v>34.040818970099998</v>
          </cell>
          <cell r="B138">
            <v>61.922594874122503</v>
          </cell>
          <cell r="C138">
            <v>145.00393746813401</v>
          </cell>
          <cell r="E138">
            <v>47137.531341167298</v>
          </cell>
          <cell r="F138">
            <v>-14.203061012904</v>
          </cell>
          <cell r="G138">
            <v>39.9658238577871</v>
          </cell>
        </row>
        <row r="139">
          <cell r="A139">
            <v>34.355794789987399</v>
          </cell>
          <cell r="B139">
            <v>61.897916679853203</v>
          </cell>
          <cell r="C139">
            <v>144.74716855744001</v>
          </cell>
          <cell r="E139">
            <v>49370.478528389998</v>
          </cell>
          <cell r="F139">
            <v>-14.750344737472</v>
          </cell>
          <cell r="G139">
            <v>39.122873265764497</v>
          </cell>
        </row>
        <row r="140">
          <cell r="A140">
            <v>34.673685045253102</v>
          </cell>
          <cell r="B140">
            <v>61.872922280325703</v>
          </cell>
          <cell r="C140">
            <v>144.48942206918599</v>
          </cell>
          <cell r="E140">
            <v>51709.202428967597</v>
          </cell>
          <cell r="F140">
            <v>-15.311221620331899</v>
          </cell>
          <cell r="G140">
            <v>37.384650894952998</v>
          </cell>
        </row>
        <row r="141">
          <cell r="A141">
            <v>34.994516702835703</v>
          </cell>
          <cell r="B141">
            <v>61.847609459537601</v>
          </cell>
          <cell r="C141">
            <v>144.23071172690601</v>
          </cell>
          <cell r="E141">
            <v>54158.713780794598</v>
          </cell>
          <cell r="F141">
            <v>-15.705595123613699</v>
          </cell>
          <cell r="G141">
            <v>35.636866130647398</v>
          </cell>
        </row>
        <row r="142">
          <cell r="A142">
            <v>35.3183169791957</v>
          </cell>
          <cell r="B142">
            <v>61.8219760323475</v>
          </cell>
          <cell r="C142">
            <v>143.97105154024899</v>
          </cell>
          <cell r="E142">
            <v>56724.260684919798</v>
          </cell>
          <cell r="F142">
            <v>-16.1513138680629</v>
          </cell>
          <cell r="G142">
            <v>34.074081001270102</v>
          </cell>
        </row>
        <row r="143">
          <cell r="A143">
            <v>35.645113342624398</v>
          </cell>
          <cell r="B143">
            <v>61.796019845619703</v>
          </cell>
          <cell r="C143">
            <v>143.710455804709</v>
          </cell>
          <cell r="E143">
            <v>59411.339849650401</v>
          </cell>
          <cell r="F143">
            <v>-16.643227147115901</v>
          </cell>
          <cell r="G143">
            <v>32.1606146696884</v>
          </cell>
        </row>
        <row r="144">
          <cell r="A144">
            <v>35.9749335155742</v>
          </cell>
          <cell r="B144">
            <v>61.769738779829297</v>
          </cell>
          <cell r="C144">
            <v>143.44893909470099</v>
          </cell>
          <cell r="E144">
            <v>62225.708367302301</v>
          </cell>
          <cell r="F144">
            <v>-17.2581837600417</v>
          </cell>
          <cell r="G144">
            <v>30.749694694975801</v>
          </cell>
        </row>
        <row r="145">
          <cell r="A145">
            <v>36.307805477010099</v>
          </cell>
          <cell r="B145">
            <v>61.743130749700597</v>
          </cell>
          <cell r="C145">
            <v>143.18651626237801</v>
          </cell>
          <cell r="E145">
            <v>65173.396048824201</v>
          </cell>
          <cell r="F145">
            <v>-17.670150196630001</v>
          </cell>
          <cell r="G145">
            <v>26.783742005041901</v>
          </cell>
        </row>
        <row r="146">
          <cell r="A146">
            <v>36.643757464783299</v>
          </cell>
          <cell r="B146">
            <v>61.716193705419897</v>
          </cell>
          <cell r="C146">
            <v>142.923202433635</v>
          </cell>
          <cell r="E146">
            <v>68260.718342723805</v>
          </cell>
          <cell r="F146">
            <v>-18.3267929374794</v>
          </cell>
          <cell r="G146">
            <v>27.251776845815598</v>
          </cell>
        </row>
        <row r="147">
          <cell r="A147">
            <v>36.982817978026603</v>
          </cell>
          <cell r="B147">
            <v>61.688925634003603</v>
          </cell>
          <cell r="C147">
            <v>142.65901300388899</v>
          </cell>
          <cell r="E147">
            <v>71494.289865975807</v>
          </cell>
          <cell r="F147">
            <v>-18.879115145351101</v>
          </cell>
          <cell r="G147">
            <v>24.617618840527101</v>
          </cell>
        </row>
        <row r="148">
          <cell r="A148">
            <v>37.325015779571999</v>
          </cell>
          <cell r="B148">
            <v>61.661324560372002</v>
          </cell>
          <cell r="C148">
            <v>142.393963633776</v>
          </cell>
          <cell r="E148">
            <v>74881.038575900297</v>
          </cell>
          <cell r="F148">
            <v>-19.4801716501666</v>
          </cell>
          <cell r="G148">
            <v>21.946363563054799</v>
          </cell>
        </row>
        <row r="149">
          <cell r="A149">
            <v>37.670379898390799</v>
          </cell>
          <cell r="B149">
            <v>61.633388548093897</v>
          </cell>
          <cell r="C149">
            <v>142.12807024616001</v>
          </cell>
          <cell r="E149">
            <v>78428.220613376805</v>
          </cell>
          <cell r="F149">
            <v>-19.999303976880899</v>
          </cell>
          <cell r="G149">
            <v>19.265004770657399</v>
          </cell>
        </row>
        <row r="150">
          <cell r="A150">
            <v>38.018939632056103</v>
          </cell>
          <cell r="B150">
            <v>61.605115701046898</v>
          </cell>
          <cell r="C150">
            <v>141.86134901948799</v>
          </cell>
          <cell r="E150">
            <v>82143.435849194197</v>
          </cell>
          <cell r="F150">
            <v>-20.413538473617901</v>
          </cell>
          <cell r="G150">
            <v>15.6596472299764</v>
          </cell>
        </row>
        <row r="151">
          <cell r="A151">
            <v>38.370724549227802</v>
          </cell>
          <cell r="B151">
            <v>61.576504164139898</v>
          </cell>
          <cell r="C151">
            <v>141.593816384061</v>
          </cell>
          <cell r="E151">
            <v>86034.644166844897</v>
          </cell>
          <cell r="F151">
            <v>-21.122402548854101</v>
          </cell>
          <cell r="G151">
            <v>13.3161191274032</v>
          </cell>
        </row>
        <row r="152">
          <cell r="A152">
            <v>38.725764492161701</v>
          </cell>
          <cell r="B152">
            <v>61.547552124456601</v>
          </cell>
          <cell r="C152">
            <v>141.32548901632299</v>
          </cell>
          <cell r="E152">
            <v>90110.182516650195</v>
          </cell>
          <cell r="F152">
            <v>-21.834360844335901</v>
          </cell>
          <cell r="G152">
            <v>8.92022128416545</v>
          </cell>
        </row>
        <row r="153">
          <cell r="A153">
            <v>39.0840895792401</v>
          </cell>
          <cell r="B153">
            <v>61.518257812305102</v>
          </cell>
          <cell r="C153">
            <v>141.05638383494801</v>
          </cell>
          <cell r="E153">
            <v>94378.782777753906</v>
          </cell>
          <cell r="F153">
            <v>-22.575019457658701</v>
          </cell>
          <cell r="G153">
            <v>6.8928281107181304</v>
          </cell>
        </row>
        <row r="154">
          <cell r="A154">
            <v>39.445730207527802</v>
          </cell>
          <cell r="B154">
            <v>61.488619502384999</v>
          </cell>
          <cell r="C154">
            <v>140.78651799336899</v>
          </cell>
          <cell r="E154">
            <v>98849.590466255904</v>
          </cell>
          <cell r="F154">
            <v>-22.936937901573501</v>
          </cell>
          <cell r="G154">
            <v>2.95899990792751</v>
          </cell>
        </row>
        <row r="155">
          <cell r="A155">
            <v>39.810717055349699</v>
          </cell>
          <cell r="B155">
            <v>61.458635514499598</v>
          </cell>
          <cell r="C155">
            <v>140.51590887650099</v>
          </cell>
          <cell r="E155">
            <v>103532.18432956599</v>
          </cell>
          <cell r="F155">
            <v>-23.676650384870001</v>
          </cell>
          <cell r="G155">
            <v>3.1065755115165099</v>
          </cell>
        </row>
        <row r="156">
          <cell r="A156">
            <v>40.179081084893902</v>
          </cell>
          <cell r="B156">
            <v>61.428304214884797</v>
          </cell>
          <cell r="C156">
            <v>140.24457409170401</v>
          </cell>
          <cell r="E156">
            <v>108436.596868961</v>
          </cell>
          <cell r="F156">
            <v>-24.497272762143101</v>
          </cell>
          <cell r="G156">
            <v>-3.5990459667690802</v>
          </cell>
        </row>
        <row r="157">
          <cell r="A157">
            <v>40.550853544838297</v>
          </cell>
          <cell r="B157">
            <v>61.397624016871703</v>
          </cell>
          <cell r="C157">
            <v>139.972531465934</v>
          </cell>
          <cell r="E157">
            <v>113573.335834311</v>
          </cell>
          <cell r="F157">
            <v>-24.931895970019799</v>
          </cell>
          <cell r="G157">
            <v>-5.1245220860173797</v>
          </cell>
        </row>
        <row r="158">
          <cell r="A158">
            <v>40.926065973001002</v>
          </cell>
          <cell r="B158">
            <v>61.366593382287903</v>
          </cell>
          <cell r="C158">
            <v>139.699799036439</v>
          </cell>
          <cell r="E158">
            <v>118953.406737032</v>
          </cell>
          <cell r="F158">
            <v>-25.446473504573198</v>
          </cell>
          <cell r="G158">
            <v>-9.7476333601561205</v>
          </cell>
        </row>
        <row r="159">
          <cell r="A159">
            <v>41.304750199016098</v>
          </cell>
          <cell r="B159">
            <v>61.3352108218997</v>
          </cell>
          <cell r="C159">
            <v>139.42639504488599</v>
          </cell>
          <cell r="E159">
            <v>124588.336429501</v>
          </cell>
          <cell r="F159">
            <v>-26.3786234251526</v>
          </cell>
          <cell r="G159">
            <v>-12.259084636167399</v>
          </cell>
        </row>
        <row r="160">
          <cell r="A160">
            <v>41.686938347033497</v>
          </cell>
          <cell r="B160">
            <v>61.303474896642797</v>
          </cell>
          <cell r="C160">
            <v>139.152337932124</v>
          </cell>
          <cell r="E160">
            <v>130490.19780143999</v>
          </cell>
          <cell r="F160">
            <v>-26.6375746849825</v>
          </cell>
          <cell r="G160">
            <v>-19.102610129011701</v>
          </cell>
        </row>
        <row r="161">
          <cell r="A161">
            <v>42.072662838444401</v>
          </cell>
          <cell r="B161">
            <v>61.271384218157699</v>
          </cell>
          <cell r="C161">
            <v>138.87764633030699</v>
          </cell>
          <cell r="E161">
            <v>136671.635646201</v>
          </cell>
          <cell r="F161">
            <v>-27.091798263076299</v>
          </cell>
          <cell r="G161">
            <v>-18.483743753759398</v>
          </cell>
        </row>
        <row r="162">
          <cell r="A162">
            <v>42.461956394631201</v>
          </cell>
          <cell r="B162">
            <v>61.238937450098803</v>
          </cell>
          <cell r="C162">
            <v>138.60233905411701</v>
          </cell>
          <cell r="E162">
            <v>143145.893752348</v>
          </cell>
          <cell r="F162">
            <v>-28.0800822147765</v>
          </cell>
          <cell r="G162">
            <v>-27.834522840482499</v>
          </cell>
        </row>
        <row r="163">
          <cell r="A163">
            <v>42.854852039743903</v>
          </cell>
          <cell r="B163">
            <v>61.206133308640801</v>
          </cell>
          <cell r="C163">
            <v>138.326435095618</v>
          </cell>
          <cell r="E163">
            <v>149926.843278605</v>
          </cell>
          <cell r="F163">
            <v>-28.530717990307199</v>
          </cell>
          <cell r="G163">
            <v>-31.599881148565299</v>
          </cell>
        </row>
        <row r="164">
          <cell r="A164">
            <v>43.2513831035008</v>
          </cell>
          <cell r="B164">
            <v>61.172970563193502</v>
          </cell>
          <cell r="C164">
            <v>138.049953616507</v>
          </cell>
          <cell r="E164">
            <v>157029.01247293799</v>
          </cell>
          <cell r="F164">
            <v>-29.2607956033123</v>
          </cell>
          <cell r="G164">
            <v>-33.164573225677699</v>
          </cell>
        </row>
        <row r="165">
          <cell r="A165">
            <v>43.651583224016598</v>
          </cell>
          <cell r="B165">
            <v>61.139448037590903</v>
          </cell>
          <cell r="C165">
            <v>137.772913937927</v>
          </cell>
          <cell r="E165">
            <v>164467.61779946601</v>
          </cell>
          <cell r="F165">
            <v>-29.563123516174102</v>
          </cell>
          <cell r="G165">
            <v>-40.4104673683455</v>
          </cell>
        </row>
        <row r="166">
          <cell r="A166">
            <v>44.0554863506553</v>
          </cell>
          <cell r="B166">
            <v>61.1055646103366</v>
          </cell>
          <cell r="C166">
            <v>137.49533553537901</v>
          </cell>
          <cell r="E166">
            <v>172258.59653987901</v>
          </cell>
          <cell r="F166">
            <v>-30.7648646639418</v>
          </cell>
          <cell r="G166">
            <v>-44.061843731892701</v>
          </cell>
        </row>
        <row r="167">
          <cell r="A167">
            <v>44.463126746910802</v>
          </cell>
          <cell r="B167">
            <v>61.0713192155267</v>
          </cell>
          <cell r="C167">
            <v>137.21723802952201</v>
          </cell>
          <cell r="E167">
            <v>180418.64093920699</v>
          </cell>
          <cell r="F167">
            <v>-30.211892227022101</v>
          </cell>
          <cell r="G167">
            <v>-52.459829073658703</v>
          </cell>
        </row>
        <row r="168">
          <cell r="A168">
            <v>44.874538993313202</v>
          </cell>
          <cell r="B168">
            <v>61.036710843507201</v>
          </cell>
          <cell r="C168">
            <v>136.93864117793399</v>
          </cell>
          <cell r="E168">
            <v>188965.23396912101</v>
          </cell>
          <cell r="F168">
            <v>-32.087203428019002</v>
          </cell>
          <cell r="G168">
            <v>-53.1878591258792</v>
          </cell>
        </row>
        <row r="169">
          <cell r="A169">
            <v>45.289757990361998</v>
          </cell>
          <cell r="B169">
            <v>61.001738541552001</v>
          </cell>
          <cell r="C169">
            <v>136.65956486600999</v>
          </cell>
          <cell r="E169">
            <v>197916.686785356</v>
          </cell>
          <cell r="F169">
            <v>-32.892966120558597</v>
          </cell>
          <cell r="G169">
            <v>-59.701204485707997</v>
          </cell>
        </row>
        <row r="170">
          <cell r="A170">
            <v>45.708818961487502</v>
          </cell>
          <cell r="B170">
            <v>60.966401414338797</v>
          </cell>
          <cell r="C170">
            <v>136.38002909954201</v>
          </cell>
          <cell r="E170">
            <v>207292.17795953699</v>
          </cell>
          <cell r="F170">
            <v>-33.305117648271398</v>
          </cell>
          <cell r="G170">
            <v>-67.176679774098901</v>
          </cell>
        </row>
        <row r="171">
          <cell r="A171">
            <v>46.131757456037903</v>
          </cell>
          <cell r="B171">
            <v>60.930698624373299</v>
          </cell>
          <cell r="C171">
            <v>136.10005399704301</v>
          </cell>
          <cell r="E171">
            <v>217111.79456945101</v>
          </cell>
          <cell r="F171">
            <v>-34.150734347210403</v>
          </cell>
          <cell r="G171">
            <v>-77.800674064431107</v>
          </cell>
        </row>
        <row r="172">
          <cell r="A172">
            <v>46.558609352295903</v>
          </cell>
          <cell r="B172">
            <v>60.894629392950399</v>
          </cell>
          <cell r="C172">
            <v>135.819659777173</v>
          </cell>
          <cell r="E172">
            <v>227396.57523579299</v>
          </cell>
          <cell r="F172">
            <v>-34.726707264645498</v>
          </cell>
          <cell r="G172">
            <v>-77.993069358728704</v>
          </cell>
        </row>
        <row r="173">
          <cell r="A173">
            <v>46.989410860521502</v>
          </cell>
          <cell r="B173">
            <v>60.858193000276003</v>
          </cell>
          <cell r="C173">
            <v>135.538866753821</v>
          </cell>
          <cell r="E173">
            <v>238168.55519761599</v>
          </cell>
          <cell r="F173">
            <v>-34.9495442194277</v>
          </cell>
          <cell r="G173">
            <v>-82.787972186427098</v>
          </cell>
        </row>
        <row r="174">
          <cell r="A174">
            <v>47.424198526024398</v>
          </cell>
          <cell r="B174">
            <v>60.821388785924398</v>
          </cell>
          <cell r="C174">
            <v>135.25769532506101</v>
          </cell>
          <cell r="E174">
            <v>249450.813523032</v>
          </cell>
          <cell r="F174">
            <v>-34.854331709317499</v>
          </cell>
          <cell r="G174">
            <v>-90.206561950203096</v>
          </cell>
        </row>
        <row r="175">
          <cell r="A175">
            <v>47.863009232263799</v>
          </cell>
          <cell r="B175">
            <v>60.784216149378899</v>
          </cell>
          <cell r="C175">
            <v>134.97616596456899</v>
          </cell>
          <cell r="E175">
            <v>261267.52255633299</v>
          </cell>
          <cell r="F175">
            <v>-38.975084679817698</v>
          </cell>
          <cell r="G175">
            <v>-88.619833574033706</v>
          </cell>
        </row>
        <row r="176">
          <cell r="A176">
            <v>48.305880203977203</v>
          </cell>
          <cell r="B176">
            <v>60.746674550264501</v>
          </cell>
          <cell r="C176">
            <v>134.69429921268599</v>
          </cell>
          <cell r="E176">
            <v>273643.99970746698</v>
          </cell>
          <cell r="F176">
            <v>-36.628703214966102</v>
          </cell>
          <cell r="G176">
            <v>-99.611500857731997</v>
          </cell>
        </row>
        <row r="177">
          <cell r="A177">
            <v>48.752849010338601</v>
          </cell>
          <cell r="B177">
            <v>60.708763508841798</v>
          </cell>
          <cell r="C177">
            <v>134.41211566575399</v>
          </cell>
          <cell r="E177">
            <v>286606.76169482502</v>
          </cell>
          <cell r="F177">
            <v>-36.079834356686703</v>
          </cell>
          <cell r="G177">
            <v>-84.434966197167398</v>
          </cell>
        </row>
        <row r="178">
          <cell r="A178">
            <v>49.203953568145003</v>
          </cell>
          <cell r="B178">
            <v>60.670482606200899</v>
          </cell>
          <cell r="C178">
            <v>134.12963596780199</v>
          </cell>
          <cell r="E178">
            <v>300183.58135755901</v>
          </cell>
          <cell r="F178">
            <v>-35.152319315332598</v>
          </cell>
          <cell r="G178">
            <v>-89.053369479415906</v>
          </cell>
        </row>
        <row r="179">
          <cell r="A179">
            <v>49.659232145033499</v>
          </cell>
          <cell r="B179">
            <v>60.631831484094398</v>
          </cell>
          <cell r="C179">
            <v>133.84688080359399</v>
          </cell>
          <cell r="E179">
            <v>314403.54715915001</v>
          </cell>
          <cell r="F179">
            <v>-35.440020886118397</v>
          </cell>
          <cell r="G179">
            <v>-81.851911721030504</v>
          </cell>
        </row>
        <row r="180">
          <cell r="A180">
            <v>50.118723362727202</v>
          </cell>
          <cell r="B180">
            <v>60.592809846041803</v>
          </cell>
          <cell r="C180">
            <v>133.56387088313801</v>
          </cell>
          <cell r="E180">
            <v>329297.125509715</v>
          </cell>
          <cell r="F180">
            <v>-33.661653557797997</v>
          </cell>
          <cell r="G180">
            <v>-97.377265052889001</v>
          </cell>
        </row>
        <row r="181">
          <cell r="A181">
            <v>50.582466200311401</v>
          </cell>
          <cell r="B181">
            <v>60.553417456722698</v>
          </cell>
          <cell r="C181">
            <v>133.280626937378</v>
          </cell>
          <cell r="E181">
            <v>344896.226040576</v>
          </cell>
          <cell r="F181">
            <v>-35.253863759250997</v>
          </cell>
          <cell r="G181">
            <v>-104.745956123813</v>
          </cell>
        </row>
        <row r="182">
          <cell r="A182">
            <v>51.050499997540598</v>
          </cell>
          <cell r="B182">
            <v>60.513654142154103</v>
          </cell>
          <cell r="C182">
            <v>132.99716970769501</v>
          </cell>
          <cell r="E182">
            <v>361234.26997094299</v>
          </cell>
          <cell r="F182">
            <v>-35.406323988005298</v>
          </cell>
          <cell r="G182">
            <v>-108.096899969243</v>
          </cell>
        </row>
        <row r="183">
          <cell r="A183">
            <v>51.522864458175597</v>
          </cell>
          <cell r="B183">
            <v>60.473519790309702</v>
          </cell>
          <cell r="C183">
            <v>132.71351993303699</v>
          </cell>
          <cell r="E183">
            <v>378346.26171319297</v>
          </cell>
          <cell r="F183">
            <v>-35.3907623007388</v>
          </cell>
          <cell r="G183">
            <v>-106.511242540674</v>
          </cell>
        </row>
        <row r="184">
          <cell r="A184">
            <v>51.999599653351602</v>
          </cell>
          <cell r="B184">
            <v>60.433014350498603</v>
          </cell>
          <cell r="C184">
            <v>132.42969834518399</v>
          </cell>
          <cell r="E184">
            <v>396268.86387014802</v>
          </cell>
          <cell r="F184">
            <v>-36.450310248518598</v>
          </cell>
          <cell r="G184">
            <v>-118.91129560434599</v>
          </cell>
        </row>
        <row r="185">
          <cell r="A185">
            <v>52.480746024977201</v>
          </cell>
          <cell r="B185">
            <v>60.392137833620801</v>
          </cell>
          <cell r="C185">
            <v>132.145725656054</v>
          </cell>
          <cell r="E185">
            <v>415040.47578504699</v>
          </cell>
          <cell r="F185">
            <v>-37.030632857797002</v>
          </cell>
          <cell r="G185">
            <v>-119.716681433904</v>
          </cell>
        </row>
        <row r="186">
          <cell r="A186">
            <v>52.966344389165698</v>
          </cell>
          <cell r="B186">
            <v>60.350890312242001</v>
          </cell>
          <cell r="C186">
            <v>131.86162254830401</v>
          </cell>
          <cell r="E186">
            <v>434701.31581250299</v>
          </cell>
          <cell r="F186">
            <v>-37.184650334344902</v>
          </cell>
          <cell r="G186">
            <v>-121.568687711168</v>
          </cell>
        </row>
        <row r="187">
          <cell r="A187">
            <v>53.456435939697101</v>
          </cell>
          <cell r="B187">
            <v>60.309271920305498</v>
          </cell>
          <cell r="C187">
            <v>131.57740966656101</v>
          </cell>
          <cell r="E187">
            <v>455293.50748669502</v>
          </cell>
          <cell r="F187">
            <v>-36.849169282896803</v>
          </cell>
          <cell r="G187">
            <v>-121.110996274782</v>
          </cell>
        </row>
        <row r="188">
          <cell r="A188">
            <v>53.951062251512703</v>
          </cell>
          <cell r="B188">
            <v>60.267282853069702</v>
          </cell>
          <cell r="C188">
            <v>131.29310760726199</v>
          </cell>
          <cell r="E188">
            <v>476861.16977144702</v>
          </cell>
          <cell r="F188">
            <v>-37.500322525597902</v>
          </cell>
          <cell r="G188">
            <v>-119.864770174421</v>
          </cell>
        </row>
        <row r="189">
          <cell r="A189">
            <v>54.4502652842421</v>
          </cell>
          <cell r="B189">
            <v>60.2249233667863</v>
          </cell>
          <cell r="C189">
            <v>131.00873691018401</v>
          </cell>
          <cell r="E189">
            <v>499450.511585514</v>
          </cell>
          <cell r="F189">
            <v>-36.311308828188103</v>
          </cell>
          <cell r="G189">
            <v>-112.728229432902</v>
          </cell>
        </row>
        <row r="190">
          <cell r="A190">
            <v>54.954087385762399</v>
          </cell>
          <cell r="B190">
            <v>60.182193778715799</v>
          </cell>
          <cell r="C190">
            <v>130.72431804742001</v>
          </cell>
          <cell r="E190">
            <v>523109.93080562598</v>
          </cell>
          <cell r="F190">
            <v>-36.181739037137703</v>
          </cell>
          <cell r="G190">
            <v>-109.75810350299901</v>
          </cell>
        </row>
        <row r="191">
          <cell r="A191">
            <v>55.462571295791001</v>
          </cell>
          <cell r="B191">
            <v>60.139094466687702</v>
          </cell>
          <cell r="C191">
            <v>130.43987141470501</v>
          </cell>
          <cell r="E191">
            <v>547890.117959394</v>
          </cell>
          <cell r="F191">
            <v>-37.3617944847093</v>
          </cell>
          <cell r="G191">
            <v>-114.970487809944</v>
          </cell>
        </row>
        <row r="192">
          <cell r="A192">
            <v>55.975760149510997</v>
          </cell>
          <cell r="B192">
            <v>60.095625868808398</v>
          </cell>
          <cell r="C192">
            <v>130.15541732197599</v>
          </cell>
          <cell r="E192">
            <v>573844.16483023902</v>
          </cell>
          <cell r="F192">
            <v>-35.372385181474797</v>
          </cell>
          <cell r="G192">
            <v>-116.965955833732</v>
          </cell>
        </row>
        <row r="193">
          <cell r="A193">
            <v>56.4936974812302</v>
          </cell>
          <cell r="B193">
            <v>60.051788483225401</v>
          </cell>
          <cell r="C193">
            <v>129.870975984285</v>
          </cell>
          <cell r="E193">
            <v>601027.67820703902</v>
          </cell>
          <cell r="F193">
            <v>-37.143562802718201</v>
          </cell>
          <cell r="G193">
            <v>-107.99759250263</v>
          </cell>
        </row>
        <row r="194">
          <cell r="A194">
            <v>57.016427228074697</v>
          </cell>
          <cell r="B194">
            <v>60.007582867454197</v>
          </cell>
          <cell r="C194">
            <v>129.586567512653</v>
          </cell>
          <cell r="E194">
            <v>629498.89902218897</v>
          </cell>
          <cell r="F194">
            <v>-37.138616744398597</v>
          </cell>
          <cell r="G194">
            <v>-114.79784248366801</v>
          </cell>
        </row>
        <row r="195">
          <cell r="A195">
            <v>57.543993733715602</v>
          </cell>
          <cell r="B195">
            <v>59.963009638332203</v>
          </cell>
          <cell r="C195">
            <v>129.30221190399899</v>
          </cell>
          <cell r="E195">
            <v>659318.82713335403</v>
          </cell>
          <cell r="F195">
            <v>-35.880981479103603</v>
          </cell>
          <cell r="G195">
            <v>-111.790030347175</v>
          </cell>
        </row>
        <row r="196">
          <cell r="A196">
            <v>58.076441752131203</v>
          </cell>
          <cell r="B196">
            <v>59.918069471176402</v>
          </cell>
          <cell r="C196">
            <v>129.01792903338901</v>
          </cell>
          <cell r="E196">
            <v>690551.35201623302</v>
          </cell>
          <cell r="F196">
            <v>-36.731561169090298</v>
          </cell>
          <cell r="G196">
            <v>-115.976559312359</v>
          </cell>
        </row>
        <row r="197">
          <cell r="A197">
            <v>58.613816451402798</v>
          </cell>
          <cell r="B197">
            <v>59.872763099599901</v>
          </cell>
          <cell r="C197">
            <v>128.73373864377399</v>
          </cell>
          <cell r="E197">
            <v>723263.38964835298</v>
          </cell>
          <cell r="F197">
            <v>-35.858594516630397</v>
          </cell>
          <cell r="G197">
            <v>-102.710643229643</v>
          </cell>
        </row>
        <row r="198">
          <cell r="A198">
            <v>59.156163417547397</v>
          </cell>
          <cell r="B198">
            <v>59.827091314742901</v>
          </cell>
          <cell r="C198">
            <v>128.44966033837301</v>
          </cell>
          <cell r="E198">
            <v>757525.02587719203</v>
          </cell>
          <cell r="F198">
            <v>-34.836322537778599</v>
          </cell>
          <cell r="G198">
            <v>-103.871600248953</v>
          </cell>
        </row>
        <row r="199">
          <cell r="A199">
            <v>59.703528658383597</v>
          </cell>
          <cell r="B199">
            <v>59.781054964675903</v>
          </cell>
          <cell r="C199">
            <v>128.16571357197199</v>
          </cell>
          <cell r="E199">
            <v>793409.66657974897</v>
          </cell>
          <cell r="F199">
            <v>-33.805370099350597</v>
          </cell>
          <cell r="G199">
            <v>-99.901071249167401</v>
          </cell>
        </row>
        <row r="200">
          <cell r="A200">
            <v>60.255958607435701</v>
          </cell>
          <cell r="B200">
            <v>59.734654954070599</v>
          </cell>
          <cell r="C200">
            <v>127.88191763969201</v>
          </cell>
          <cell r="E200">
            <v>830994.19493533904</v>
          </cell>
          <cell r="F200">
            <v>-34.139838993848201</v>
          </cell>
          <cell r="G200">
            <v>-102.605810476626</v>
          </cell>
        </row>
        <row r="201">
          <cell r="A201">
            <v>60.813500127871698</v>
          </cell>
          <cell r="B201">
            <v>59.687892242995801</v>
          </cell>
          <cell r="C201">
            <v>127.598291674401</v>
          </cell>
          <cell r="E201">
            <v>870359.13614851702</v>
          </cell>
          <cell r="F201">
            <v>-34.055588727223103</v>
          </cell>
          <cell r="G201">
            <v>-94.013516371605903</v>
          </cell>
        </row>
        <row r="202">
          <cell r="A202">
            <v>61.3762005164794</v>
          </cell>
          <cell r="B202">
            <v>59.640767846857003</v>
          </cell>
          <cell r="C202">
            <v>127.314854631218</v>
          </cell>
          <cell r="E202">
            <v>911588.82997508405</v>
          </cell>
          <cell r="F202">
            <v>-32.242458617649099</v>
          </cell>
          <cell r="G202">
            <v>-95.073061819852995</v>
          </cell>
        </row>
        <row r="203">
          <cell r="A203">
            <v>61.944107507678098</v>
          </cell>
          <cell r="B203">
            <v>59.593282835159698</v>
          </cell>
          <cell r="C203">
            <v>127.03162528551699</v>
          </cell>
          <cell r="E203">
            <v>954771.61142080696</v>
          </cell>
          <cell r="F203">
            <v>-32.010732357533499</v>
          </cell>
          <cell r="G203">
            <v>-92.975980964464597</v>
          </cell>
        </row>
        <row r="204">
          <cell r="A204">
            <v>62.517269277568502</v>
          </cell>
          <cell r="B204">
            <v>59.545438331057198</v>
          </cell>
          <cell r="C204">
            <v>126.748622221087</v>
          </cell>
          <cell r="E204">
            <v>1000000</v>
          </cell>
          <cell r="F204">
            <v>-32.852617894616102</v>
          </cell>
          <cell r="G204">
            <v>-96.143030558322806</v>
          </cell>
        </row>
        <row r="205">
          <cell r="A205">
            <v>63.0957344480193</v>
          </cell>
          <cell r="B205">
            <v>59.497235510454402</v>
          </cell>
          <cell r="C205">
            <v>126.46586382386</v>
          </cell>
        </row>
        <row r="206">
          <cell r="A206">
            <v>63.679552090791503</v>
          </cell>
          <cell r="B206">
            <v>59.448675601100398</v>
          </cell>
          <cell r="C206">
            <v>126.18336827504299</v>
          </cell>
        </row>
        <row r="207">
          <cell r="A207">
            <v>64.268771731701904</v>
          </cell>
          <cell r="B207">
            <v>59.399759881937896</v>
          </cell>
          <cell r="C207">
            <v>125.901153541192</v>
          </cell>
        </row>
        <row r="208">
          <cell r="A208">
            <v>64.863443354823801</v>
          </cell>
          <cell r="B208">
            <v>59.350489681968398</v>
          </cell>
          <cell r="C208">
            <v>125.61923737045301</v>
          </cell>
        </row>
        <row r="209">
          <cell r="A209">
            <v>65.463617406727394</v>
          </cell>
          <cell r="B209">
            <v>59.300866379600699</v>
          </cell>
          <cell r="C209">
            <v>125.337637281857</v>
          </cell>
        </row>
        <row r="210">
          <cell r="A210">
            <v>66.069344800759495</v>
          </cell>
          <cell r="B210">
            <v>59.2508914015011</v>
          </cell>
          <cell r="C210">
            <v>125.056370561218</v>
          </cell>
        </row>
        <row r="211">
          <cell r="A211">
            <v>66.680676921362206</v>
          </cell>
          <cell r="B211">
            <v>59.200566221767197</v>
          </cell>
          <cell r="C211">
            <v>124.775454253329</v>
          </cell>
        </row>
        <row r="212">
          <cell r="A212">
            <v>67.297665628431702</v>
          </cell>
          <cell r="B212">
            <v>59.149892360749803</v>
          </cell>
          <cell r="C212">
            <v>124.494905156744</v>
          </cell>
        </row>
        <row r="213">
          <cell r="A213">
            <v>67.920363261718407</v>
          </cell>
          <cell r="B213">
            <v>59.098871384362802</v>
          </cell>
          <cell r="C213">
            <v>124.214739814791</v>
          </cell>
        </row>
        <row r="214">
          <cell r="A214">
            <v>68.5488226452661</v>
          </cell>
          <cell r="B214">
            <v>59.047504902819199</v>
          </cell>
          <cell r="C214">
            <v>123.93497451160501</v>
          </cell>
        </row>
        <row r="215">
          <cell r="A215">
            <v>69.1830970918936</v>
          </cell>
          <cell r="B215">
            <v>58.995794569615398</v>
          </cell>
          <cell r="C215">
            <v>123.655625267137</v>
          </cell>
        </row>
        <row r="216">
          <cell r="A216">
            <v>69.823240407717094</v>
          </cell>
          <cell r="B216">
            <v>58.943742080419099</v>
          </cell>
          <cell r="C216">
            <v>123.376707829577</v>
          </cell>
        </row>
        <row r="217">
          <cell r="A217">
            <v>70.469306896714599</v>
          </cell>
          <cell r="B217">
            <v>58.891349172168503</v>
          </cell>
          <cell r="C217">
            <v>123.098237670762</v>
          </cell>
        </row>
        <row r="218">
          <cell r="A218">
            <v>71.121351365332799</v>
          </cell>
          <cell r="B218">
            <v>58.8386176217195</v>
          </cell>
          <cell r="C218">
            <v>122.82022998159501</v>
          </cell>
        </row>
        <row r="219">
          <cell r="A219">
            <v>71.779429127136098</v>
          </cell>
          <cell r="B219">
            <v>58.785549244819798</v>
          </cell>
          <cell r="C219">
            <v>122.54269966704101</v>
          </cell>
        </row>
        <row r="220">
          <cell r="A220">
            <v>72.443596007498996</v>
          </cell>
          <cell r="B220">
            <v>58.732145895100103</v>
          </cell>
          <cell r="C220">
            <v>122.26566134038301</v>
          </cell>
        </row>
        <row r="221">
          <cell r="A221">
            <v>73.113908348341695</v>
          </cell>
          <cell r="B221">
            <v>58.678409462787499</v>
          </cell>
          <cell r="C221">
            <v>121.98912931951099</v>
          </cell>
        </row>
        <row r="222">
          <cell r="A222">
            <v>73.790423012909997</v>
          </cell>
          <cell r="B222">
            <v>58.624341873468303</v>
          </cell>
          <cell r="C222">
            <v>121.713117623758</v>
          </cell>
        </row>
        <row r="223">
          <cell r="A223">
            <v>74.473197390598799</v>
          </cell>
          <cell r="B223">
            <v>58.569945087115102</v>
          </cell>
          <cell r="C223">
            <v>121.43763996803099</v>
          </cell>
        </row>
        <row r="224">
          <cell r="A224">
            <v>75.162289401820502</v>
          </cell>
          <cell r="B224">
            <v>58.515221096807601</v>
          </cell>
          <cell r="C224">
            <v>121.162709760165</v>
          </cell>
        </row>
        <row r="225">
          <cell r="A225">
            <v>75.857757502918304</v>
          </cell>
          <cell r="B225">
            <v>58.460171927450297</v>
          </cell>
          <cell r="C225">
            <v>120.888340098001</v>
          </cell>
        </row>
        <row r="226">
          <cell r="A226">
            <v>76.5596606911256</v>
          </cell>
          <cell r="B226">
            <v>58.404799634830702</v>
          </cell>
          <cell r="C226">
            <v>120.61454376403</v>
          </cell>
        </row>
        <row r="227">
          <cell r="A227">
            <v>77.268058509570196</v>
          </cell>
          <cell r="B227">
            <v>58.349106304115203</v>
          </cell>
          <cell r="C227">
            <v>120.34133322451</v>
          </cell>
        </row>
        <row r="228">
          <cell r="A228">
            <v>77.983011052325807</v>
          </cell>
          <cell r="B228">
            <v>58.293094048816798</v>
          </cell>
          <cell r="C228">
            <v>120.068720626428</v>
          </cell>
        </row>
        <row r="229">
          <cell r="A229">
            <v>78.704578969509797</v>
          </cell>
          <cell r="B229">
            <v>58.236765009652899</v>
          </cell>
          <cell r="C229">
            <v>119.79671779259201</v>
          </cell>
        </row>
        <row r="230">
          <cell r="A230">
            <v>79.432823472428097</v>
          </cell>
          <cell r="B230">
            <v>58.180121353083997</v>
          </cell>
          <cell r="C230">
            <v>119.525336223219</v>
          </cell>
        </row>
        <row r="231">
          <cell r="A231">
            <v>80.167806338767903</v>
          </cell>
          <cell r="B231">
            <v>58.123165270377697</v>
          </cell>
          <cell r="C231">
            <v>119.254587089995</v>
          </cell>
        </row>
        <row r="232">
          <cell r="A232">
            <v>80.909589917838204</v>
          </cell>
          <cell r="B232">
            <v>58.065898976178197</v>
          </cell>
          <cell r="C232">
            <v>118.984481236704</v>
          </cell>
        </row>
        <row r="233">
          <cell r="A233">
            <v>81.658237135859196</v>
          </cell>
          <cell r="B233">
            <v>58.0083247075058</v>
          </cell>
          <cell r="C233">
            <v>118.715029176074</v>
          </cell>
        </row>
        <row r="234">
          <cell r="A234">
            <v>82.413811501300202</v>
          </cell>
          <cell r="B234">
            <v>57.950444722317897</v>
          </cell>
          <cell r="C234">
            <v>118.446241089748</v>
          </cell>
        </row>
        <row r="235">
          <cell r="A235">
            <v>83.176377110267097</v>
          </cell>
          <cell r="B235">
            <v>57.892261298519301</v>
          </cell>
          <cell r="C235">
            <v>118.17812682498</v>
          </cell>
        </row>
        <row r="236">
          <cell r="A236">
            <v>83.945998651939703</v>
          </cell>
          <cell r="B236">
            <v>57.833776732539199</v>
          </cell>
          <cell r="C236">
            <v>117.910695896861</v>
          </cell>
        </row>
        <row r="237">
          <cell r="A237">
            <v>84.722741414059598</v>
          </cell>
          <cell r="B237">
            <v>57.774993338379502</v>
          </cell>
          <cell r="C237">
            <v>117.643957483611</v>
          </cell>
        </row>
        <row r="238">
          <cell r="A238">
            <v>85.506671288468297</v>
          </cell>
          <cell r="B238">
            <v>57.715913446246397</v>
          </cell>
          <cell r="C238">
            <v>117.377920428989</v>
          </cell>
        </row>
        <row r="239">
          <cell r="A239">
            <v>86.297854776696994</v>
          </cell>
          <cell r="B239">
            <v>57.656539401437897</v>
          </cell>
          <cell r="C239">
            <v>117.11259324069199</v>
          </cell>
        </row>
        <row r="240">
          <cell r="A240">
            <v>87.096358995608</v>
          </cell>
          <cell r="B240">
            <v>57.596873563120198</v>
          </cell>
          <cell r="C240">
            <v>116.847984090613</v>
          </cell>
        </row>
        <row r="241">
          <cell r="A241">
            <v>87.902251683088394</v>
          </cell>
          <cell r="B241">
            <v>57.536918303275897</v>
          </cell>
          <cell r="C241">
            <v>116.584100813939</v>
          </cell>
        </row>
        <row r="242">
          <cell r="A242">
            <v>88.715601203795998</v>
          </cell>
          <cell r="B242">
            <v>57.476676005456099</v>
          </cell>
          <cell r="C242">
            <v>116.32095090988901</v>
          </cell>
        </row>
        <row r="243">
          <cell r="A243">
            <v>89.536476554959293</v>
          </cell>
          <cell r="B243">
            <v>57.416149063589202</v>
          </cell>
          <cell r="C243">
            <v>116.058541543209</v>
          </cell>
        </row>
        <row r="244">
          <cell r="A244">
            <v>90.364947372230105</v>
          </cell>
          <cell r="B244">
            <v>57.355339880988097</v>
          </cell>
          <cell r="C244">
            <v>115.796879542901</v>
          </cell>
        </row>
        <row r="245">
          <cell r="A245">
            <v>91.201083935590901</v>
          </cell>
          <cell r="B245">
            <v>57.294250869143198</v>
          </cell>
          <cell r="C245">
            <v>115.53597140381601</v>
          </cell>
        </row>
        <row r="246">
          <cell r="A246">
            <v>92.044957175317094</v>
          </cell>
          <cell r="B246">
            <v>57.232884446581899</v>
          </cell>
          <cell r="C246">
            <v>115.275823288003</v>
          </cell>
        </row>
        <row r="247">
          <cell r="A247">
            <v>92.896638677993593</v>
          </cell>
          <cell r="B247">
            <v>57.171243037875897</v>
          </cell>
          <cell r="C247">
            <v>115.016441025102</v>
          </cell>
        </row>
        <row r="248">
          <cell r="A248">
            <v>93.756200692587996</v>
          </cell>
          <cell r="B248">
            <v>57.109329072443799</v>
          </cell>
          <cell r="C248">
            <v>114.75783011408301</v>
          </cell>
        </row>
        <row r="249">
          <cell r="A249">
            <v>94.623716136579205</v>
          </cell>
          <cell r="B249">
            <v>57.047144983592602</v>
          </cell>
          <cell r="C249">
            <v>114.499995724396</v>
          </cell>
        </row>
        <row r="250">
          <cell r="A250">
            <v>95.499258602143499</v>
          </cell>
          <cell r="B250">
            <v>56.984693207446703</v>
          </cell>
          <cell r="C250">
            <v>114.242942696697</v>
          </cell>
        </row>
        <row r="251">
          <cell r="A251">
            <v>96.382902362397004</v>
          </cell>
          <cell r="B251">
            <v>56.921976181754502</v>
          </cell>
          <cell r="C251">
            <v>113.986675547557</v>
          </cell>
        </row>
        <row r="252">
          <cell r="A252">
            <v>97.274722377696506</v>
          </cell>
          <cell r="B252">
            <v>56.858996345119202</v>
          </cell>
          <cell r="C252">
            <v>113.73119846763301</v>
          </cell>
        </row>
        <row r="253">
          <cell r="A253">
            <v>98.174794301998404</v>
          </cell>
          <cell r="B253">
            <v>56.795756135844599</v>
          </cell>
          <cell r="C253">
            <v>113.47651532584899</v>
          </cell>
        </row>
        <row r="254">
          <cell r="A254">
            <v>99.083194489276707</v>
          </cell>
          <cell r="B254">
            <v>56.732257990949002</v>
          </cell>
          <cell r="C254">
            <v>113.222629671002</v>
          </cell>
        </row>
        <row r="255">
          <cell r="A255">
            <v>100</v>
          </cell>
          <cell r="B255">
            <v>56.668504345220498</v>
          </cell>
          <cell r="C255">
            <v>112.96954473466</v>
          </cell>
        </row>
        <row r="256">
          <cell r="A256">
            <v>100.92528860766799</v>
          </cell>
          <cell r="B256">
            <v>56.604497630345399</v>
          </cell>
          <cell r="C256">
            <v>112.71726343182399</v>
          </cell>
        </row>
        <row r="257">
          <cell r="A257">
            <v>101.85913880541101</v>
          </cell>
          <cell r="B257">
            <v>56.540240273815499</v>
          </cell>
          <cell r="C257">
            <v>112.465788365902</v>
          </cell>
        </row>
        <row r="258">
          <cell r="A258">
            <v>102.80162981264699</v>
          </cell>
          <cell r="B258">
            <v>56.475734698135099</v>
          </cell>
          <cell r="C258">
            <v>112.21512182936399</v>
          </cell>
        </row>
        <row r="259">
          <cell r="A259">
            <v>103.75284158180099</v>
          </cell>
          <cell r="B259">
            <v>56.410983319882497</v>
          </cell>
          <cell r="C259">
            <v>111.965265807443</v>
          </cell>
        </row>
        <row r="260">
          <cell r="A260">
            <v>104.71285480508899</v>
          </cell>
          <cell r="B260">
            <v>56.345988548817203</v>
          </cell>
          <cell r="C260">
            <v>111.716221980961</v>
          </cell>
        </row>
        <row r="261">
          <cell r="A261">
            <v>105.68175092136499</v>
          </cell>
          <cell r="B261">
            <v>56.280752787121997</v>
          </cell>
          <cell r="C261">
            <v>111.46799172807501</v>
          </cell>
        </row>
        <row r="262">
          <cell r="A262">
            <v>106.659612123025</v>
          </cell>
          <cell r="B262">
            <v>56.215278428331402</v>
          </cell>
          <cell r="C262">
            <v>111.22057613051901</v>
          </cell>
        </row>
        <row r="263">
          <cell r="A263">
            <v>107.64652136298299</v>
          </cell>
          <cell r="B263">
            <v>56.149567856814201</v>
          </cell>
          <cell r="C263">
            <v>110.97397597217601</v>
          </cell>
        </row>
        <row r="264">
          <cell r="A264">
            <v>108.642562361706</v>
          </cell>
          <cell r="B264">
            <v>56.083623446734499</v>
          </cell>
          <cell r="C264">
            <v>110.728191746343</v>
          </cell>
        </row>
        <row r="265">
          <cell r="A265">
            <v>109.647819614318</v>
          </cell>
          <cell r="B265">
            <v>56.0174475613494</v>
          </cell>
          <cell r="C265">
            <v>110.483223657053</v>
          </cell>
        </row>
        <row r="266">
          <cell r="A266">
            <v>110.66237839776601</v>
          </cell>
          <cell r="B266">
            <v>55.951042552298297</v>
          </cell>
          <cell r="C266">
            <v>110.239071622328</v>
          </cell>
        </row>
        <row r="267">
          <cell r="A267">
            <v>111.686324778056</v>
          </cell>
          <cell r="B267">
            <v>55.884410758753802</v>
          </cell>
          <cell r="C267">
            <v>109.99573527875</v>
          </cell>
        </row>
        <row r="268">
          <cell r="A268">
            <v>112.719745617551</v>
          </cell>
          <cell r="B268">
            <v>55.817554506795503</v>
          </cell>
          <cell r="C268">
            <v>109.753213984228</v>
          </cell>
        </row>
        <row r="269">
          <cell r="A269">
            <v>113.762728582343</v>
          </cell>
          <cell r="B269">
            <v>55.7504761086348</v>
          </cell>
          <cell r="C269">
            <v>109.51150682143</v>
          </cell>
        </row>
        <row r="270">
          <cell r="A270">
            <v>114.815362149688</v>
          </cell>
          <cell r="B270">
            <v>55.683177861986302</v>
          </cell>
          <cell r="C270">
            <v>109.270612602033</v>
          </cell>
        </row>
        <row r="271">
          <cell r="A271">
            <v>115.87773561551199</v>
          </cell>
          <cell r="B271">
            <v>55.615662049330602</v>
          </cell>
          <cell r="C271">
            <v>109.03052987011201</v>
          </cell>
        </row>
        <row r="272">
          <cell r="A272">
            <v>116.949939101987</v>
          </cell>
          <cell r="B272">
            <v>55.547930937321702</v>
          </cell>
          <cell r="C272">
            <v>108.791256905916</v>
          </cell>
        </row>
        <row r="273">
          <cell r="A273">
            <v>118.032063565172</v>
          </cell>
          <cell r="B273">
            <v>55.479986776173497</v>
          </cell>
          <cell r="C273">
            <v>108.552791729129</v>
          </cell>
        </row>
        <row r="274">
          <cell r="A274">
            <v>119.12420080273699</v>
          </cell>
          <cell r="B274">
            <v>55.411831798977197</v>
          </cell>
          <cell r="C274">
            <v>108.31513210396299</v>
          </cell>
        </row>
        <row r="275">
          <cell r="A275">
            <v>120.226443461741</v>
          </cell>
          <cell r="B275">
            <v>55.343468221186797</v>
          </cell>
          <cell r="C275">
            <v>108.078275541471</v>
          </cell>
        </row>
        <row r="276">
          <cell r="A276">
            <v>121.338885046497</v>
          </cell>
          <cell r="B276">
            <v>55.2748982399985</v>
          </cell>
          <cell r="C276">
            <v>107.84221930444301</v>
          </cell>
        </row>
        <row r="277">
          <cell r="A277">
            <v>122.461619926504</v>
          </cell>
          <cell r="B277">
            <v>55.206124033784597</v>
          </cell>
          <cell r="C277">
            <v>107.60696041166</v>
          </cell>
        </row>
        <row r="278">
          <cell r="A278">
            <v>123.594743344451</v>
          </cell>
          <cell r="B278">
            <v>55.137147761618898</v>
          </cell>
          <cell r="C278">
            <v>107.372495640457</v>
          </cell>
        </row>
        <row r="279">
          <cell r="A279">
            <v>124.738351424294</v>
          </cell>
          <cell r="B279">
            <v>55.067971562705999</v>
          </cell>
          <cell r="C279">
            <v>107.138821531986</v>
          </cell>
        </row>
        <row r="280">
          <cell r="A280">
            <v>125.892541179416</v>
          </cell>
          <cell r="B280">
            <v>54.998597555893099</v>
          </cell>
          <cell r="C280">
            <v>106.905934394767</v>
          </cell>
        </row>
        <row r="281">
          <cell r="A281">
            <v>127.05741052085401</v>
          </cell>
          <cell r="B281">
            <v>54.9290278392182</v>
          </cell>
          <cell r="C281">
            <v>106.67383030770699</v>
          </cell>
        </row>
        <row r="282">
          <cell r="A282">
            <v>128.23305826560201</v>
          </cell>
          <cell r="B282">
            <v>54.859264489336503</v>
          </cell>
          <cell r="C282">
            <v>106.44250512705101</v>
          </cell>
        </row>
        <row r="283">
          <cell r="A283">
            <v>129.419584144998</v>
          </cell>
          <cell r="B283">
            <v>54.7893095612339</v>
          </cell>
          <cell r="C283">
            <v>106.211954486398</v>
          </cell>
        </row>
        <row r="284">
          <cell r="A284">
            <v>130.61708881318401</v>
          </cell>
          <cell r="B284">
            <v>54.719165087677801</v>
          </cell>
          <cell r="C284">
            <v>105.98217380368099</v>
          </cell>
        </row>
        <row r="285">
          <cell r="A285">
            <v>131.82567385563999</v>
          </cell>
          <cell r="B285">
            <v>54.648833078811499</v>
          </cell>
          <cell r="C285">
            <v>105.753158284264</v>
          </cell>
        </row>
        <row r="286">
          <cell r="A286">
            <v>133.04544179780899</v>
          </cell>
          <cell r="B286">
            <v>54.578315521804498</v>
          </cell>
          <cell r="C286">
            <v>105.524902924632</v>
          </cell>
        </row>
        <row r="287">
          <cell r="A287">
            <v>134.27649611378601</v>
          </cell>
          <cell r="B287">
            <v>54.507614380425402</v>
          </cell>
          <cell r="C287">
            <v>105.297402516723</v>
          </cell>
        </row>
        <row r="288">
          <cell r="A288">
            <v>135.518941235103</v>
          </cell>
          <cell r="B288">
            <v>54.436731594676601</v>
          </cell>
          <cell r="C288">
            <v>105.070651652309</v>
          </cell>
        </row>
        <row r="289">
          <cell r="A289">
            <v>136.77288255958399</v>
          </cell>
          <cell r="B289">
            <v>54.365669080446999</v>
          </cell>
          <cell r="C289">
            <v>104.84464472667</v>
          </cell>
        </row>
        <row r="290">
          <cell r="A290">
            <v>138.03842646028801</v>
          </cell>
          <cell r="B290">
            <v>54.294428729168096</v>
          </cell>
          <cell r="C290">
            <v>104.619375942365</v>
          </cell>
        </row>
        <row r="291">
          <cell r="A291">
            <v>139.31568029453001</v>
          </cell>
          <cell r="B291">
            <v>54.223012407517103</v>
          </cell>
          <cell r="C291">
            <v>104.394839313311</v>
          </cell>
        </row>
        <row r="292">
          <cell r="A292">
            <v>140.60475241299099</v>
          </cell>
          <cell r="B292">
            <v>54.151421957050097</v>
          </cell>
          <cell r="C292">
            <v>104.171028669297</v>
          </cell>
        </row>
        <row r="293">
          <cell r="A293">
            <v>141.905752168909</v>
          </cell>
          <cell r="B293">
            <v>54.079659193957802</v>
          </cell>
          <cell r="C293">
            <v>103.94793765919999</v>
          </cell>
        </row>
        <row r="294">
          <cell r="A294">
            <v>143.21878992735401</v>
          </cell>
          <cell r="B294">
            <v>54.0077259087603</v>
          </cell>
          <cell r="C294">
            <v>103.725559755421</v>
          </cell>
        </row>
        <row r="295">
          <cell r="A295">
            <v>144.54397707459199</v>
          </cell>
          <cell r="B295">
            <v>53.935623866002302</v>
          </cell>
          <cell r="C295">
            <v>103.503888257852</v>
          </cell>
        </row>
        <row r="296">
          <cell r="A296">
            <v>145.88142602753399</v>
          </cell>
          <cell r="B296">
            <v>53.863354804070198</v>
          </cell>
          <cell r="C296">
            <v>103.282916296821</v>
          </cell>
        </row>
        <row r="297">
          <cell r="A297">
            <v>147.23125024327101</v>
          </cell>
          <cell r="B297">
            <v>53.790920434880803</v>
          </cell>
          <cell r="C297">
            <v>103.062636838565</v>
          </cell>
        </row>
        <row r="298">
          <cell r="A298">
            <v>148.59356422869999</v>
          </cell>
          <cell r="B298">
            <v>53.718322443671397</v>
          </cell>
          <cell r="C298">
            <v>102.84304268791399</v>
          </cell>
        </row>
        <row r="299">
          <cell r="A299">
            <v>149.96848355023701</v>
          </cell>
          <cell r="B299">
            <v>53.645562488787697</v>
          </cell>
          <cell r="C299">
            <v>102.624126492187</v>
          </cell>
        </row>
        <row r="300">
          <cell r="A300">
            <v>151.35612484361999</v>
          </cell>
          <cell r="B300">
            <v>53.572642201431599</v>
          </cell>
          <cell r="C300">
            <v>102.405880745788</v>
          </cell>
        </row>
        <row r="301">
          <cell r="A301">
            <v>152.75660582380701</v>
          </cell>
          <cell r="B301">
            <v>53.499563185524799</v>
          </cell>
          <cell r="C301">
            <v>102.188297793008</v>
          </cell>
        </row>
        <row r="302">
          <cell r="A302">
            <v>154.170045294955</v>
          </cell>
          <cell r="B302">
            <v>53.426327017462597</v>
          </cell>
          <cell r="C302">
            <v>101.97136983241001</v>
          </cell>
        </row>
        <row r="303">
          <cell r="A303">
            <v>155.596563160507</v>
          </cell>
          <cell r="B303">
            <v>53.352935245980099</v>
          </cell>
          <cell r="C303">
            <v>101.75508891984499</v>
          </cell>
        </row>
        <row r="304">
          <cell r="A304">
            <v>157.03628043335499</v>
          </cell>
          <cell r="B304">
            <v>53.279389391939901</v>
          </cell>
          <cell r="C304">
            <v>101.53944697312799</v>
          </cell>
        </row>
        <row r="305">
          <cell r="A305">
            <v>158.48931924611099</v>
          </cell>
          <cell r="B305">
            <v>53.205690948207902</v>
          </cell>
          <cell r="C305">
            <v>101.324435774961</v>
          </cell>
        </row>
        <row r="306">
          <cell r="A306">
            <v>159.955802861466</v>
          </cell>
          <cell r="B306">
            <v>53.131841379467701</v>
          </cell>
          <cell r="C306">
            <v>101.110046976935</v>
          </cell>
        </row>
        <row r="307">
          <cell r="A307">
            <v>161.435855682648</v>
          </cell>
          <cell r="B307">
            <v>53.057842122125599</v>
          </cell>
          <cell r="C307">
            <v>100.896272102556</v>
          </cell>
        </row>
        <row r="308">
          <cell r="A308">
            <v>162.92960326397201</v>
          </cell>
          <cell r="B308">
            <v>52.9836945841367</v>
          </cell>
          <cell r="C308">
            <v>100.683102551404</v>
          </cell>
        </row>
        <row r="309">
          <cell r="A309">
            <v>164.43717232149299</v>
          </cell>
          <cell r="B309">
            <v>52.909400144908197</v>
          </cell>
          <cell r="C309">
            <v>100.470529602124</v>
          </cell>
        </row>
        <row r="310">
          <cell r="A310">
            <v>165.95869074375599</v>
          </cell>
          <cell r="B310">
            <v>52.834960155166002</v>
          </cell>
          <cell r="C310">
            <v>100.258544416516</v>
          </cell>
        </row>
        <row r="311">
          <cell r="A311">
            <v>167.494287602643</v>
          </cell>
          <cell r="B311">
            <v>52.760375936830101</v>
          </cell>
          <cell r="C311">
            <v>100.047138042947</v>
          </cell>
        </row>
        <row r="312">
          <cell r="A312">
            <v>169.044093164326</v>
          </cell>
          <cell r="B312">
            <v>52.685648782983499</v>
          </cell>
          <cell r="C312">
            <v>99.8363014180226</v>
          </cell>
        </row>
        <row r="313">
          <cell r="A313">
            <v>170.60823890031199</v>
          </cell>
          <cell r="B313">
            <v>52.610779957663802</v>
          </cell>
          <cell r="C313">
            <v>99.626025373625595</v>
          </cell>
        </row>
        <row r="314">
          <cell r="A314">
            <v>172.18685749860001</v>
          </cell>
          <cell r="B314">
            <v>52.535770695904503</v>
          </cell>
          <cell r="C314">
            <v>99.416300635789995</v>
          </cell>
        </row>
        <row r="315">
          <cell r="A315">
            <v>173.78008287493699</v>
          </cell>
          <cell r="B315">
            <v>52.460622203536403</v>
          </cell>
          <cell r="C315">
            <v>99.207117831886706</v>
          </cell>
        </row>
        <row r="316">
          <cell r="A316">
            <v>175.388050184176</v>
          </cell>
          <cell r="B316">
            <v>52.3853356571951</v>
          </cell>
          <cell r="C316">
            <v>98.998467491404796</v>
          </cell>
        </row>
        <row r="317">
          <cell r="A317">
            <v>177.010895831742</v>
          </cell>
          <cell r="B317">
            <v>52.309912204224801</v>
          </cell>
          <cell r="C317">
            <v>98.790340049968606</v>
          </cell>
        </row>
        <row r="318">
          <cell r="A318">
            <v>178.64875748520501</v>
          </cell>
          <cell r="B318">
            <v>52.234352962576097</v>
          </cell>
          <cell r="C318">
            <v>98.582725853439499</v>
          </cell>
        </row>
        <row r="319">
          <cell r="A319">
            <v>180.301774085956</v>
          </cell>
          <cell r="B319">
            <v>52.158659020818298</v>
          </cell>
          <cell r="C319">
            <v>98.375615159422395</v>
          </cell>
        </row>
        <row r="320">
          <cell r="A320">
            <v>181.97008586099801</v>
          </cell>
          <cell r="B320">
            <v>52.0828314380379</v>
          </cell>
          <cell r="C320">
            <v>98.1689981413368</v>
          </cell>
        </row>
        <row r="321">
          <cell r="A321">
            <v>183.65383433483399</v>
          </cell>
          <cell r="B321">
            <v>52.006871243793597</v>
          </cell>
          <cell r="C321">
            <v>97.962864891921996</v>
          </cell>
        </row>
        <row r="322">
          <cell r="A322">
            <v>185.35316234148101</v>
          </cell>
          <cell r="B322">
            <v>51.930779438091299</v>
          </cell>
          <cell r="C322">
            <v>97.757205424996897</v>
          </cell>
        </row>
        <row r="323">
          <cell r="A323">
            <v>187.06821403658</v>
          </cell>
          <cell r="B323">
            <v>51.854556991323101</v>
          </cell>
          <cell r="C323">
            <v>97.552009679989396</v>
          </cell>
        </row>
        <row r="324">
          <cell r="A324">
            <v>188.799134909629</v>
          </cell>
          <cell r="B324">
            <v>51.778204844247597</v>
          </cell>
          <cell r="C324">
            <v>97.347267523876894</v>
          </cell>
        </row>
        <row r="325">
          <cell r="A325">
            <v>190.54607179632399</v>
          </cell>
          <cell r="B325">
            <v>51.701723907946999</v>
          </cell>
          <cell r="C325">
            <v>97.142968754528596</v>
          </cell>
        </row>
        <row r="326">
          <cell r="A326">
            <v>192.30917289101501</v>
          </cell>
          <cell r="B326">
            <v>51.6251150638046</v>
          </cell>
          <cell r="C326">
            <v>96.939103103435002</v>
          </cell>
        </row>
        <row r="327">
          <cell r="A327">
            <v>194.088587759277</v>
          </cell>
          <cell r="B327">
            <v>51.548379163464404</v>
          </cell>
          <cell r="C327">
            <v>96.735660239561</v>
          </cell>
        </row>
        <row r="328">
          <cell r="A328">
            <v>195.88446735059901</v>
          </cell>
          <cell r="B328">
            <v>51.471517028836701</v>
          </cell>
          <cell r="C328">
            <v>96.532629770392802</v>
          </cell>
        </row>
        <row r="329">
          <cell r="A329">
            <v>197.696964011186</v>
          </cell>
          <cell r="B329">
            <v>51.394529452055203</v>
          </cell>
          <cell r="C329">
            <v>96.330001246491605</v>
          </cell>
        </row>
        <row r="330">
          <cell r="A330">
            <v>199.52623149688699</v>
          </cell>
          <cell r="B330">
            <v>51.317417195461601</v>
          </cell>
          <cell r="C330">
            <v>96.127764163685796</v>
          </cell>
        </row>
        <row r="331">
          <cell r="A331">
            <v>201.372424986238</v>
          </cell>
          <cell r="B331">
            <v>51.240180991603097</v>
          </cell>
          <cell r="C331">
            <v>95.925907965896997</v>
          </cell>
        </row>
        <row r="332">
          <cell r="A332">
            <v>203.235701093622</v>
          </cell>
          <cell r="B332">
            <v>51.162821543211699</v>
          </cell>
          <cell r="C332">
            <v>95.724422047335494</v>
          </cell>
        </row>
        <row r="333">
          <cell r="A333">
            <v>205.11621788255599</v>
          </cell>
          <cell r="B333">
            <v>51.0853395231943</v>
          </cell>
          <cell r="C333">
            <v>95.523295756573702</v>
          </cell>
        </row>
        <row r="334">
          <cell r="A334">
            <v>207.01413487910401</v>
          </cell>
          <cell r="B334">
            <v>51.007735574637302</v>
          </cell>
          <cell r="C334">
            <v>95.322518397382296</v>
          </cell>
        </row>
        <row r="335">
          <cell r="A335">
            <v>208.92961308540299</v>
          </cell>
          <cell r="B335">
            <v>50.930010310769902</v>
          </cell>
          <cell r="C335">
            <v>95.122079233764396</v>
          </cell>
        </row>
        <row r="336">
          <cell r="A336">
            <v>210.86281499332799</v>
          </cell>
          <cell r="B336">
            <v>50.852164314991803</v>
          </cell>
          <cell r="C336">
            <v>94.921967490759698</v>
          </cell>
        </row>
        <row r="337">
          <cell r="A337">
            <v>212.81390459827099</v>
          </cell>
          <cell r="B337">
            <v>50.774198140857401</v>
          </cell>
          <cell r="C337">
            <v>94.722172357272996</v>
          </cell>
        </row>
        <row r="338">
          <cell r="A338">
            <v>214.783047413053</v>
          </cell>
          <cell r="B338">
            <v>50.696112312071698</v>
          </cell>
          <cell r="C338">
            <v>94.522682989741398</v>
          </cell>
        </row>
        <row r="339">
          <cell r="A339">
            <v>216.77041048196901</v>
          </cell>
          <cell r="B339">
            <v>50.617907322487703</v>
          </cell>
          <cell r="C339">
            <v>94.323488514122502</v>
          </cell>
        </row>
        <row r="340">
          <cell r="A340">
            <v>218.77616239495501</v>
          </cell>
          <cell r="B340">
            <v>50.5395836361146</v>
          </cell>
          <cell r="C340">
            <v>94.124578028263301</v>
          </cell>
        </row>
        <row r="341">
          <cell r="A341">
            <v>220.80047330189001</v>
          </cell>
          <cell r="B341">
            <v>50.461141687115699</v>
          </cell>
          <cell r="C341">
            <v>93.925940604678601</v>
          </cell>
        </row>
        <row r="342">
          <cell r="A342">
            <v>222.84351492702999</v>
          </cell>
          <cell r="B342">
            <v>50.382581879812101</v>
          </cell>
          <cell r="C342">
            <v>93.727565293081994</v>
          </cell>
        </row>
        <row r="343">
          <cell r="A343">
            <v>224.90546058357799</v>
          </cell>
          <cell r="B343">
            <v>50.3039045886784</v>
          </cell>
          <cell r="C343">
            <v>93.529441123365501</v>
          </cell>
        </row>
        <row r="344">
          <cell r="A344">
            <v>226.98648518838201</v>
          </cell>
          <cell r="B344">
            <v>50.2251101583539</v>
          </cell>
          <cell r="C344">
            <v>93.331557107405899</v>
          </cell>
        </row>
        <row r="345">
          <cell r="A345">
            <v>229.08676527677699</v>
          </cell>
          <cell r="B345">
            <v>50.146198903648703</v>
          </cell>
          <cell r="C345">
            <v>93.1339022419223</v>
          </cell>
        </row>
        <row r="346">
          <cell r="A346">
            <v>231.20647901755899</v>
          </cell>
          <cell r="B346">
            <v>50.0671711095411</v>
          </cell>
          <cell r="C346">
            <v>92.936465510872097</v>
          </cell>
        </row>
        <row r="347">
          <cell r="A347">
            <v>233.3458062281</v>
          </cell>
          <cell r="B347">
            <v>49.988027031187599</v>
          </cell>
          <cell r="C347">
            <v>92.739235888186997</v>
          </cell>
        </row>
        <row r="348">
          <cell r="A348">
            <v>235.50492838960099</v>
          </cell>
          <cell r="B348">
            <v>49.908766893923797</v>
          </cell>
          <cell r="C348">
            <v>92.542202340123893</v>
          </cell>
        </row>
        <row r="349">
          <cell r="A349">
            <v>237.68402866248701</v>
          </cell>
          <cell r="B349">
            <v>49.829390893277399</v>
          </cell>
          <cell r="C349">
            <v>92.3453538278021</v>
          </cell>
        </row>
        <row r="350">
          <cell r="A350">
            <v>239.88329190194901</v>
          </cell>
          <cell r="B350">
            <v>49.749899194966098</v>
          </cell>
          <cell r="C350">
            <v>92.148679309071795</v>
          </cell>
        </row>
        <row r="351">
          <cell r="A351">
            <v>242.10290467361699</v>
          </cell>
          <cell r="B351">
            <v>49.670291934913401</v>
          </cell>
          <cell r="C351">
            <v>91.952167742104706</v>
          </cell>
        </row>
        <row r="352">
          <cell r="A352">
            <v>244.34305526939701</v>
          </cell>
          <cell r="B352">
            <v>49.590569219241999</v>
          </cell>
          <cell r="C352">
            <v>91.755808086765498</v>
          </cell>
        </row>
        <row r="353">
          <cell r="A353">
            <v>246.60393372343299</v>
          </cell>
          <cell r="B353">
            <v>49.5107311242908</v>
          </cell>
          <cell r="C353">
            <v>91.559589307936307</v>
          </cell>
        </row>
        <row r="354">
          <cell r="A354">
            <v>248.88573182823899</v>
          </cell>
          <cell r="B354">
            <v>49.430777696621803</v>
          </cell>
          <cell r="C354">
            <v>91.363500376715294</v>
          </cell>
        </row>
        <row r="355">
          <cell r="A355">
            <v>251.18864315095701</v>
          </cell>
          <cell r="B355">
            <v>49.350708953014902</v>
          </cell>
          <cell r="C355">
            <v>91.167530274961607</v>
          </cell>
        </row>
        <row r="356">
          <cell r="A356">
            <v>253.51286304979001</v>
          </cell>
          <cell r="B356">
            <v>49.2705248804875</v>
          </cell>
          <cell r="C356">
            <v>90.971667995460905</v>
          </cell>
        </row>
        <row r="357">
          <cell r="A357">
            <v>255.85858869056401</v>
          </cell>
          <cell r="B357">
            <v>49.190225436300302</v>
          </cell>
          <cell r="C357">
            <v>90.775902545549599</v>
          </cell>
        </row>
        <row r="358">
          <cell r="A358">
            <v>258.22601906345898</v>
          </cell>
          <cell r="B358">
            <v>49.109810547953799</v>
          </cell>
          <cell r="C358">
            <v>90.580222950101899</v>
          </cell>
        </row>
        <row r="359">
          <cell r="A359">
            <v>260.61535499988901</v>
          </cell>
          <cell r="B359">
            <v>49.0292801132045</v>
          </cell>
          <cell r="C359">
            <v>90.384618252328295</v>
          </cell>
        </row>
        <row r="360">
          <cell r="A360">
            <v>263.026799189538</v>
          </cell>
          <cell r="B360">
            <v>48.9486340000715</v>
          </cell>
          <cell r="C360">
            <v>90.189077517651796</v>
          </cell>
        </row>
        <row r="361">
          <cell r="A361">
            <v>265.46055619755299</v>
          </cell>
          <cell r="B361">
            <v>48.867872046840802</v>
          </cell>
          <cell r="C361">
            <v>89.993589836072402</v>
          </cell>
        </row>
        <row r="362">
          <cell r="A362">
            <v>267.91683248190299</v>
          </cell>
          <cell r="B362">
            <v>48.786994062073802</v>
          </cell>
          <cell r="C362">
            <v>89.798144323805701</v>
          </cell>
        </row>
        <row r="363">
          <cell r="A363">
            <v>270.39583641088399</v>
          </cell>
          <cell r="B363">
            <v>48.705999824617898</v>
          </cell>
          <cell r="C363">
            <v>89.602730126268597</v>
          </cell>
        </row>
        <row r="364">
          <cell r="A364">
            <v>272.897778280804</v>
          </cell>
          <cell r="B364">
            <v>48.624889083610498</v>
          </cell>
          <cell r="C364">
            <v>89.407336420765503</v>
          </cell>
        </row>
        <row r="365">
          <cell r="A365">
            <v>275.42287033381598</v>
          </cell>
          <cell r="B365">
            <v>48.543661558491202</v>
          </cell>
          <cell r="C365">
            <v>89.211952418702396</v>
          </cell>
        </row>
        <row r="366">
          <cell r="A366">
            <v>277.97132677592799</v>
          </cell>
          <cell r="B366">
            <v>48.462316939009</v>
          </cell>
          <cell r="C366">
            <v>89.016567368533799</v>
          </cell>
        </row>
        <row r="367">
          <cell r="A367">
            <v>280.54336379517099</v>
          </cell>
          <cell r="B367">
            <v>48.380854885230299</v>
          </cell>
          <cell r="C367">
            <v>88.821170557144498</v>
          </cell>
        </row>
        <row r="368">
          <cell r="A368">
            <v>283.13919957993699</v>
          </cell>
          <cell r="B368">
            <v>48.299275027556</v>
          </cell>
          <cell r="C368">
            <v>88.625751314087495</v>
          </cell>
        </row>
        <row r="369">
          <cell r="A369">
            <v>285.75905433749398</v>
          </cell>
          <cell r="B369">
            <v>48.217576966726</v>
          </cell>
          <cell r="C369">
            <v>88.430299012856807</v>
          </cell>
        </row>
        <row r="370">
          <cell r="A370">
            <v>288.40315031265999</v>
          </cell>
          <cell r="B370">
            <v>48.135760273828403</v>
          </cell>
          <cell r="C370">
            <v>88.234803073714502</v>
          </cell>
        </row>
        <row r="371">
          <cell r="A371">
            <v>291.07171180666001</v>
          </cell>
          <cell r="B371">
            <v>48.053824490323201</v>
          </cell>
          <cell r="C371">
            <v>88.039252966781106</v>
          </cell>
        </row>
        <row r="372">
          <cell r="A372">
            <v>293.76496519615301</v>
          </cell>
          <cell r="B372">
            <v>47.971769128046901</v>
          </cell>
          <cell r="C372">
            <v>87.843638214311198</v>
          </cell>
        </row>
        <row r="373">
          <cell r="A373">
            <v>296.48313895243399</v>
          </cell>
          <cell r="B373">
            <v>47.889593669230301</v>
          </cell>
          <cell r="C373">
            <v>87.6479483930745</v>
          </cell>
        </row>
        <row r="374">
          <cell r="A374">
            <v>299.22646366081801</v>
          </cell>
          <cell r="B374">
            <v>47.807297566514301</v>
          </cell>
          <cell r="C374">
            <v>87.452173137462907</v>
          </cell>
        </row>
        <row r="375">
          <cell r="A375">
            <v>301.995172040201</v>
          </cell>
          <cell r="B375">
            <v>47.724880242971103</v>
          </cell>
          <cell r="C375">
            <v>87.256302142061401</v>
          </cell>
        </row>
        <row r="376">
          <cell r="A376">
            <v>304.78949896279801</v>
          </cell>
          <cell r="B376">
            <v>47.642341092118599</v>
          </cell>
          <cell r="C376">
            <v>87.060325164109898</v>
          </cell>
        </row>
        <row r="377">
          <cell r="A377">
            <v>307.60968147406999</v>
          </cell>
          <cell r="B377">
            <v>47.559679477943398</v>
          </cell>
          <cell r="C377">
            <v>86.864232026550596</v>
          </cell>
        </row>
        <row r="378">
          <cell r="A378">
            <v>310.45595881283498</v>
          </cell>
          <cell r="B378">
            <v>47.476894734924997</v>
          </cell>
          <cell r="C378">
            <v>86.668012620538505</v>
          </cell>
        </row>
        <row r="379">
          <cell r="A379">
            <v>313.32857243155797</v>
          </cell>
          <cell r="B379">
            <v>47.393986168059698</v>
          </cell>
          <cell r="C379">
            <v>86.471656908298399</v>
          </cell>
        </row>
        <row r="380">
          <cell r="A380">
            <v>316.22776601683699</v>
          </cell>
          <cell r="B380">
            <v>47.310953052891101</v>
          </cell>
          <cell r="C380">
            <v>86.275154926283804</v>
          </cell>
        </row>
        <row r="381">
          <cell r="A381">
            <v>319.15378551007598</v>
          </cell>
          <cell r="B381">
            <v>47.2277946355334</v>
          </cell>
          <cell r="C381">
            <v>86.078496787128699</v>
          </cell>
        </row>
        <row r="382">
          <cell r="A382">
            <v>322.106879128343</v>
          </cell>
          <cell r="B382">
            <v>47.1445101327092</v>
          </cell>
          <cell r="C382">
            <v>85.881672683470597</v>
          </cell>
        </row>
        <row r="383">
          <cell r="A383">
            <v>325.087297385434</v>
          </cell>
          <cell r="B383">
            <v>47.061098731785997</v>
          </cell>
          <cell r="C383">
            <v>85.684672890384306</v>
          </cell>
        </row>
        <row r="384">
          <cell r="A384">
            <v>328.095293113119</v>
          </cell>
          <cell r="B384">
            <v>46.977559590807701</v>
          </cell>
          <cell r="C384">
            <v>85.487487768215701</v>
          </cell>
        </row>
        <row r="385">
          <cell r="A385">
            <v>331.13112148259103</v>
          </cell>
          <cell r="B385">
            <v>46.893891838546203</v>
          </cell>
          <cell r="C385">
            <v>85.290107765932902</v>
          </cell>
        </row>
        <row r="386">
          <cell r="A386">
            <v>334.19504002611399</v>
          </cell>
          <cell r="B386">
            <v>46.810094574540202</v>
          </cell>
          <cell r="C386">
            <v>85.092523423821802</v>
          </cell>
        </row>
        <row r="387">
          <cell r="A387">
            <v>337.28730865886803</v>
          </cell>
          <cell r="B387">
            <v>46.726166869137899</v>
          </cell>
          <cell r="C387">
            <v>84.894725376156103</v>
          </cell>
        </row>
        <row r="388">
          <cell r="A388">
            <v>340.40818970100003</v>
          </cell>
          <cell r="B388">
            <v>46.642107763566997</v>
          </cell>
          <cell r="C388">
            <v>84.696704355241394</v>
          </cell>
        </row>
        <row r="389">
          <cell r="A389">
            <v>343.55794789987402</v>
          </cell>
          <cell r="B389">
            <v>46.557916269974697</v>
          </cell>
          <cell r="C389">
            <v>84.498451193574994</v>
          </cell>
        </row>
        <row r="390">
          <cell r="A390">
            <v>346.73685045253097</v>
          </cell>
          <cell r="B390">
            <v>46.473591371500298</v>
          </cell>
          <cell r="C390">
            <v>84.2999568273937</v>
          </cell>
        </row>
        <row r="391">
          <cell r="A391">
            <v>349.94516702835699</v>
          </cell>
          <cell r="B391">
            <v>46.389132022335197</v>
          </cell>
          <cell r="C391">
            <v>84.101212299711406</v>
          </cell>
        </row>
        <row r="392">
          <cell r="A392">
            <v>353.183169791956</v>
          </cell>
          <cell r="B392">
            <v>46.304537147798399</v>
          </cell>
          <cell r="C392">
            <v>83.902208763677706</v>
          </cell>
        </row>
        <row r="393">
          <cell r="A393">
            <v>356.45113342624398</v>
          </cell>
          <cell r="B393">
            <v>46.219805644408801</v>
          </cell>
          <cell r="C393">
            <v>83.702937485501494</v>
          </cell>
        </row>
        <row r="394">
          <cell r="A394">
            <v>359.74933515574202</v>
          </cell>
          <cell r="B394">
            <v>46.134936379966597</v>
          </cell>
          <cell r="C394">
            <v>83.503389847826895</v>
          </cell>
        </row>
        <row r="395">
          <cell r="A395">
            <v>363.07805477010101</v>
          </cell>
          <cell r="B395">
            <v>46.0499281936494</v>
          </cell>
          <cell r="C395">
            <v>83.303557353511096</v>
          </cell>
        </row>
        <row r="396">
          <cell r="A396">
            <v>366.437574647833</v>
          </cell>
          <cell r="B396">
            <v>45.964779896094797</v>
          </cell>
          <cell r="C396">
            <v>83.103431628020701</v>
          </cell>
        </row>
        <row r="397">
          <cell r="A397">
            <v>369.828179780266</v>
          </cell>
          <cell r="B397">
            <v>45.879490269507102</v>
          </cell>
          <cell r="C397">
            <v>82.903004423570906</v>
          </cell>
        </row>
        <row r="398">
          <cell r="A398">
            <v>373.25015779571999</v>
          </cell>
          <cell r="B398">
            <v>45.794058067762798</v>
          </cell>
          <cell r="C398">
            <v>82.702267622334404</v>
          </cell>
        </row>
        <row r="399">
          <cell r="A399">
            <v>376.70379898390797</v>
          </cell>
          <cell r="B399">
            <v>45.708482016525203</v>
          </cell>
          <cell r="C399">
            <v>82.501213239814504</v>
          </cell>
        </row>
        <row r="400">
          <cell r="A400">
            <v>380.189396320561</v>
          </cell>
          <cell r="B400">
            <v>45.6227608133646</v>
          </cell>
          <cell r="C400">
            <v>82.299833428298697</v>
          </cell>
        </row>
        <row r="401">
          <cell r="A401">
            <v>383.70724549227799</v>
          </cell>
          <cell r="B401">
            <v>45.536893127885499</v>
          </cell>
          <cell r="C401">
            <v>82.098120480493805</v>
          </cell>
        </row>
        <row r="402">
          <cell r="A402">
            <v>387.25764492161699</v>
          </cell>
          <cell r="B402">
            <v>45.450877601858402</v>
          </cell>
          <cell r="C402">
            <v>81.896066832694899</v>
          </cell>
        </row>
        <row r="403">
          <cell r="A403">
            <v>390.84089579240202</v>
          </cell>
          <cell r="B403">
            <v>45.364712849386599</v>
          </cell>
          <cell r="C403">
            <v>81.693665069316793</v>
          </cell>
        </row>
        <row r="404">
          <cell r="A404">
            <v>394.45730207527799</v>
          </cell>
          <cell r="B404">
            <v>45.278397457028397</v>
          </cell>
          <cell r="C404">
            <v>81.490907925291694</v>
          </cell>
        </row>
        <row r="405">
          <cell r="A405">
            <v>398.10717055349699</v>
          </cell>
          <cell r="B405">
            <v>45.191929983984501</v>
          </cell>
          <cell r="C405">
            <v>81.287788290727704</v>
          </cell>
        </row>
        <row r="406">
          <cell r="A406">
            <v>401.79081084894</v>
          </cell>
          <cell r="B406">
            <v>45.105308962249403</v>
          </cell>
          <cell r="C406">
            <v>81.0842992138451</v>
          </cell>
        </row>
        <row r="407">
          <cell r="A407">
            <v>405.50853544838299</v>
          </cell>
          <cell r="B407">
            <v>45.018532896819899</v>
          </cell>
          <cell r="C407">
            <v>80.880433905546894</v>
          </cell>
        </row>
        <row r="408">
          <cell r="A408">
            <v>409.26065973000999</v>
          </cell>
          <cell r="B408">
            <v>44.931600265850101</v>
          </cell>
          <cell r="C408">
            <v>80.676185742165799</v>
          </cell>
        </row>
        <row r="409">
          <cell r="A409">
            <v>413.04750199016098</v>
          </cell>
          <cell r="B409">
            <v>44.8445095208887</v>
          </cell>
          <cell r="C409">
            <v>80.471548270204593</v>
          </cell>
        </row>
        <row r="410">
          <cell r="A410">
            <v>416.86938347033498</v>
          </cell>
          <cell r="B410">
            <v>44.757259087061598</v>
          </cell>
          <cell r="C410">
            <v>80.266515209388103</v>
          </cell>
        </row>
        <row r="411">
          <cell r="A411">
            <v>420.72662838444398</v>
          </cell>
          <cell r="B411">
            <v>44.669847363320102</v>
          </cell>
          <cell r="C411">
            <v>80.061080457285101</v>
          </cell>
        </row>
        <row r="412">
          <cell r="A412">
            <v>424.61956394631198</v>
          </cell>
          <cell r="B412">
            <v>44.582272722652</v>
          </cell>
          <cell r="C412">
            <v>79.8552380923594</v>
          </cell>
        </row>
        <row r="413">
          <cell r="A413">
            <v>428.54852039743901</v>
          </cell>
          <cell r="B413">
            <v>44.494533512341398</v>
          </cell>
          <cell r="C413">
            <v>79.648982378441005</v>
          </cell>
        </row>
        <row r="414">
          <cell r="A414">
            <v>432.51383103500802</v>
          </cell>
          <cell r="B414">
            <v>44.4066280542269</v>
          </cell>
          <cell r="C414">
            <v>79.442307768536295</v>
          </cell>
        </row>
        <row r="415">
          <cell r="A415">
            <v>436.51583224016503</v>
          </cell>
          <cell r="B415">
            <v>44.318554644969602</v>
          </cell>
          <cell r="C415">
            <v>79.235208908871996</v>
          </cell>
        </row>
        <row r="416">
          <cell r="A416">
            <v>440.55486350655298</v>
          </cell>
          <cell r="B416">
            <v>44.230311556332403</v>
          </cell>
          <cell r="C416">
            <v>79.027680642604807</v>
          </cell>
        </row>
        <row r="417">
          <cell r="A417">
            <v>444.63126746910802</v>
          </cell>
          <cell r="B417">
            <v>44.1418970354827</v>
          </cell>
          <cell r="C417">
            <v>78.819718014144399</v>
          </cell>
        </row>
        <row r="418">
          <cell r="A418">
            <v>448.745389933132</v>
          </cell>
          <cell r="B418">
            <v>44.053309305295798</v>
          </cell>
          <cell r="C418">
            <v>78.611316272898904</v>
          </cell>
        </row>
        <row r="419">
          <cell r="A419">
            <v>452.89757990362</v>
          </cell>
          <cell r="B419">
            <v>43.964546564686103</v>
          </cell>
          <cell r="C419">
            <v>78.402470877608096</v>
          </cell>
        </row>
        <row r="420">
          <cell r="A420">
            <v>457.08818961487401</v>
          </cell>
          <cell r="B420">
            <v>43.875606988938102</v>
          </cell>
          <cell r="C420">
            <v>78.193177500226398</v>
          </cell>
        </row>
        <row r="421">
          <cell r="A421">
            <v>461.317574560379</v>
          </cell>
          <cell r="B421">
            <v>43.786488730064697</v>
          </cell>
          <cell r="C421">
            <v>77.983432030100602</v>
          </cell>
        </row>
        <row r="422">
          <cell r="A422">
            <v>465.58609352295798</v>
          </cell>
          <cell r="B422">
            <v>43.697189917167499</v>
          </cell>
          <cell r="C422">
            <v>77.773230577918</v>
          </cell>
        </row>
        <row r="423">
          <cell r="A423">
            <v>469.89410860521502</v>
          </cell>
          <cell r="B423">
            <v>43.607708656818502</v>
          </cell>
          <cell r="C423">
            <v>77.562569479815807</v>
          </cell>
        </row>
        <row r="424">
          <cell r="A424">
            <v>474.24198526024401</v>
          </cell>
          <cell r="B424">
            <v>43.518043033474001</v>
          </cell>
          <cell r="C424">
            <v>77.351445301939094</v>
          </cell>
        </row>
        <row r="425">
          <cell r="A425">
            <v>478.63009232263801</v>
          </cell>
          <cell r="B425">
            <v>43.428191109867498</v>
          </cell>
          <cell r="C425">
            <v>77.139854843971193</v>
          </cell>
        </row>
        <row r="426">
          <cell r="A426">
            <v>483.05880203977199</v>
          </cell>
          <cell r="B426">
            <v>43.338150927449099</v>
          </cell>
          <cell r="C426">
            <v>76.927795143471897</v>
          </cell>
        </row>
        <row r="427">
          <cell r="A427">
            <v>487.52849010338599</v>
          </cell>
          <cell r="B427">
            <v>43.247920506828798</v>
          </cell>
          <cell r="C427">
            <v>76.715263480026493</v>
          </cell>
        </row>
        <row r="428">
          <cell r="A428">
            <v>492.03953568144999</v>
          </cell>
          <cell r="B428">
            <v>43.157497848245299</v>
          </cell>
          <cell r="C428">
            <v>76.502257379457305</v>
          </cell>
        </row>
        <row r="429">
          <cell r="A429">
            <v>496.59232145033599</v>
          </cell>
          <cell r="B429">
            <v>43.066880932042899</v>
          </cell>
          <cell r="C429">
            <v>76.288774617850805</v>
          </cell>
        </row>
        <row r="430">
          <cell r="A430">
            <v>501.18723362727201</v>
          </cell>
          <cell r="B430">
            <v>42.976067719165599</v>
          </cell>
          <cell r="C430">
            <v>76.074813225652605</v>
          </cell>
        </row>
        <row r="431">
          <cell r="A431">
            <v>505.82466200311302</v>
          </cell>
          <cell r="B431">
            <v>42.885056151671598</v>
          </cell>
          <cell r="C431">
            <v>75.860371491616903</v>
          </cell>
        </row>
        <row r="432">
          <cell r="A432">
            <v>510.50499997540601</v>
          </cell>
          <cell r="B432">
            <v>42.793844153277398</v>
          </cell>
          <cell r="C432">
            <v>75.645447967361207</v>
          </cell>
        </row>
        <row r="433">
          <cell r="A433">
            <v>515.22864458175604</v>
          </cell>
          <cell r="B433">
            <v>42.702429629892002</v>
          </cell>
          <cell r="C433">
            <v>75.430041470827902</v>
          </cell>
        </row>
        <row r="434">
          <cell r="A434">
            <v>519.99599653351504</v>
          </cell>
          <cell r="B434">
            <v>42.610810470202601</v>
          </cell>
          <cell r="C434">
            <v>75.214151090848205</v>
          </cell>
        </row>
        <row r="435">
          <cell r="A435">
            <v>524.80746024977202</v>
          </cell>
          <cell r="B435">
            <v>42.5189845462439</v>
          </cell>
          <cell r="C435">
            <v>74.997776190643506</v>
          </cell>
        </row>
        <row r="436">
          <cell r="A436">
            <v>529.66344389165704</v>
          </cell>
          <cell r="B436">
            <v>42.426949714034798</v>
          </cell>
          <cell r="C436">
            <v>74.780916412645496</v>
          </cell>
        </row>
        <row r="437">
          <cell r="A437">
            <v>534.56435939697099</v>
          </cell>
          <cell r="B437">
            <v>42.334703814164399</v>
          </cell>
          <cell r="C437">
            <v>74.563571681324106</v>
          </cell>
        </row>
        <row r="438">
          <cell r="A438">
            <v>539.51062251512701</v>
          </cell>
          <cell r="B438">
            <v>42.242244672468203</v>
          </cell>
          <cell r="C438">
            <v>74.345742208009995</v>
          </cell>
        </row>
        <row r="439">
          <cell r="A439">
            <v>544.50265284242096</v>
          </cell>
          <cell r="B439">
            <v>42.149570100679902</v>
          </cell>
          <cell r="C439">
            <v>74.127428494464496</v>
          </cell>
        </row>
        <row r="440">
          <cell r="A440">
            <v>549.54087385762398</v>
          </cell>
          <cell r="B440">
            <v>42.0566778971179</v>
          </cell>
          <cell r="C440">
            <v>73.908631336660406</v>
          </cell>
        </row>
        <row r="441">
          <cell r="A441">
            <v>554.62571295790997</v>
          </cell>
          <cell r="B441">
            <v>41.9635658473928</v>
          </cell>
          <cell r="C441">
            <v>73.689351828826005</v>
          </cell>
        </row>
        <row r="442">
          <cell r="A442">
            <v>559.75760149510995</v>
          </cell>
          <cell r="B442">
            <v>41.870231725118401</v>
          </cell>
          <cell r="C442">
            <v>73.469591366772605</v>
          </cell>
        </row>
        <row r="443">
          <cell r="A443">
            <v>564.93697481230197</v>
          </cell>
          <cell r="B443">
            <v>41.776673292656803</v>
          </cell>
          <cell r="C443">
            <v>73.249351651741406</v>
          </cell>
        </row>
        <row r="444">
          <cell r="A444">
            <v>570.16427228074701</v>
          </cell>
          <cell r="B444">
            <v>41.682888301902601</v>
          </cell>
          <cell r="C444">
            <v>73.028634694423701</v>
          </cell>
        </row>
        <row r="445">
          <cell r="A445">
            <v>575.43993733715604</v>
          </cell>
          <cell r="B445">
            <v>41.588874495033103</v>
          </cell>
          <cell r="C445">
            <v>72.807442817817105</v>
          </cell>
        </row>
        <row r="446">
          <cell r="A446">
            <v>580.764417521312</v>
          </cell>
          <cell r="B446">
            <v>41.494629605332598</v>
          </cell>
          <cell r="C446">
            <v>72.585778661215201</v>
          </cell>
        </row>
        <row r="447">
          <cell r="A447">
            <v>586.13816451402795</v>
          </cell>
          <cell r="B447">
            <v>41.400151358012003</v>
          </cell>
          <cell r="C447">
            <v>72.363645183482305</v>
          </cell>
        </row>
        <row r="448">
          <cell r="A448">
            <v>591.56163417547305</v>
          </cell>
          <cell r="B448">
            <v>41.305437471037699</v>
          </cell>
          <cell r="C448">
            <v>72.141045666179096</v>
          </cell>
        </row>
        <row r="449">
          <cell r="A449">
            <v>597.03528658383595</v>
          </cell>
          <cell r="B449">
            <v>41.210485656010903</v>
          </cell>
          <cell r="C449">
            <v>71.917983717104093</v>
          </cell>
        </row>
        <row r="450">
          <cell r="A450">
            <v>602.55958607435696</v>
          </cell>
          <cell r="B450">
            <v>41.1152936190446</v>
          </cell>
          <cell r="C450">
            <v>71.694463273360697</v>
          </cell>
        </row>
        <row r="451">
          <cell r="A451">
            <v>608.13500127871703</v>
          </cell>
          <cell r="B451">
            <v>41.019859061649399</v>
          </cell>
          <cell r="C451">
            <v>71.470488604123503</v>
          </cell>
        </row>
        <row r="452">
          <cell r="A452">
            <v>613.762005164794</v>
          </cell>
          <cell r="B452">
            <v>40.924179681677501</v>
          </cell>
          <cell r="C452">
            <v>71.246064314007398</v>
          </cell>
        </row>
        <row r="453">
          <cell r="A453">
            <v>619.44107507678098</v>
          </cell>
          <cell r="B453">
            <v>40.828253174246399</v>
          </cell>
          <cell r="C453">
            <v>71.021195345637096</v>
          </cell>
        </row>
        <row r="454">
          <cell r="A454">
            <v>625.17269277568505</v>
          </cell>
          <cell r="B454">
            <v>40.732077232702302</v>
          </cell>
          <cell r="C454">
            <v>70.795886982472098</v>
          </cell>
        </row>
        <row r="455">
          <cell r="A455">
            <v>630.957344480193</v>
          </cell>
          <cell r="B455">
            <v>40.6356495495979</v>
          </cell>
          <cell r="C455">
            <v>70.570144851360098</v>
          </cell>
        </row>
        <row r="456">
          <cell r="A456">
            <v>636.79552090791503</v>
          </cell>
          <cell r="B456">
            <v>40.538967817693099</v>
          </cell>
          <cell r="C456">
            <v>70.343974925241298</v>
          </cell>
        </row>
        <row r="457">
          <cell r="A457">
            <v>642.68771731701895</v>
          </cell>
          <cell r="B457">
            <v>40.442029730960499</v>
          </cell>
          <cell r="C457">
            <v>70.117383525213299</v>
          </cell>
        </row>
        <row r="458">
          <cell r="A458">
            <v>648.63443354823801</v>
          </cell>
          <cell r="B458">
            <v>40.3448329856217</v>
          </cell>
          <cell r="C458">
            <v>69.890377322950101</v>
          </cell>
        </row>
        <row r="459">
          <cell r="A459">
            <v>654.63617406727496</v>
          </cell>
          <cell r="B459">
            <v>40.247375281199403</v>
          </cell>
          <cell r="C459">
            <v>69.662963342813498</v>
          </cell>
        </row>
        <row r="460">
          <cell r="A460">
            <v>660.69344800759598</v>
          </cell>
          <cell r="B460">
            <v>40.149654321581998</v>
          </cell>
          <cell r="C460">
            <v>69.435148963744396</v>
          </cell>
        </row>
        <row r="461">
          <cell r="A461">
            <v>666.80676921362203</v>
          </cell>
          <cell r="B461">
            <v>40.051667816111603</v>
          </cell>
          <cell r="C461">
            <v>69.206941921179407</v>
          </cell>
        </row>
        <row r="462">
          <cell r="A462">
            <v>672.97665628431696</v>
          </cell>
          <cell r="B462">
            <v>39.953413480665802</v>
          </cell>
          <cell r="C462">
            <v>68.978350308410199</v>
          </cell>
        </row>
        <row r="463">
          <cell r="A463">
            <v>679.20363261718398</v>
          </cell>
          <cell r="B463">
            <v>39.854889038811699</v>
          </cell>
          <cell r="C463">
            <v>68.749382578712002</v>
          </cell>
        </row>
        <row r="464">
          <cell r="A464">
            <v>685.48822645266102</v>
          </cell>
          <cell r="B464">
            <v>39.756092222882998</v>
          </cell>
          <cell r="C464">
            <v>68.520047545823004</v>
          </cell>
        </row>
        <row r="465">
          <cell r="A465">
            <v>691.83097091893603</v>
          </cell>
          <cell r="B465">
            <v>39.657020775181103</v>
          </cell>
          <cell r="C465">
            <v>68.290354385979398</v>
          </cell>
        </row>
        <row r="466">
          <cell r="A466">
            <v>698.23240407717105</v>
          </cell>
          <cell r="B466">
            <v>39.557672449090802</v>
          </cell>
          <cell r="C466">
            <v>68.060312638292501</v>
          </cell>
        </row>
        <row r="467">
          <cell r="A467">
            <v>704.69306896714602</v>
          </cell>
          <cell r="B467">
            <v>39.458045010271199</v>
          </cell>
          <cell r="C467">
            <v>67.829932205799594</v>
          </cell>
        </row>
        <row r="468">
          <cell r="A468">
            <v>711.21351365332896</v>
          </cell>
          <cell r="B468">
            <v>39.358136237846999</v>
          </cell>
          <cell r="C468">
            <v>67.5992233562514</v>
          </cell>
        </row>
        <row r="469">
          <cell r="A469">
            <v>717.79429127136098</v>
          </cell>
          <cell r="B469">
            <v>39.257943925600799</v>
          </cell>
          <cell r="C469">
            <v>67.368196722429502</v>
          </cell>
        </row>
        <row r="470">
          <cell r="A470">
            <v>724.43596007499002</v>
          </cell>
          <cell r="B470">
            <v>39.157465883159901</v>
          </cell>
          <cell r="C470">
            <v>67.136863302155703</v>
          </cell>
        </row>
        <row r="471">
          <cell r="A471">
            <v>731.13908348341704</v>
          </cell>
          <cell r="B471">
            <v>39.0566999372598</v>
          </cell>
          <cell r="C471">
            <v>66.905234459008</v>
          </cell>
        </row>
        <row r="472">
          <cell r="A472">
            <v>737.90423012910105</v>
          </cell>
          <cell r="B472">
            <v>38.955643932927799</v>
          </cell>
          <cell r="C472">
            <v>66.673321921496097</v>
          </cell>
        </row>
        <row r="473">
          <cell r="A473">
            <v>744.73197390598898</v>
          </cell>
          <cell r="B473">
            <v>38.854295734753897</v>
          </cell>
          <cell r="C473">
            <v>66.441137783279103</v>
          </cell>
        </row>
        <row r="474">
          <cell r="A474">
            <v>751.62289401820499</v>
          </cell>
          <cell r="B474">
            <v>38.752653228108102</v>
          </cell>
          <cell r="C474">
            <v>66.2086945022034</v>
          </cell>
        </row>
        <row r="475">
          <cell r="A475">
            <v>758.57757502918298</v>
          </cell>
          <cell r="B475">
            <v>38.650714320421201</v>
          </cell>
          <cell r="C475">
            <v>65.976004899969297</v>
          </cell>
        </row>
        <row r="476">
          <cell r="A476">
            <v>765.596606911256</v>
          </cell>
          <cell r="B476">
            <v>38.548476942419398</v>
          </cell>
          <cell r="C476">
            <v>65.743082160832401</v>
          </cell>
        </row>
        <row r="477">
          <cell r="A477">
            <v>772.68058509570199</v>
          </cell>
          <cell r="B477">
            <v>38.445939049401503</v>
          </cell>
          <cell r="C477">
            <v>65.509939830631296</v>
          </cell>
        </row>
        <row r="478">
          <cell r="A478">
            <v>779.83011052325799</v>
          </cell>
          <cell r="B478">
            <v>38.343098622493102</v>
          </cell>
          <cell r="C478">
            <v>65.2765918152257</v>
          </cell>
        </row>
        <row r="479">
          <cell r="A479">
            <v>787.04578969509805</v>
          </cell>
          <cell r="B479">
            <v>38.2399536699332</v>
          </cell>
          <cell r="C479">
            <v>65.043052379071398</v>
          </cell>
        </row>
        <row r="480">
          <cell r="A480">
            <v>794.32823472428095</v>
          </cell>
          <cell r="B480">
            <v>38.136502228340703</v>
          </cell>
          <cell r="C480">
            <v>64.809336143330995</v>
          </cell>
        </row>
        <row r="481">
          <cell r="A481">
            <v>801.67806338767798</v>
          </cell>
          <cell r="B481">
            <v>38.032742363972602</v>
          </cell>
          <cell r="C481">
            <v>64.575458083567099</v>
          </cell>
        </row>
        <row r="482">
          <cell r="A482">
            <v>809.09589917838196</v>
          </cell>
          <cell r="B482">
            <v>37.928672174023802</v>
          </cell>
          <cell r="C482">
            <v>64.341433527836102</v>
          </cell>
        </row>
        <row r="483">
          <cell r="A483">
            <v>816.58237135859201</v>
          </cell>
          <cell r="B483">
            <v>37.824289787879799</v>
          </cell>
          <cell r="C483">
            <v>64.107278153879506</v>
          </cell>
        </row>
        <row r="484">
          <cell r="A484">
            <v>824.13811501300199</v>
          </cell>
          <cell r="B484">
            <v>37.719593368385901</v>
          </cell>
          <cell r="C484">
            <v>63.873007986368201</v>
          </cell>
        </row>
        <row r="485">
          <cell r="A485">
            <v>831.76377110267003</v>
          </cell>
          <cell r="B485">
            <v>37.614581113129397</v>
          </cell>
          <cell r="C485">
            <v>63.638639394129697</v>
          </cell>
        </row>
        <row r="486">
          <cell r="A486">
            <v>839.45998651939703</v>
          </cell>
          <cell r="B486">
            <v>37.509251255679999</v>
          </cell>
          <cell r="C486">
            <v>63.404189086638702</v>
          </cell>
        </row>
        <row r="487">
          <cell r="A487">
            <v>847.22741414059601</v>
          </cell>
          <cell r="B487">
            <v>37.4036020668566</v>
          </cell>
          <cell r="C487">
            <v>63.169674110711703</v>
          </cell>
        </row>
        <row r="488">
          <cell r="A488">
            <v>855.06671288468306</v>
          </cell>
          <cell r="B488">
            <v>37.297631855973002</v>
          </cell>
          <cell r="C488">
            <v>62.935111846763498</v>
          </cell>
        </row>
        <row r="489">
          <cell r="A489">
            <v>862.97854776697</v>
          </cell>
          <cell r="B489">
            <v>37.19133897207</v>
          </cell>
          <cell r="C489">
            <v>62.700520004819403</v>
          </cell>
        </row>
        <row r="490">
          <cell r="A490">
            <v>870.96358995608</v>
          </cell>
          <cell r="B490">
            <v>37.0847218051575</v>
          </cell>
          <cell r="C490">
            <v>62.465916620442897</v>
          </cell>
        </row>
        <row r="491">
          <cell r="A491">
            <v>879.022516830884</v>
          </cell>
          <cell r="B491">
            <v>36.977778787423901</v>
          </cell>
          <cell r="C491">
            <v>62.2313200502578</v>
          </cell>
        </row>
        <row r="492">
          <cell r="A492">
            <v>887.15601203795995</v>
          </cell>
          <cell r="B492">
            <v>36.870508394438602</v>
          </cell>
          <cell r="C492">
            <v>61.996748967244201</v>
          </cell>
        </row>
        <row r="493">
          <cell r="A493">
            <v>895.36476554959302</v>
          </cell>
          <cell r="B493">
            <v>36.762909146355902</v>
          </cell>
          <cell r="C493">
            <v>61.762222355972597</v>
          </cell>
        </row>
        <row r="494">
          <cell r="A494">
            <v>903.64947372230097</v>
          </cell>
          <cell r="B494">
            <v>36.654979609085501</v>
          </cell>
          <cell r="C494">
            <v>61.527759507439299</v>
          </cell>
        </row>
        <row r="495">
          <cell r="A495">
            <v>912.01083935590896</v>
          </cell>
          <cell r="B495">
            <v>36.546718395456402</v>
          </cell>
          <cell r="C495">
            <v>61.293380013732303</v>
          </cell>
        </row>
        <row r="496">
          <cell r="A496">
            <v>920.44957175317097</v>
          </cell>
          <cell r="B496">
            <v>36.438124166358698</v>
          </cell>
          <cell r="C496">
            <v>61.059103762407098</v>
          </cell>
        </row>
        <row r="497">
          <cell r="A497">
            <v>928.96638677993599</v>
          </cell>
          <cell r="B497">
            <v>36.329195631871201</v>
          </cell>
          <cell r="C497">
            <v>60.824950930747001</v>
          </cell>
        </row>
        <row r="498">
          <cell r="A498">
            <v>937.56200692588004</v>
          </cell>
          <cell r="B498">
            <v>36.2199315523821</v>
          </cell>
          <cell r="C498">
            <v>60.590941979891902</v>
          </cell>
        </row>
        <row r="499">
          <cell r="A499">
            <v>946.23716136579196</v>
          </cell>
          <cell r="B499">
            <v>36.110330739642301</v>
          </cell>
          <cell r="C499">
            <v>60.357097648223601</v>
          </cell>
        </row>
        <row r="500">
          <cell r="A500">
            <v>954.99258602143505</v>
          </cell>
          <cell r="B500">
            <v>36.000392057865596</v>
          </cell>
          <cell r="C500">
            <v>60.123438945364001</v>
          </cell>
        </row>
        <row r="501">
          <cell r="A501">
            <v>963.82902362396999</v>
          </cell>
          <cell r="B501">
            <v>35.890114424744802</v>
          </cell>
          <cell r="C501">
            <v>59.889987145212402</v>
          </cell>
        </row>
        <row r="502">
          <cell r="A502">
            <v>972.74722377696503</v>
          </cell>
          <cell r="B502">
            <v>35.779496812467002</v>
          </cell>
          <cell r="C502">
            <v>59.656763779098497</v>
          </cell>
        </row>
        <row r="503">
          <cell r="A503">
            <v>981.74794301998395</v>
          </cell>
          <cell r="B503">
            <v>35.668538248729099</v>
          </cell>
          <cell r="C503">
            <v>59.4237906289829</v>
          </cell>
        </row>
        <row r="504">
          <cell r="A504">
            <v>990.83194489276696</v>
          </cell>
          <cell r="B504">
            <v>35.557237817668501</v>
          </cell>
          <cell r="C504">
            <v>59.191089719855299</v>
          </cell>
        </row>
        <row r="505">
          <cell r="A505">
            <v>1000</v>
          </cell>
          <cell r="B505">
            <v>35.4455946608199</v>
          </cell>
          <cell r="C505">
            <v>58.958683312498003</v>
          </cell>
        </row>
        <row r="506">
          <cell r="A506">
            <v>1009.2528860766801</v>
          </cell>
          <cell r="B506">
            <v>35.333607978017902</v>
          </cell>
          <cell r="C506">
            <v>58.726593895797897</v>
          </cell>
        </row>
        <row r="507">
          <cell r="A507">
            <v>1018.59138805411</v>
          </cell>
          <cell r="B507">
            <v>35.221277028263401</v>
          </cell>
          <cell r="C507">
            <v>58.494844178833503</v>
          </cell>
        </row>
        <row r="508">
          <cell r="A508">
            <v>1028.01629812647</v>
          </cell>
          <cell r="B508">
            <v>35.1086011305905</v>
          </cell>
          <cell r="C508">
            <v>58.263457083103198</v>
          </cell>
        </row>
        <row r="509">
          <cell r="A509">
            <v>1037.52841581801</v>
          </cell>
          <cell r="B509">
            <v>34.995579664849302</v>
          </cell>
          <cell r="C509">
            <v>58.0324557340494</v>
          </cell>
        </row>
        <row r="510">
          <cell r="A510">
            <v>1047.12854805089</v>
          </cell>
          <cell r="B510">
            <v>34.8822120725224</v>
          </cell>
          <cell r="C510">
            <v>57.801863453100403</v>
          </cell>
        </row>
        <row r="511">
          <cell r="A511">
            <v>1056.8175092136501</v>
          </cell>
          <cell r="B511">
            <v>34.768497857440998</v>
          </cell>
          <cell r="C511">
            <v>57.571703748896603</v>
          </cell>
        </row>
        <row r="512">
          <cell r="A512">
            <v>1066.59612123025</v>
          </cell>
          <cell r="B512">
            <v>34.654436586520497</v>
          </cell>
          <cell r="C512">
            <v>57.342000308894399</v>
          </cell>
        </row>
        <row r="513">
          <cell r="A513">
            <v>1076.46521362983</v>
          </cell>
          <cell r="B513">
            <v>34.540027890418799</v>
          </cell>
          <cell r="C513">
            <v>57.1127769904408</v>
          </cell>
        </row>
        <row r="514">
          <cell r="A514">
            <v>1086.42562361706</v>
          </cell>
          <cell r="B514">
            <v>34.425271464186402</v>
          </cell>
          <cell r="C514">
            <v>56.884057811988797</v>
          </cell>
        </row>
        <row r="515">
          <cell r="A515">
            <v>1096.47819614318</v>
          </cell>
          <cell r="B515">
            <v>34.310167067875298</v>
          </cell>
          <cell r="C515">
            <v>56.655866944112702</v>
          </cell>
        </row>
        <row r="516">
          <cell r="A516">
            <v>1106.62378397766</v>
          </cell>
          <cell r="B516">
            <v>34.194714527094</v>
          </cell>
          <cell r="C516">
            <v>56.428228700337499</v>
          </cell>
        </row>
        <row r="517">
          <cell r="A517">
            <v>1116.86324778056</v>
          </cell>
          <cell r="B517">
            <v>34.078913733542599</v>
          </cell>
          <cell r="C517">
            <v>56.201167527917598</v>
          </cell>
        </row>
        <row r="518">
          <cell r="A518">
            <v>1127.1974561755101</v>
          </cell>
          <cell r="B518">
            <v>33.962764645502801</v>
          </cell>
          <cell r="C518">
            <v>55.974707998575703</v>
          </cell>
        </row>
        <row r="519">
          <cell r="A519">
            <v>1137.6272858234299</v>
          </cell>
          <cell r="B519">
            <v>33.846267288281403</v>
          </cell>
          <cell r="C519">
            <v>55.748874799028201</v>
          </cell>
        </row>
        <row r="520">
          <cell r="A520">
            <v>1148.1536214968801</v>
          </cell>
          <cell r="B520">
            <v>33.729421754628298</v>
          </cell>
          <cell r="C520">
            <v>55.5236927215552</v>
          </cell>
        </row>
        <row r="521">
          <cell r="A521">
            <v>1158.7773561551201</v>
          </cell>
          <cell r="B521">
            <v>33.612228205102497</v>
          </cell>
          <cell r="C521">
            <v>55.299186654411599</v>
          </cell>
        </row>
        <row r="522">
          <cell r="A522">
            <v>1169.49939101987</v>
          </cell>
          <cell r="B522">
            <v>33.494686868402802</v>
          </cell>
          <cell r="C522">
            <v>55.075381572260099</v>
          </cell>
        </row>
        <row r="523">
          <cell r="A523">
            <v>1180.3206356517201</v>
          </cell>
          <cell r="B523">
            <v>33.376798041653302</v>
          </cell>
          <cell r="C523">
            <v>54.852302526427998</v>
          </cell>
        </row>
        <row r="524">
          <cell r="A524">
            <v>1191.24200802737</v>
          </cell>
          <cell r="B524">
            <v>33.258562090668903</v>
          </cell>
          <cell r="C524">
            <v>54.629974635380997</v>
          </cell>
        </row>
        <row r="525">
          <cell r="A525">
            <v>1202.26443461741</v>
          </cell>
          <cell r="B525">
            <v>33.1399794501353</v>
          </cell>
          <cell r="C525">
            <v>54.408423074749003</v>
          </cell>
        </row>
        <row r="526">
          <cell r="A526">
            <v>1213.3888504649699</v>
          </cell>
          <cell r="B526">
            <v>33.021050623797798</v>
          </cell>
          <cell r="C526">
            <v>54.187673067773403</v>
          </cell>
        </row>
        <row r="527">
          <cell r="A527">
            <v>1224.61619926504</v>
          </cell>
          <cell r="B527">
            <v>32.901776184570899</v>
          </cell>
          <cell r="C527">
            <v>53.967749875385003</v>
          </cell>
        </row>
        <row r="528">
          <cell r="A528">
            <v>1235.9474334445099</v>
          </cell>
          <cell r="B528">
            <v>32.782156774637301</v>
          </cell>
          <cell r="C528">
            <v>53.7486787865843</v>
          </cell>
        </row>
        <row r="529">
          <cell r="A529">
            <v>1247.38351424294</v>
          </cell>
          <cell r="B529">
            <v>32.662193105473399</v>
          </cell>
          <cell r="C529">
            <v>53.5304851085316</v>
          </cell>
        </row>
        <row r="530">
          <cell r="A530">
            <v>1258.92541179416</v>
          </cell>
          <cell r="B530">
            <v>32.541885957870001</v>
          </cell>
          <cell r="C530">
            <v>53.313194156931303</v>
          </cell>
        </row>
        <row r="531">
          <cell r="A531">
            <v>1270.57410520854</v>
          </cell>
          <cell r="B531">
            <v>32.421236181870398</v>
          </cell>
          <cell r="C531">
            <v>53.096831246157898</v>
          </cell>
        </row>
        <row r="532">
          <cell r="A532">
            <v>1282.3305826560199</v>
          </cell>
          <cell r="B532">
            <v>32.300244696714799</v>
          </cell>
          <cell r="C532">
            <v>52.881421679723701</v>
          </cell>
        </row>
        <row r="533">
          <cell r="A533">
            <v>1294.19584144998</v>
          </cell>
          <cell r="B533">
            <v>32.178912490705898</v>
          </cell>
          <cell r="C533">
            <v>52.666990740540399</v>
          </cell>
        </row>
        <row r="534">
          <cell r="A534">
            <v>1306.17088813184</v>
          </cell>
          <cell r="B534">
            <v>32.057240621049097</v>
          </cell>
          <cell r="C534">
            <v>52.453563681308303</v>
          </cell>
        </row>
        <row r="535">
          <cell r="A535">
            <v>1318.2567385564</v>
          </cell>
          <cell r="B535">
            <v>31.935230213669101</v>
          </cell>
          <cell r="C535">
            <v>52.241165715120196</v>
          </cell>
        </row>
        <row r="536">
          <cell r="A536">
            <v>1330.4544179780901</v>
          </cell>
          <cell r="B536">
            <v>31.812882462947002</v>
          </cell>
          <cell r="C536">
            <v>52.029822005785299</v>
          </cell>
        </row>
        <row r="537">
          <cell r="A537">
            <v>1342.7649611378599</v>
          </cell>
          <cell r="B537">
            <v>31.6901986314687</v>
          </cell>
          <cell r="C537">
            <v>51.819557658645103</v>
          </cell>
        </row>
        <row r="538">
          <cell r="A538">
            <v>1355.1894123510299</v>
          </cell>
          <cell r="B538">
            <v>31.567180049698099</v>
          </cell>
          <cell r="C538">
            <v>51.610397711190203</v>
          </cell>
        </row>
        <row r="539">
          <cell r="A539">
            <v>1367.7288255958399</v>
          </cell>
          <cell r="B539">
            <v>31.443828115633799</v>
          </cell>
          <cell r="C539">
            <v>51.402367123898202</v>
          </cell>
        </row>
        <row r="540">
          <cell r="A540">
            <v>1380.38426460288</v>
          </cell>
          <cell r="B540">
            <v>31.320144294411001</v>
          </cell>
          <cell r="C540">
            <v>51.1954907710589</v>
          </cell>
        </row>
        <row r="541">
          <cell r="A541">
            <v>1393.1568029452999</v>
          </cell>
          <cell r="B541">
            <v>31.1961301178935</v>
          </cell>
          <cell r="C541">
            <v>50.989793431919999</v>
          </cell>
        </row>
        <row r="542">
          <cell r="A542">
            <v>1406.04752412991</v>
          </cell>
          <cell r="B542">
            <v>31.0717871842077</v>
          </cell>
          <cell r="C542">
            <v>50.785299781739397</v>
          </cell>
        </row>
        <row r="543">
          <cell r="A543">
            <v>1419.05752168909</v>
          </cell>
          <cell r="B543">
            <v>30.947117157251402</v>
          </cell>
          <cell r="C543">
            <v>50.582034383058101</v>
          </cell>
        </row>
        <row r="544">
          <cell r="A544">
            <v>1432.1878992735401</v>
          </cell>
          <cell r="B544">
            <v>30.822121766175702</v>
          </cell>
          <cell r="C544">
            <v>50.380021677144597</v>
          </cell>
        </row>
        <row r="545">
          <cell r="A545">
            <v>1445.43977074592</v>
          </cell>
          <cell r="B545">
            <v>30.696802804821498</v>
          </cell>
          <cell r="C545">
            <v>50.179285975478997</v>
          </cell>
        </row>
        <row r="546">
          <cell r="A546">
            <v>1458.8142602753401</v>
          </cell>
          <cell r="B546">
            <v>30.571162131135299</v>
          </cell>
          <cell r="C546">
            <v>49.979851451481203</v>
          </cell>
        </row>
        <row r="547">
          <cell r="A547">
            <v>1472.3125024327101</v>
          </cell>
          <cell r="B547">
            <v>30.445201666554201</v>
          </cell>
          <cell r="C547">
            <v>49.781742132328802</v>
          </cell>
        </row>
        <row r="548">
          <cell r="A548">
            <v>1485.9356422870001</v>
          </cell>
          <cell r="B548">
            <v>30.318923395353899</v>
          </cell>
          <cell r="C548">
            <v>49.5849818909726</v>
          </cell>
        </row>
        <row r="549">
          <cell r="A549">
            <v>1499.6848355023701</v>
          </cell>
          <cell r="B549">
            <v>30.1923293639761</v>
          </cell>
          <cell r="C549">
            <v>49.389594438274202</v>
          </cell>
        </row>
        <row r="550">
          <cell r="A550">
            <v>1513.5612484362</v>
          </cell>
          <cell r="B550">
            <v>30.065421680331301</v>
          </cell>
          <cell r="C550">
            <v>49.195603315392802</v>
          </cell>
        </row>
        <row r="551">
          <cell r="A551">
            <v>1527.5660582380699</v>
          </cell>
          <cell r="B551">
            <v>29.938202513057401</v>
          </cell>
          <cell r="C551">
            <v>49.003031886195501</v>
          </cell>
        </row>
        <row r="552">
          <cell r="A552">
            <v>1541.70045294956</v>
          </cell>
          <cell r="B552">
            <v>29.810674090787298</v>
          </cell>
          <cell r="C552">
            <v>48.811903330080597</v>
          </cell>
        </row>
        <row r="553">
          <cell r="A553">
            <v>1555.96563160507</v>
          </cell>
          <cell r="B553">
            <v>29.682838701358101</v>
          </cell>
          <cell r="C553">
            <v>48.622240634759002</v>
          </cell>
        </row>
        <row r="554">
          <cell r="A554">
            <v>1570.36280433355</v>
          </cell>
          <cell r="B554">
            <v>29.554698691013702</v>
          </cell>
          <cell r="C554">
            <v>48.434066589290602</v>
          </cell>
        </row>
        <row r="555">
          <cell r="A555">
            <v>1584.8931924611099</v>
          </cell>
          <cell r="B555">
            <v>29.426256463592701</v>
          </cell>
          <cell r="C555">
            <v>48.247403777428403</v>
          </cell>
        </row>
        <row r="556">
          <cell r="A556">
            <v>1599.5580286146601</v>
          </cell>
          <cell r="B556">
            <v>29.297514479684899</v>
          </cell>
          <cell r="C556">
            <v>48.062274570990397</v>
          </cell>
        </row>
        <row r="557">
          <cell r="A557">
            <v>1614.35855682648</v>
          </cell>
          <cell r="B557">
            <v>29.1684752557683</v>
          </cell>
          <cell r="C557">
            <v>47.878701123504399</v>
          </cell>
        </row>
        <row r="558">
          <cell r="A558">
            <v>1629.2960326397199</v>
          </cell>
          <cell r="B558">
            <v>29.039141363343099</v>
          </cell>
          <cell r="C558">
            <v>47.696705364089603</v>
          </cell>
        </row>
        <row r="559">
          <cell r="A559">
            <v>1644.3717232149299</v>
          </cell>
          <cell r="B559">
            <v>28.909515428026801</v>
          </cell>
          <cell r="C559">
            <v>47.516308991428197</v>
          </cell>
        </row>
        <row r="560">
          <cell r="A560">
            <v>1659.5869074375601</v>
          </cell>
          <cell r="B560">
            <v>28.7796001286614</v>
          </cell>
          <cell r="C560">
            <v>47.337533468090903</v>
          </cell>
        </row>
        <row r="561">
          <cell r="A561">
            <v>1674.94287602643</v>
          </cell>
          <cell r="B561">
            <v>28.649398196386201</v>
          </cell>
          <cell r="C561">
            <v>47.160400014956103</v>
          </cell>
        </row>
        <row r="562">
          <cell r="A562">
            <v>1690.44093164326</v>
          </cell>
          <cell r="B562">
            <v>28.518912413696199</v>
          </cell>
          <cell r="C562">
            <v>46.984929605795102</v>
          </cell>
        </row>
        <row r="563">
          <cell r="A563">
            <v>1706.0823890031199</v>
          </cell>
          <cell r="B563">
            <v>28.388145613510499</v>
          </cell>
          <cell r="C563">
            <v>46.811142962236801</v>
          </cell>
        </row>
        <row r="564">
          <cell r="A564">
            <v>1721.8685749860001</v>
          </cell>
          <cell r="B564">
            <v>28.257100678208001</v>
          </cell>
          <cell r="C564">
            <v>46.639060548762501</v>
          </cell>
        </row>
        <row r="565">
          <cell r="A565">
            <v>1737.8008287493701</v>
          </cell>
          <cell r="B565">
            <v>28.1257805386659</v>
          </cell>
          <cell r="C565">
            <v>46.468702567993198</v>
          </cell>
        </row>
        <row r="566">
          <cell r="A566">
            <v>1753.88050184176</v>
          </cell>
          <cell r="B566">
            <v>27.9941881732924</v>
          </cell>
          <cell r="C566">
            <v>46.300088956192198</v>
          </cell>
        </row>
        <row r="567">
          <cell r="A567">
            <v>1770.10895831742</v>
          </cell>
          <cell r="B567">
            <v>27.862326607041901</v>
          </cell>
          <cell r="C567">
            <v>46.133239378918901</v>
          </cell>
        </row>
        <row r="568">
          <cell r="A568">
            <v>1786.4875748520401</v>
          </cell>
          <cell r="B568">
            <v>27.730198910433302</v>
          </cell>
          <cell r="C568">
            <v>45.968173226911503</v>
          </cell>
        </row>
        <row r="569">
          <cell r="A569">
            <v>1803.01774085956</v>
          </cell>
          <cell r="B569">
            <v>27.597808198564401</v>
          </cell>
          <cell r="C569">
            <v>45.804909612191501</v>
          </cell>
        </row>
        <row r="570">
          <cell r="A570">
            <v>1819.7008586099801</v>
          </cell>
          <cell r="B570">
            <v>27.465157630117901</v>
          </cell>
          <cell r="C570">
            <v>45.643467364346499</v>
          </cell>
        </row>
        <row r="571">
          <cell r="A571">
            <v>1836.53834334834</v>
          </cell>
          <cell r="B571">
            <v>27.332250406373401</v>
          </cell>
          <cell r="C571">
            <v>45.4838650270435</v>
          </cell>
        </row>
        <row r="572">
          <cell r="A572">
            <v>1853.5316234148099</v>
          </cell>
          <cell r="B572">
            <v>27.199089770207699</v>
          </cell>
          <cell r="C572">
            <v>45.326120854664502</v>
          </cell>
        </row>
        <row r="573">
          <cell r="A573">
            <v>1870.68214036579</v>
          </cell>
          <cell r="B573">
            <v>27.065679005102702</v>
          </cell>
          <cell r="C573">
            <v>45.170252809214603</v>
          </cell>
        </row>
        <row r="574">
          <cell r="A574">
            <v>1887.9913490962899</v>
          </cell>
          <cell r="B574">
            <v>26.932021434158798</v>
          </cell>
          <cell r="C574">
            <v>45.0162785574136</v>
          </cell>
        </row>
        <row r="575">
          <cell r="A575">
            <v>1905.4607179632401</v>
          </cell>
          <cell r="B575">
            <v>26.798120419097899</v>
          </cell>
          <cell r="C575">
            <v>44.864215467925</v>
          </cell>
        </row>
        <row r="576">
          <cell r="A576">
            <v>1923.0917289101501</v>
          </cell>
          <cell r="B576">
            <v>26.663979359280098</v>
          </cell>
          <cell r="C576">
            <v>44.714080608818399</v>
          </cell>
        </row>
        <row r="577">
          <cell r="A577">
            <v>1940.8858775927699</v>
          </cell>
          <cell r="B577">
            <v>26.529601690720298</v>
          </cell>
          <cell r="C577">
            <v>44.565890745188099</v>
          </cell>
        </row>
        <row r="578">
          <cell r="A578">
            <v>1958.8446735059799</v>
          </cell>
          <cell r="B578">
            <v>26.394990885109099</v>
          </cell>
          <cell r="C578">
            <v>44.419662336953301</v>
          </cell>
        </row>
        <row r="579">
          <cell r="A579">
            <v>1976.9696401118499</v>
          </cell>
          <cell r="B579">
            <v>26.260150448847099</v>
          </cell>
          <cell r="C579">
            <v>44.2754115368787</v>
          </cell>
        </row>
        <row r="580">
          <cell r="A580">
            <v>1995.26231496887</v>
          </cell>
          <cell r="B580">
            <v>26.125083922074399</v>
          </cell>
          <cell r="C580">
            <v>44.133154188673601</v>
          </cell>
        </row>
        <row r="581">
          <cell r="A581">
            <v>2013.72424986238</v>
          </cell>
          <cell r="B581">
            <v>25.9897948777135</v>
          </cell>
          <cell r="C581">
            <v>43.992905825323298</v>
          </cell>
        </row>
        <row r="582">
          <cell r="A582">
            <v>2032.3570109362199</v>
          </cell>
          <cell r="B582">
            <v>25.854286920524402</v>
          </cell>
          <cell r="C582">
            <v>43.854681667586597</v>
          </cell>
        </row>
        <row r="583">
          <cell r="A583">
            <v>2051.1621788255602</v>
          </cell>
          <cell r="B583">
            <v>25.718563686165201</v>
          </cell>
          <cell r="C583">
            <v>43.718496622617501</v>
          </cell>
        </row>
        <row r="584">
          <cell r="A584">
            <v>2070.1413487910399</v>
          </cell>
          <cell r="B584">
            <v>25.582628840258099</v>
          </cell>
          <cell r="C584">
            <v>43.584365282734304</v>
          </cell>
        </row>
        <row r="585">
          <cell r="A585">
            <v>2089.2961308540298</v>
          </cell>
          <cell r="B585">
            <v>25.446486077475502</v>
          </cell>
          <cell r="C585">
            <v>43.452301924378403</v>
          </cell>
        </row>
        <row r="586">
          <cell r="A586">
            <v>2108.6281499332799</v>
          </cell>
          <cell r="B586">
            <v>25.3101391206282</v>
          </cell>
          <cell r="C586">
            <v>43.322320507173302</v>
          </cell>
        </row>
        <row r="587">
          <cell r="A587">
            <v>2128.1390459827098</v>
          </cell>
          <cell r="B587">
            <v>25.173591719773899</v>
          </cell>
          <cell r="C587">
            <v>43.194434673149097</v>
          </cell>
        </row>
        <row r="588">
          <cell r="A588">
            <v>2147.8304741305301</v>
          </cell>
          <cell r="B588">
            <v>25.036847651328699</v>
          </cell>
          <cell r="C588">
            <v>43.068657746067203</v>
          </cell>
        </row>
        <row r="589">
          <cell r="A589">
            <v>2167.7041048196902</v>
          </cell>
          <cell r="B589">
            <v>24.899910717198299</v>
          </cell>
          <cell r="C589">
            <v>42.945002730896597</v>
          </cell>
        </row>
        <row r="590">
          <cell r="A590">
            <v>2187.7616239495501</v>
          </cell>
          <cell r="B590">
            <v>24.762784743923302</v>
          </cell>
          <cell r="C590">
            <v>42.823482313419198</v>
          </cell>
        </row>
        <row r="591">
          <cell r="A591">
            <v>2208.00473301889</v>
          </cell>
          <cell r="B591">
            <v>24.625473581828501</v>
          </cell>
          <cell r="C591">
            <v>42.704108859901197</v>
          </cell>
        </row>
        <row r="592">
          <cell r="A592">
            <v>2228.4351492702999</v>
          </cell>
          <cell r="B592">
            <v>24.4879811042019</v>
          </cell>
          <cell r="C592">
            <v>42.586894416945498</v>
          </cell>
        </row>
        <row r="593">
          <cell r="A593">
            <v>2249.05460583578</v>
          </cell>
          <cell r="B593">
            <v>24.350311206470298</v>
          </cell>
          <cell r="C593">
            <v>42.471850711368397</v>
          </cell>
        </row>
        <row r="594">
          <cell r="A594">
            <v>2269.8648518838199</v>
          </cell>
          <cell r="B594">
            <v>24.212467805406099</v>
          </cell>
          <cell r="C594">
            <v>42.358989150249798</v>
          </cell>
        </row>
        <row r="595">
          <cell r="A595">
            <v>2290.8676527677699</v>
          </cell>
          <cell r="B595">
            <v>24.074454838337399</v>
          </cell>
          <cell r="C595">
            <v>42.248320821020798</v>
          </cell>
        </row>
        <row r="596">
          <cell r="A596">
            <v>2312.0647901755901</v>
          </cell>
          <cell r="B596">
            <v>23.936276262381501</v>
          </cell>
          <cell r="C596">
            <v>42.139856491672703</v>
          </cell>
        </row>
        <row r="597">
          <cell r="A597">
            <v>2333.4580622809999</v>
          </cell>
          <cell r="B597">
            <v>23.797936053685</v>
          </cell>
          <cell r="C597">
            <v>42.033606611017902</v>
          </cell>
        </row>
        <row r="598">
          <cell r="A598">
            <v>2355.0492838959999</v>
          </cell>
          <cell r="B598">
            <v>23.659438206688701</v>
          </cell>
          <cell r="C598">
            <v>41.929581309047897</v>
          </cell>
        </row>
        <row r="599">
          <cell r="A599">
            <v>2376.8402866248698</v>
          </cell>
          <cell r="B599">
            <v>23.520786733404499</v>
          </cell>
          <cell r="C599">
            <v>41.827790397367004</v>
          </cell>
        </row>
        <row r="600">
          <cell r="A600">
            <v>2398.83291901949</v>
          </cell>
          <cell r="B600">
            <v>23.3819856627033</v>
          </cell>
          <cell r="C600">
            <v>41.728243369646002</v>
          </cell>
        </row>
        <row r="601">
          <cell r="A601">
            <v>2421.0290467361701</v>
          </cell>
          <cell r="B601">
            <v>23.243039039631899</v>
          </cell>
          <cell r="C601">
            <v>41.630949402223202</v>
          </cell>
        </row>
        <row r="602">
          <cell r="A602">
            <v>2443.4305526939702</v>
          </cell>
          <cell r="B602">
            <v>23.103950924723801</v>
          </cell>
          <cell r="C602">
            <v>41.535917354617098</v>
          </cell>
        </row>
        <row r="603">
          <cell r="A603">
            <v>2466.0393372343301</v>
          </cell>
          <cell r="B603">
            <v>22.964725393354701</v>
          </cell>
          <cell r="C603">
            <v>41.443155770267197</v>
          </cell>
        </row>
        <row r="604">
          <cell r="A604">
            <v>2488.8573182823902</v>
          </cell>
          <cell r="B604">
            <v>22.8253665350855</v>
          </cell>
          <cell r="C604">
            <v>41.352672877141103</v>
          </cell>
        </row>
        <row r="605">
          <cell r="A605">
            <v>2511.8864315095698</v>
          </cell>
          <cell r="B605">
            <v>22.685878453041099</v>
          </cell>
          <cell r="C605">
            <v>41.264476588513197</v>
          </cell>
        </row>
        <row r="606">
          <cell r="A606">
            <v>2535.1286304978998</v>
          </cell>
          <cell r="B606">
            <v>22.5462652632947</v>
          </cell>
          <cell r="C606">
            <v>41.178574503683599</v>
          </cell>
        </row>
        <row r="607">
          <cell r="A607">
            <v>2558.5858869056401</v>
          </cell>
          <cell r="B607">
            <v>22.406531094269599</v>
          </cell>
          <cell r="C607">
            <v>41.0949739087823</v>
          </cell>
        </row>
        <row r="608">
          <cell r="A608">
            <v>2582.2601906345899</v>
          </cell>
          <cell r="B608">
            <v>22.266680086159599</v>
          </cell>
          <cell r="C608">
            <v>41.013681777571598</v>
          </cell>
        </row>
        <row r="609">
          <cell r="A609">
            <v>2606.15354999889</v>
          </cell>
          <cell r="B609">
            <v>22.126716390358499</v>
          </cell>
          <cell r="C609">
            <v>40.934704772257703</v>
          </cell>
        </row>
        <row r="610">
          <cell r="A610">
            <v>2630.26799189538</v>
          </cell>
          <cell r="B610">
            <v>21.9866441689075</v>
          </cell>
          <cell r="C610">
            <v>40.858049244318401</v>
          </cell>
        </row>
        <row r="611">
          <cell r="A611">
            <v>2654.6055619755298</v>
          </cell>
          <cell r="B611">
            <v>21.846467593960501</v>
          </cell>
          <cell r="C611">
            <v>40.783721235365299</v>
          </cell>
        </row>
        <row r="612">
          <cell r="A612">
            <v>2679.1683248190302</v>
          </cell>
          <cell r="B612">
            <v>21.7061908472553</v>
          </cell>
          <cell r="C612">
            <v>40.711726477967197</v>
          </cell>
        </row>
        <row r="613">
          <cell r="A613">
            <v>2703.9583641088402</v>
          </cell>
          <cell r="B613">
            <v>21.565818119605598</v>
          </cell>
          <cell r="C613">
            <v>40.642070396484399</v>
          </cell>
        </row>
        <row r="614">
          <cell r="A614">
            <v>2728.97778280804</v>
          </cell>
          <cell r="B614">
            <v>21.425353610403199</v>
          </cell>
          <cell r="C614">
            <v>40.574758107915798</v>
          </cell>
        </row>
        <row r="615">
          <cell r="A615">
            <v>2754.2287033381599</v>
          </cell>
          <cell r="B615">
            <v>21.284801527135301</v>
          </cell>
          <cell r="C615">
            <v>40.509794422720702</v>
          </cell>
        </row>
        <row r="616">
          <cell r="A616">
            <v>2779.7132677592799</v>
          </cell>
          <cell r="B616">
            <v>21.1441660849116</v>
          </cell>
          <cell r="C616">
            <v>40.447183845621502</v>
          </cell>
        </row>
        <row r="617">
          <cell r="A617">
            <v>2805.4336379517099</v>
          </cell>
          <cell r="B617">
            <v>21.003451506005799</v>
          </cell>
          <cell r="C617">
            <v>40.386930576388103</v>
          </cell>
        </row>
        <row r="618">
          <cell r="A618">
            <v>2831.3919957993699</v>
          </cell>
          <cell r="B618">
            <v>20.862662019406699</v>
          </cell>
          <cell r="C618">
            <v>40.3290385106136</v>
          </cell>
        </row>
        <row r="619">
          <cell r="A619">
            <v>2857.5905433749399</v>
          </cell>
          <cell r="B619">
            <v>20.721801860386201</v>
          </cell>
          <cell r="C619">
            <v>40.2735112404633</v>
          </cell>
        </row>
        <row r="620">
          <cell r="A620">
            <v>2884.0315031266</v>
          </cell>
          <cell r="B620">
            <v>20.580875270068699</v>
          </cell>
          <cell r="C620">
            <v>40.220352055375699</v>
          </cell>
        </row>
        <row r="621">
          <cell r="A621">
            <v>2910.7171180666001</v>
          </cell>
          <cell r="B621">
            <v>20.439886495018499</v>
          </cell>
          <cell r="C621">
            <v>40.169563942736403</v>
          </cell>
        </row>
        <row r="622">
          <cell r="A622">
            <v>2937.6496519615298</v>
          </cell>
          <cell r="B622">
            <v>20.298839786833302</v>
          </cell>
          <cell r="C622">
            <v>40.121149588539502</v>
          </cell>
        </row>
        <row r="623">
          <cell r="A623">
            <v>2964.83138952434</v>
          </cell>
          <cell r="B623">
            <v>20.1577394017493</v>
          </cell>
          <cell r="C623">
            <v>40.075111377989103</v>
          </cell>
        </row>
        <row r="624">
          <cell r="A624">
            <v>2992.2646366081799</v>
          </cell>
          <cell r="B624">
            <v>20.016589600252701</v>
          </cell>
          <cell r="C624">
            <v>40.031451396069002</v>
          </cell>
        </row>
        <row r="625">
          <cell r="A625">
            <v>3019.9517204020099</v>
          </cell>
          <cell r="B625">
            <v>19.875394646696702</v>
          </cell>
          <cell r="C625">
            <v>39.990171428043702</v>
          </cell>
        </row>
        <row r="626">
          <cell r="A626">
            <v>3047.8949896279801</v>
          </cell>
          <cell r="B626">
            <v>19.734158808936101</v>
          </cell>
          <cell r="C626">
            <v>39.951272959974901</v>
          </cell>
        </row>
        <row r="627">
          <cell r="A627">
            <v>3076.0968147407002</v>
          </cell>
          <cell r="B627">
            <v>19.5928863579527</v>
          </cell>
          <cell r="C627">
            <v>39.914757179101798</v>
          </cell>
        </row>
        <row r="628">
          <cell r="A628">
            <v>3104.5595881283498</v>
          </cell>
          <cell r="B628">
            <v>19.451581567503801</v>
          </cell>
          <cell r="C628">
            <v>39.880624974267597</v>
          </cell>
        </row>
        <row r="629">
          <cell r="A629">
            <v>3133.28572431558</v>
          </cell>
          <cell r="B629">
            <v>19.310248713763698</v>
          </cell>
          <cell r="C629">
            <v>39.848876936209102</v>
          </cell>
        </row>
        <row r="630">
          <cell r="A630">
            <v>3162.2776601683699</v>
          </cell>
          <cell r="B630">
            <v>19.168892074975901</v>
          </cell>
          <cell r="C630">
            <v>39.819513357855598</v>
          </cell>
        </row>
        <row r="631">
          <cell r="A631">
            <v>3191.5378551007602</v>
          </cell>
          <cell r="B631">
            <v>19.0275159311085</v>
          </cell>
          <cell r="C631">
            <v>39.7925342345372</v>
          </cell>
        </row>
        <row r="632">
          <cell r="A632">
            <v>3221.0687912834301</v>
          </cell>
          <cell r="B632">
            <v>18.8861245635131</v>
          </cell>
          <cell r="C632">
            <v>39.767939264151501</v>
          </cell>
        </row>
        <row r="633">
          <cell r="A633">
            <v>3250.8729738543402</v>
          </cell>
          <cell r="B633">
            <v>18.744722254586001</v>
          </cell>
          <cell r="C633">
            <v>39.745727847267602</v>
          </cell>
        </row>
        <row r="634">
          <cell r="A634">
            <v>3280.9529311311899</v>
          </cell>
          <cell r="B634">
            <v>18.603313287431501</v>
          </cell>
          <cell r="C634">
            <v>39.725899087171499</v>
          </cell>
        </row>
        <row r="635">
          <cell r="A635">
            <v>3311.3112148259102</v>
          </cell>
          <cell r="B635">
            <v>18.461901945530801</v>
          </cell>
          <cell r="C635">
            <v>39.708451789880399</v>
          </cell>
        </row>
        <row r="636">
          <cell r="A636">
            <v>3341.9504002611402</v>
          </cell>
          <cell r="B636">
            <v>18.320492512404901</v>
          </cell>
          <cell r="C636">
            <v>39.693384464037997</v>
          </cell>
        </row>
        <row r="637">
          <cell r="A637">
            <v>3372.8730865886801</v>
          </cell>
          <cell r="B637">
            <v>18.179089271284699</v>
          </cell>
          <cell r="C637">
            <v>39.680695320827603</v>
          </cell>
        </row>
        <row r="638">
          <cell r="A638">
            <v>3404.0818970099999</v>
          </cell>
          <cell r="B638">
            <v>18.0376965047741</v>
          </cell>
          <cell r="C638">
            <v>39.670382273753702</v>
          </cell>
        </row>
        <row r="639">
          <cell r="A639">
            <v>3435.5794789987399</v>
          </cell>
          <cell r="B639">
            <v>17.8963184945185</v>
          </cell>
          <cell r="C639">
            <v>39.662442938420199</v>
          </cell>
        </row>
        <row r="640">
          <cell r="A640">
            <v>3467.3685045253101</v>
          </cell>
          <cell r="B640">
            <v>17.754959520867398</v>
          </cell>
          <cell r="C640">
            <v>39.656874632221601</v>
          </cell>
        </row>
        <row r="641">
          <cell r="A641">
            <v>3499.4516702835699</v>
          </cell>
          <cell r="B641">
            <v>17.613623862535398</v>
          </cell>
          <cell r="C641">
            <v>39.653674373981197</v>
          </cell>
        </row>
        <row r="642">
          <cell r="A642">
            <v>3531.8316979195602</v>
          </cell>
          <cell r="B642">
            <v>17.472315796261</v>
          </cell>
          <cell r="C642">
            <v>39.652838883538799</v>
          </cell>
        </row>
        <row r="643">
          <cell r="A643">
            <v>3564.51133426244</v>
          </cell>
          <cell r="B643">
            <v>17.331039596460499</v>
          </cell>
          <cell r="C643">
            <v>39.654364581278401</v>
          </cell>
        </row>
        <row r="644">
          <cell r="A644">
            <v>3597.4933515574198</v>
          </cell>
          <cell r="B644">
            <v>17.189799534879</v>
          </cell>
          <cell r="C644">
            <v>39.658247587598296</v>
          </cell>
        </row>
        <row r="645">
          <cell r="A645">
            <v>3630.7805477010102</v>
          </cell>
          <cell r="B645">
            <v>17.048599880235301</v>
          </cell>
          <cell r="C645">
            <v>39.664483722336499</v>
          </cell>
        </row>
        <row r="646">
          <cell r="A646">
            <v>3664.3757464783298</v>
          </cell>
          <cell r="B646">
            <v>16.907444897860799</v>
          </cell>
          <cell r="C646">
            <v>39.673068504133497</v>
          </cell>
        </row>
        <row r="647">
          <cell r="A647">
            <v>3698.2817978026601</v>
          </cell>
          <cell r="B647">
            <v>16.7663388493336</v>
          </cell>
          <cell r="C647">
            <v>39.683997149757097</v>
          </cell>
        </row>
        <row r="648">
          <cell r="A648">
            <v>3732.5015779572</v>
          </cell>
          <cell r="B648">
            <v>16.625285992103901</v>
          </cell>
          <cell r="C648">
            <v>39.697264573364102</v>
          </cell>
        </row>
        <row r="649">
          <cell r="A649">
            <v>3767.0379898390802</v>
          </cell>
          <cell r="B649">
            <v>16.4842905791138</v>
          </cell>
          <cell r="C649">
            <v>39.712865385734702</v>
          </cell>
        </row>
        <row r="650">
          <cell r="A650">
            <v>3801.8939632056099</v>
          </cell>
          <cell r="B650">
            <v>16.343356858406601</v>
          </cell>
          <cell r="C650">
            <v>39.7307938934443</v>
          </cell>
        </row>
        <row r="651">
          <cell r="A651">
            <v>3837.0724549227798</v>
          </cell>
          <cell r="B651">
            <v>16.202489072730899</v>
          </cell>
          <cell r="C651">
            <v>39.751044098010503</v>
          </cell>
        </row>
        <row r="652">
          <cell r="A652">
            <v>3872.5764492161702</v>
          </cell>
          <cell r="B652">
            <v>16.061691459131001</v>
          </cell>
          <cell r="C652">
            <v>39.7736096949941</v>
          </cell>
        </row>
        <row r="653">
          <cell r="A653">
            <v>3908.4089579240199</v>
          </cell>
          <cell r="B653">
            <v>15.920968248531301</v>
          </cell>
          <cell r="C653">
            <v>39.798484073057999</v>
          </cell>
        </row>
        <row r="654">
          <cell r="A654">
            <v>3944.5730207527799</v>
          </cell>
          <cell r="B654">
            <v>15.780323665309</v>
          </cell>
          <cell r="C654">
            <v>39.825660313010196</v>
          </cell>
        </row>
        <row r="655">
          <cell r="A655">
            <v>3981.0717055349701</v>
          </cell>
          <cell r="B655">
            <v>15.639761926854799</v>
          </cell>
          <cell r="C655">
            <v>39.855131186802197</v>
          </cell>
        </row>
        <row r="656">
          <cell r="A656">
            <v>4017.9081084894001</v>
          </cell>
          <cell r="B656">
            <v>15.4992872431244</v>
          </cell>
          <cell r="C656">
            <v>39.886889156509099</v>
          </cell>
        </row>
        <row r="657">
          <cell r="A657">
            <v>4055.0853544838301</v>
          </cell>
          <cell r="B657">
            <v>15.3589038161765</v>
          </cell>
          <cell r="C657">
            <v>39.920926373289703</v>
          </cell>
        </row>
        <row r="658">
          <cell r="A658">
            <v>4092.6065973001</v>
          </cell>
          <cell r="B658">
            <v>15.218615839698799</v>
          </cell>
          <cell r="C658">
            <v>39.957234676309</v>
          </cell>
        </row>
        <row r="659">
          <cell r="A659">
            <v>4130.4750199016098</v>
          </cell>
          <cell r="B659">
            <v>15.0784274985228</v>
          </cell>
          <cell r="C659">
            <v>39.995805591686903</v>
          </cell>
        </row>
        <row r="660">
          <cell r="A660">
            <v>4168.6938347033501</v>
          </cell>
          <cell r="B660">
            <v>14.9383429681228</v>
          </cell>
          <cell r="C660">
            <v>40.036630331386903</v>
          </cell>
        </row>
        <row r="661">
          <cell r="A661">
            <v>4207.2662838444403</v>
          </cell>
          <cell r="B661">
            <v>14.798366414103601</v>
          </cell>
          <cell r="C661">
            <v>40.079699792131997</v>
          </cell>
        </row>
        <row r="662">
          <cell r="A662">
            <v>4246.1956394631197</v>
          </cell>
          <cell r="B662">
            <v>14.658501991673599</v>
          </cell>
          <cell r="C662">
            <v>40.1250045543079</v>
          </cell>
        </row>
        <row r="663">
          <cell r="A663">
            <v>4285.4852039743901</v>
          </cell>
          <cell r="B663">
            <v>14.5187538451028</v>
          </cell>
          <cell r="C663">
            <v>40.172534880861598</v>
          </cell>
        </row>
        <row r="664">
          <cell r="A664">
            <v>4325.1383103500802</v>
          </cell>
          <cell r="B664">
            <v>14.3791261071683</v>
          </cell>
          <cell r="C664">
            <v>40.2222807162251</v>
          </cell>
        </row>
        <row r="665">
          <cell r="A665">
            <v>4365.1583224016604</v>
          </cell>
          <cell r="B665">
            <v>14.239622898582899</v>
          </cell>
          <cell r="C665">
            <v>40.274231685230099</v>
          </cell>
        </row>
        <row r="666">
          <cell r="A666">
            <v>4405.5486350655301</v>
          </cell>
          <cell r="B666">
            <v>14.100248327409799</v>
          </cell>
          <cell r="C666">
            <v>40.328377092048299</v>
          </cell>
        </row>
        <row r="667">
          <cell r="A667">
            <v>4446.3126746910802</v>
          </cell>
          <cell r="B667">
            <v>13.961006488461599</v>
          </cell>
          <cell r="C667">
            <v>40.384705919157</v>
          </cell>
        </row>
        <row r="668">
          <cell r="A668">
            <v>4487.4538993313199</v>
          </cell>
          <cell r="B668">
            <v>13.8219014626836</v>
          </cell>
          <cell r="C668">
            <v>40.4432068263202</v>
          </cell>
        </row>
        <row r="669">
          <cell r="A669">
            <v>4528.9757990362004</v>
          </cell>
          <cell r="B669">
            <v>13.682937316522599</v>
          </cell>
          <cell r="C669">
            <v>40.503868149613801</v>
          </cell>
        </row>
        <row r="670">
          <cell r="A670">
            <v>4570.8818961487495</v>
          </cell>
          <cell r="B670">
            <v>13.5441181012784</v>
          </cell>
          <cell r="C670">
            <v>40.566677900475</v>
          </cell>
        </row>
        <row r="671">
          <cell r="A671">
            <v>4613.1757456037903</v>
          </cell>
          <cell r="B671">
            <v>13.4054478524406</v>
          </cell>
          <cell r="C671">
            <v>40.631623764802903</v>
          </cell>
        </row>
        <row r="672">
          <cell r="A672">
            <v>4655.8609352295898</v>
          </cell>
          <cell r="B672">
            <v>13.2669305890081</v>
          </cell>
          <cell r="C672">
            <v>40.698693102100997</v>
          </cell>
        </row>
        <row r="673">
          <cell r="A673">
            <v>4698.9410860521502</v>
          </cell>
          <cell r="B673">
            <v>13.1285703127941</v>
          </cell>
          <cell r="C673">
            <v>40.767872944671502</v>
          </cell>
        </row>
        <row r="674">
          <cell r="A674">
            <v>4742.4198526024402</v>
          </cell>
          <cell r="B674">
            <v>12.990371007715501</v>
          </cell>
          <cell r="C674">
            <v>40.839149996880302</v>
          </cell>
        </row>
        <row r="675">
          <cell r="A675">
            <v>4786.3009232263803</v>
          </cell>
          <cell r="B675">
            <v>12.8523366390638</v>
          </cell>
          <cell r="C675">
            <v>40.912510634463899</v>
          </cell>
        </row>
        <row r="676">
          <cell r="A676">
            <v>4830.5880203977204</v>
          </cell>
          <cell r="B676">
            <v>12.7144711527626</v>
          </cell>
          <cell r="C676">
            <v>40.987940903922997</v>
          </cell>
        </row>
        <row r="677">
          <cell r="A677">
            <v>4875.2849010338596</v>
          </cell>
          <cell r="B677">
            <v>12.576778474608901</v>
          </cell>
          <cell r="C677">
            <v>41.0654265219897</v>
          </cell>
        </row>
        <row r="678">
          <cell r="A678">
            <v>4920.3953568145098</v>
          </cell>
          <cell r="B678">
            <v>12.4392625094978</v>
          </cell>
          <cell r="C678">
            <v>41.144952875163703</v>
          </cell>
        </row>
        <row r="679">
          <cell r="A679">
            <v>4965.9232145033602</v>
          </cell>
          <cell r="B679">
            <v>12.3019271406332</v>
          </cell>
          <cell r="C679">
            <v>41.2265050193487</v>
          </cell>
        </row>
        <row r="680">
          <cell r="A680">
            <v>5011.8723362727196</v>
          </cell>
          <cell r="B680">
            <v>12.1647762287225</v>
          </cell>
          <cell r="C680">
            <v>41.310067679569002</v>
          </cell>
        </row>
        <row r="681">
          <cell r="A681">
            <v>5058.2466200311401</v>
          </cell>
          <cell r="B681">
            <v>12.0278136111568</v>
          </cell>
          <cell r="C681">
            <v>41.395625249797597</v>
          </cell>
        </row>
        <row r="682">
          <cell r="A682">
            <v>5105.0499997540601</v>
          </cell>
          <cell r="B682">
            <v>11.8910431011769</v>
          </cell>
          <cell r="C682">
            <v>41.483161792873403</v>
          </cell>
        </row>
        <row r="683">
          <cell r="A683">
            <v>5152.28644581756</v>
          </cell>
          <cell r="B683">
            <v>11.754468487023001</v>
          </cell>
          <cell r="C683">
            <v>41.572661040531798</v>
          </cell>
        </row>
        <row r="684">
          <cell r="A684">
            <v>5199.9599653351597</v>
          </cell>
          <cell r="B684">
            <v>11.6180935310751</v>
          </cell>
          <cell r="C684">
            <v>41.664106393558001</v>
          </cell>
        </row>
        <row r="685">
          <cell r="A685">
            <v>5248.0746024977198</v>
          </cell>
          <cell r="B685">
            <v>11.4819219689739</v>
          </cell>
          <cell r="C685">
            <v>41.757480922042802</v>
          </cell>
        </row>
        <row r="686">
          <cell r="A686">
            <v>5296.6344389165797</v>
          </cell>
          <cell r="B686">
            <v>11.3459575087348</v>
          </cell>
          <cell r="C686">
            <v>41.852767365788502</v>
          </cell>
        </row>
        <row r="687">
          <cell r="A687">
            <v>5345.6435939697103</v>
          </cell>
          <cell r="B687">
            <v>11.2102038298452</v>
          </cell>
          <cell r="C687">
            <v>41.949948134816204</v>
          </cell>
        </row>
        <row r="688">
          <cell r="A688">
            <v>5395.1062251512703</v>
          </cell>
          <cell r="B688">
            <v>11.074664582352099</v>
          </cell>
          <cell r="C688">
            <v>42.049005310035099</v>
          </cell>
        </row>
        <row r="689">
          <cell r="A689">
            <v>5445.0265284242096</v>
          </cell>
          <cell r="B689">
            <v>10.939343385937899</v>
          </cell>
          <cell r="C689">
            <v>42.1499206440363</v>
          </cell>
        </row>
        <row r="690">
          <cell r="A690">
            <v>5495.4087385762396</v>
          </cell>
          <cell r="B690">
            <v>10.804243828985401</v>
          </cell>
          <cell r="C690">
            <v>42.252675562041702</v>
          </cell>
        </row>
        <row r="691">
          <cell r="A691">
            <v>5546.2571295791004</v>
          </cell>
          <cell r="B691">
            <v>10.669369467633</v>
          </cell>
          <cell r="C691">
            <v>42.357251162995503</v>
          </cell>
        </row>
        <row r="692">
          <cell r="A692">
            <v>5597.5760149510998</v>
          </cell>
          <cell r="B692">
            <v>10.5347238248205</v>
          </cell>
          <cell r="C692">
            <v>42.463628220824702</v>
          </cell>
        </row>
        <row r="693">
          <cell r="A693">
            <v>5649.3697481230201</v>
          </cell>
          <cell r="B693">
            <v>10.400310389326799</v>
          </cell>
          <cell r="C693">
            <v>42.571787185842503</v>
          </cell>
        </row>
        <row r="694">
          <cell r="A694">
            <v>5701.6427228074699</v>
          </cell>
          <cell r="B694">
            <v>10.266132614799499</v>
          </cell>
          <cell r="C694">
            <v>42.681708186334397</v>
          </cell>
        </row>
        <row r="695">
          <cell r="A695">
            <v>5754.3993733715597</v>
          </cell>
          <cell r="B695">
            <v>10.132193918777499</v>
          </cell>
          <cell r="C695">
            <v>42.793371030298601</v>
          </cell>
        </row>
        <row r="696">
          <cell r="A696">
            <v>5807.6441752131104</v>
          </cell>
          <cell r="B696">
            <v>9.9984976817076099</v>
          </cell>
          <cell r="C696">
            <v>42.9067552073736</v>
          </cell>
        </row>
        <row r="697">
          <cell r="A697">
            <v>5861.3816451402799</v>
          </cell>
          <cell r="B697">
            <v>9.8650472459562799</v>
          </cell>
          <cell r="C697">
            <v>43.0218398909294</v>
          </cell>
        </row>
        <row r="698">
          <cell r="A698">
            <v>5915.6163417547295</v>
          </cell>
          <cell r="B698">
            <v>9.7318459148165903</v>
          </cell>
          <cell r="C698">
            <v>43.1386039403476</v>
          </cell>
        </row>
        <row r="699">
          <cell r="A699">
            <v>5970.3528658383602</v>
          </cell>
          <cell r="B699">
            <v>9.5988969515125593</v>
          </cell>
          <cell r="C699">
            <v>43.257025903488</v>
          </cell>
        </row>
        <row r="700">
          <cell r="A700">
            <v>6025.5958607435696</v>
          </cell>
          <cell r="B700">
            <v>9.46620357820008</v>
          </cell>
          <cell r="C700">
            <v>43.377084019335399</v>
          </cell>
        </row>
        <row r="701">
          <cell r="A701">
            <v>6081.3500127871703</v>
          </cell>
          <cell r="B701">
            <v>9.3337689749676507</v>
          </cell>
          <cell r="C701">
            <v>43.4987562208388</v>
          </cell>
        </row>
        <row r="702">
          <cell r="A702">
            <v>6137.6200516479303</v>
          </cell>
          <cell r="B702">
            <v>9.2015962788360799</v>
          </cell>
          <cell r="C702">
            <v>43.622020137952198</v>
          </cell>
        </row>
        <row r="703">
          <cell r="A703">
            <v>6194.41075076781</v>
          </cell>
          <cell r="B703">
            <v>9.0696885827591807</v>
          </cell>
          <cell r="C703">
            <v>43.7468531008602</v>
          </cell>
        </row>
        <row r="704">
          <cell r="A704">
            <v>6251.7269277568503</v>
          </cell>
          <cell r="B704">
            <v>8.9380489346265701</v>
          </cell>
          <cell r="C704">
            <v>43.873232143405701</v>
          </cell>
        </row>
        <row r="705">
          <cell r="A705">
            <v>6309.5734448019302</v>
          </cell>
          <cell r="B705">
            <v>8.8066803362689203</v>
          </cell>
          <cell r="C705">
            <v>44.001134006721401</v>
          </cell>
        </row>
        <row r="706">
          <cell r="A706">
            <v>6367.9552090791503</v>
          </cell>
          <cell r="B706">
            <v>8.6755857424679004</v>
          </cell>
          <cell r="C706">
            <v>44.130535143054701</v>
          </cell>
        </row>
        <row r="707">
          <cell r="A707">
            <v>6426.87717317019</v>
          </cell>
          <cell r="B707">
            <v>8.5447680599710996</v>
          </cell>
          <cell r="C707">
            <v>44.261411719805203</v>
          </cell>
        </row>
        <row r="708">
          <cell r="A708">
            <v>6486.3443354823803</v>
          </cell>
          <cell r="B708">
            <v>8.41423014651307</v>
          </cell>
          <cell r="C708">
            <v>44.393739623756403</v>
          </cell>
        </row>
        <row r="709">
          <cell r="A709">
            <v>6546.3617406727399</v>
          </cell>
          <cell r="B709">
            <v>8.2839748098447501</v>
          </cell>
          <cell r="C709">
            <v>44.527494465517698</v>
          </cell>
        </row>
        <row r="710">
          <cell r="A710">
            <v>6606.93448007595</v>
          </cell>
          <cell r="B710">
            <v>8.1540048067710291</v>
          </cell>
          <cell r="C710">
            <v>44.662651584169502</v>
          </cell>
        </row>
        <row r="711">
          <cell r="A711">
            <v>6668.0676921362101</v>
          </cell>
          <cell r="B711">
            <v>8.0243228421989699</v>
          </cell>
          <cell r="C711">
            <v>44.799186052112397</v>
          </cell>
        </row>
        <row r="712">
          <cell r="A712">
            <v>6729.7665628431696</v>
          </cell>
          <cell r="B712">
            <v>7.8949315681962604</v>
          </cell>
          <cell r="C712">
            <v>44.937072680123201</v>
          </cell>
        </row>
        <row r="713">
          <cell r="A713">
            <v>6792.0363261718403</v>
          </cell>
          <cell r="B713">
            <v>7.7658335830636904</v>
          </cell>
          <cell r="C713">
            <v>45.076286022608599</v>
          </cell>
        </row>
        <row r="714">
          <cell r="A714">
            <v>6854.88226452661</v>
          </cell>
          <cell r="B714">
            <v>7.6370314304198397</v>
          </cell>
          <cell r="C714">
            <v>45.216800383074698</v>
          </cell>
        </row>
        <row r="715">
          <cell r="A715">
            <v>6918.3097091893596</v>
          </cell>
          <cell r="B715">
            <v>7.5085275983016597</v>
          </cell>
          <cell r="C715">
            <v>45.358589819776803</v>
          </cell>
        </row>
        <row r="716">
          <cell r="A716">
            <v>6982.3240407717103</v>
          </cell>
          <cell r="B716">
            <v>7.3803245182811397</v>
          </cell>
          <cell r="C716">
            <v>45.5016281515922</v>
          </cell>
        </row>
        <row r="717">
          <cell r="A717">
            <v>7046.9306896714597</v>
          </cell>
          <cell r="B717">
            <v>7.2524245645986598</v>
          </cell>
          <cell r="C717">
            <v>45.645888964072299</v>
          </cell>
        </row>
        <row r="718">
          <cell r="A718">
            <v>7112.1351365332803</v>
          </cell>
          <cell r="B718">
            <v>7.1248300533162503</v>
          </cell>
          <cell r="C718">
            <v>45.791345615699797</v>
          </cell>
        </row>
        <row r="719">
          <cell r="A719">
            <v>7177.94291271361</v>
          </cell>
          <cell r="B719">
            <v>6.9975432414894998</v>
          </cell>
          <cell r="C719">
            <v>45.937971244333902</v>
          </cell>
        </row>
        <row r="720">
          <cell r="A720">
            <v>7244.35960074989</v>
          </cell>
          <cell r="B720">
            <v>6.8705663263611498</v>
          </cell>
          <cell r="C720">
            <v>46.085738773846501</v>
          </cell>
        </row>
        <row r="721">
          <cell r="A721">
            <v>7311.3908348341702</v>
          </cell>
          <cell r="B721">
            <v>6.7439014445769701</v>
          </cell>
          <cell r="C721">
            <v>46.234620920942703</v>
          </cell>
        </row>
        <row r="722">
          <cell r="A722">
            <v>7379.0423012909996</v>
          </cell>
          <cell r="B722">
            <v>6.6175506714247998</v>
          </cell>
          <cell r="C722">
            <v>46.384590202164503</v>
          </cell>
        </row>
        <row r="723">
          <cell r="A723">
            <v>7447.3197390598798</v>
          </cell>
          <cell r="B723">
            <v>6.4915160200984703</v>
          </cell>
          <cell r="C723">
            <v>46.535618941069004</v>
          </cell>
        </row>
        <row r="724">
          <cell r="A724">
            <v>7516.2289401820499</v>
          </cell>
          <cell r="B724">
            <v>6.3657994409871996</v>
          </cell>
          <cell r="C724">
            <v>46.687679275583903</v>
          </cell>
        </row>
        <row r="725">
          <cell r="A725">
            <v>7585.7757502918303</v>
          </cell>
          <cell r="B725">
            <v>6.2404028209917497</v>
          </cell>
          <cell r="C725">
            <v>46.840743165524799</v>
          </cell>
        </row>
        <row r="726">
          <cell r="A726">
            <v>7655.96606911256</v>
          </cell>
          <cell r="B726">
            <v>6.1153279828690597</v>
          </cell>
          <cell r="C726">
            <v>46.994782400283597</v>
          </cell>
        </row>
        <row r="727">
          <cell r="A727">
            <v>7726.8058509570201</v>
          </cell>
          <cell r="B727">
            <v>5.99057668460543</v>
          </cell>
          <cell r="C727">
            <v>47.149768606667102</v>
          </cell>
        </row>
        <row r="728">
          <cell r="A728">
            <v>7798.3011052325801</v>
          </cell>
          <cell r="B728">
            <v>5.8661506188193098</v>
          </cell>
          <cell r="C728">
            <v>47.305673256887196</v>
          </cell>
        </row>
        <row r="729">
          <cell r="A729">
            <v>7870.4578969509803</v>
          </cell>
          <cell r="B729">
            <v>5.7420514121963802</v>
          </cell>
          <cell r="C729">
            <v>47.462467676703099</v>
          </cell>
        </row>
        <row r="730">
          <cell r="A730">
            <v>7943.2823472428099</v>
          </cell>
          <cell r="B730">
            <v>5.6182806249550703</v>
          </cell>
          <cell r="C730">
            <v>47.620123053690499</v>
          </cell>
        </row>
        <row r="731">
          <cell r="A731">
            <v>8016.7806338767796</v>
          </cell>
          <cell r="B731">
            <v>5.4948397503461299</v>
          </cell>
          <cell r="C731">
            <v>47.7786104456546</v>
          </cell>
        </row>
        <row r="732">
          <cell r="A732">
            <v>8090.9589917838202</v>
          </cell>
          <cell r="B732">
            <v>5.3717302141852699</v>
          </cell>
          <cell r="C732">
            <v>47.937900789160601</v>
          </cell>
        </row>
        <row r="733">
          <cell r="A733">
            <v>8165.8237135859199</v>
          </cell>
          <cell r="B733">
            <v>5.2489533744207</v>
          </cell>
          <cell r="C733">
            <v>48.097964908181801</v>
          </cell>
        </row>
        <row r="734">
          <cell r="A734">
            <v>8241.3811501300206</v>
          </cell>
          <cell r="B734">
            <v>5.1265105207360202</v>
          </cell>
          <cell r="C734">
            <v>48.258773522860899</v>
          </cell>
        </row>
        <row r="735">
          <cell r="A735">
            <v>8317.6377110267003</v>
          </cell>
          <cell r="B735">
            <v>5.0044028741892399</v>
          </cell>
          <cell r="C735">
            <v>48.420297258367903</v>
          </cell>
        </row>
        <row r="736">
          <cell r="A736">
            <v>8394.5998651939699</v>
          </cell>
          <cell r="B736">
            <v>4.8826315868884604</v>
          </cell>
          <cell r="C736">
            <v>48.582506653858303</v>
          </cell>
        </row>
        <row r="737">
          <cell r="A737">
            <v>8472.2741414059601</v>
          </cell>
          <cell r="B737">
            <v>4.7611977417054101</v>
          </cell>
          <cell r="C737">
            <v>48.745372171513203</v>
          </cell>
        </row>
        <row r="738">
          <cell r="A738">
            <v>8550.6671288468297</v>
          </cell>
          <cell r="B738">
            <v>4.6401023520262301</v>
          </cell>
          <cell r="C738">
            <v>48.9088642056537</v>
          </cell>
        </row>
        <row r="739">
          <cell r="A739">
            <v>8629.7854776697004</v>
          </cell>
          <cell r="B739">
            <v>4.5193463615424196</v>
          </cell>
          <cell r="C739">
            <v>49.072953091927999</v>
          </cell>
        </row>
        <row r="740">
          <cell r="A740">
            <v>8709.6358995608007</v>
          </cell>
          <cell r="B740">
            <v>4.3989306440786597</v>
          </cell>
          <cell r="C740">
            <v>49.237609116558801</v>
          </cell>
        </row>
        <row r="741">
          <cell r="A741">
            <v>8790.2251683088398</v>
          </cell>
          <cell r="B741">
            <v>4.2788560034626002</v>
          </cell>
          <cell r="C741">
            <v>49.402802525636098</v>
          </cell>
        </row>
        <row r="742">
          <cell r="A742">
            <v>8871.5601203795995</v>
          </cell>
          <cell r="B742">
            <v>4.1591231734324401</v>
          </cell>
          <cell r="C742">
            <v>49.568503534456099</v>
          </cell>
        </row>
        <row r="743">
          <cell r="A743">
            <v>8953.6476554959299</v>
          </cell>
          <cell r="B743">
            <v>4.0397328175861196</v>
          </cell>
          <cell r="C743">
            <v>49.734682336886301</v>
          </cell>
        </row>
        <row r="744">
          <cell r="A744">
            <v>9036.4947372230108</v>
          </cell>
          <cell r="B744">
            <v>3.92068552937006</v>
          </cell>
          <cell r="C744">
            <v>49.901309114766804</v>
          </cell>
        </row>
        <row r="745">
          <cell r="A745">
            <v>9120.1083935590905</v>
          </cell>
          <cell r="B745">
            <v>3.8019818321095</v>
          </cell>
          <cell r="C745">
            <v>50.068354047305803</v>
          </cell>
        </row>
        <row r="746">
          <cell r="A746">
            <v>9204.4957175317104</v>
          </cell>
          <cell r="B746">
            <v>3.68362217907872</v>
          </cell>
          <cell r="C746">
            <v>50.235787320494303</v>
          </cell>
        </row>
        <row r="747">
          <cell r="A747">
            <v>9289.6638677993597</v>
          </cell>
          <cell r="B747">
            <v>3.5656069536127002</v>
          </cell>
          <cell r="C747">
            <v>50.403579136510203</v>
          </cell>
        </row>
        <row r="748">
          <cell r="A748">
            <v>9375.6200692588009</v>
          </cell>
          <cell r="B748">
            <v>3.44793646925952</v>
          </cell>
          <cell r="C748">
            <v>50.571699723106498</v>
          </cell>
        </row>
        <row r="749">
          <cell r="A749">
            <v>9462.3716136579205</v>
          </cell>
          <cell r="B749">
            <v>3.3306109699737001</v>
          </cell>
          <cell r="C749">
            <v>50.740119342975397</v>
          </cell>
        </row>
        <row r="750">
          <cell r="A750">
            <v>9549.92586021436</v>
          </cell>
          <cell r="B750">
            <v>3.2136306303501398</v>
          </cell>
          <cell r="C750">
            <v>50.908808303079802</v>
          </cell>
        </row>
        <row r="751">
          <cell r="A751">
            <v>9638.2902362396999</v>
          </cell>
          <cell r="B751">
            <v>3.0969955558986402</v>
          </cell>
          <cell r="C751">
            <v>51.0777369639396</v>
          </cell>
        </row>
        <row r="752">
          <cell r="A752">
            <v>9727.4722377696507</v>
          </cell>
          <cell r="B752">
            <v>2.9807057833591499</v>
          </cell>
          <cell r="C752">
            <v>51.246875748866898</v>
          </cell>
        </row>
        <row r="753">
          <cell r="A753">
            <v>9817.4794301998409</v>
          </cell>
          <cell r="B753">
            <v>2.8647612810565302</v>
          </cell>
          <cell r="C753">
            <v>51.416195153136698</v>
          </cell>
        </row>
        <row r="754">
          <cell r="A754">
            <v>9908.3194489276702</v>
          </cell>
          <cell r="B754">
            <v>2.7491619492956101</v>
          </cell>
          <cell r="C754">
            <v>51.5856657530883</v>
          </cell>
        </row>
        <row r="755">
          <cell r="A755">
            <v>10000</v>
          </cell>
          <cell r="B755">
            <v>2.6339076207951502</v>
          </cell>
          <cell r="C755">
            <v>51.755258215145098</v>
          </cell>
        </row>
        <row r="756">
          <cell r="A756">
            <v>10092.528860766801</v>
          </cell>
          <cell r="B756">
            <v>2.5189980611610099</v>
          </cell>
          <cell r="C756">
            <v>51.924943304743898</v>
          </cell>
        </row>
        <row r="757">
          <cell r="A757">
            <v>10185.9138805411</v>
          </cell>
          <cell r="B757">
            <v>2.4044329693973898</v>
          </cell>
          <cell r="C757">
            <v>52.094691895167799</v>
          </cell>
        </row>
        <row r="758">
          <cell r="A758">
            <v>10280.162981264701</v>
          </cell>
          <cell r="B758">
            <v>2.2902119784562198</v>
          </cell>
          <cell r="C758">
            <v>52.264474976271501</v>
          </cell>
        </row>
        <row r="759">
          <cell r="A759">
            <v>10375.2841581801</v>
          </cell>
          <cell r="B759">
            <v>2.1763346558235099</v>
          </cell>
          <cell r="C759">
            <v>52.434263663088998</v>
          </cell>
        </row>
        <row r="760">
          <cell r="A760">
            <v>10471.285480508899</v>
          </cell>
          <cell r="B760">
            <v>2.0628005041420798</v>
          </cell>
          <cell r="C760">
            <v>52.604029204318202</v>
          </cell>
        </row>
        <row r="761">
          <cell r="A761">
            <v>10568.1750921365</v>
          </cell>
          <cell r="B761">
            <v>1.9496089618707799</v>
          </cell>
          <cell r="C761">
            <v>52.773742990676901</v>
          </cell>
        </row>
        <row r="762">
          <cell r="A762">
            <v>10665.9612123025</v>
          </cell>
          <cell r="B762">
            <v>1.83675940397769</v>
          </cell>
          <cell r="C762">
            <v>52.9433765631128</v>
          </cell>
        </row>
        <row r="763">
          <cell r="A763">
            <v>10764.6521362983</v>
          </cell>
          <cell r="B763">
            <v>1.72425114266833</v>
          </cell>
          <cell r="C763">
            <v>53.112901620869998</v>
          </cell>
        </row>
        <row r="764">
          <cell r="A764">
            <v>10864.2562361706</v>
          </cell>
          <cell r="B764">
            <v>1.6120834281470899</v>
          </cell>
          <cell r="C764">
            <v>53.282290029400301</v>
          </cell>
        </row>
        <row r="765">
          <cell r="A765">
            <v>10964.7819614318</v>
          </cell>
          <cell r="B765">
            <v>1.50025544941086</v>
          </cell>
          <cell r="C765">
            <v>53.451513828110301</v>
          </cell>
        </row>
        <row r="766">
          <cell r="A766">
            <v>11066.237839776601</v>
          </cell>
          <cell r="B766">
            <v>1.3887663350744199</v>
          </cell>
          <cell r="C766">
            <v>53.620545237940597</v>
          </cell>
        </row>
        <row r="767">
          <cell r="A767">
            <v>11168.632477805601</v>
          </cell>
          <cell r="B767">
            <v>1.27761515422613</v>
          </cell>
          <cell r="C767">
            <v>53.789356668770402</v>
          </cell>
        </row>
        <row r="768">
          <cell r="A768">
            <v>11271.9745617551</v>
          </cell>
          <cell r="B768">
            <v>1.16680091731359</v>
          </cell>
          <cell r="C768">
            <v>53.957920726639699</v>
          </cell>
        </row>
        <row r="769">
          <cell r="A769">
            <v>11376.272858234301</v>
          </cell>
          <cell r="B769">
            <v>1.0563225770570499</v>
          </cell>
          <cell r="C769">
            <v>54.126210220780997</v>
          </cell>
        </row>
        <row r="770">
          <cell r="A770">
            <v>11481.536214968801</v>
          </cell>
          <cell r="B770">
            <v>0.94617902939091703</v>
          </cell>
          <cell r="C770">
            <v>54.294198170462202</v>
          </cell>
        </row>
        <row r="771">
          <cell r="A771">
            <v>11587.773561551199</v>
          </cell>
          <cell r="B771">
            <v>0.83636911443114204</v>
          </cell>
          <cell r="C771">
            <v>54.461857811627397</v>
          </cell>
        </row>
        <row r="772">
          <cell r="A772">
            <v>11694.9939101987</v>
          </cell>
          <cell r="B772">
            <v>0.72689161746780895</v>
          </cell>
          <cell r="C772">
            <v>54.629162603334301</v>
          </cell>
        </row>
        <row r="773">
          <cell r="A773">
            <v>11803.206356517199</v>
          </cell>
          <cell r="B773">
            <v>0.61774526998185997</v>
          </cell>
          <cell r="C773">
            <v>54.796086233984298</v>
          </cell>
        </row>
        <row r="774">
          <cell r="A774">
            <v>11912.4200802737</v>
          </cell>
          <cell r="B774">
            <v>0.50892875068430199</v>
          </cell>
          <cell r="C774">
            <v>54.962602627337802</v>
          </cell>
        </row>
        <row r="775">
          <cell r="A775">
            <v>12022.6443461741</v>
          </cell>
          <cell r="B775">
            <v>0.40044068657749798</v>
          </cell>
          <cell r="C775">
            <v>55.1286859483154</v>
          </cell>
        </row>
        <row r="776">
          <cell r="A776">
            <v>12133.8885046497</v>
          </cell>
          <cell r="B776">
            <v>0.29227965403628597</v>
          </cell>
          <cell r="C776">
            <v>55.294310608574499</v>
          </cell>
        </row>
        <row r="777">
          <cell r="A777">
            <v>12246.161992650401</v>
          </cell>
          <cell r="B777">
            <v>0.18444417990873699</v>
          </cell>
          <cell r="C777">
            <v>55.459451271867003</v>
          </cell>
        </row>
        <row r="778">
          <cell r="A778">
            <v>12359.4743344451</v>
          </cell>
          <cell r="B778">
            <v>7.6932742634579498E-2</v>
          </cell>
          <cell r="C778">
            <v>55.624082859165398</v>
          </cell>
        </row>
        <row r="779">
          <cell r="A779">
            <v>12473.8351424294</v>
          </cell>
          <cell r="B779">
            <v>-3.0256226619805801E-2</v>
          </cell>
          <cell r="C779">
            <v>55.788180553562597</v>
          </cell>
        </row>
        <row r="780">
          <cell r="A780">
            <v>12589.2541179416</v>
          </cell>
          <cell r="B780">
            <v>-0.13712434281055899</v>
          </cell>
          <cell r="C780">
            <v>55.951719804939501</v>
          </cell>
        </row>
        <row r="781">
          <cell r="A781">
            <v>12705.741052085399</v>
          </cell>
          <cell r="B781">
            <v>-0.24367326585188701</v>
          </cell>
          <cell r="C781">
            <v>56.114676334396997</v>
          </cell>
        </row>
        <row r="782">
          <cell r="A782">
            <v>12823.305826560199</v>
          </cell>
          <cell r="B782">
            <v>-0.34990469943846803</v>
          </cell>
          <cell r="C782">
            <v>56.277026138455597</v>
          </cell>
        </row>
        <row r="783">
          <cell r="A783">
            <v>12941.958414499801</v>
          </cell>
          <cell r="B783">
            <v>-0.45582038985610601</v>
          </cell>
          <cell r="C783">
            <v>56.438745493016803</v>
          </cell>
        </row>
        <row r="784">
          <cell r="A784">
            <v>13061.7088813184</v>
          </cell>
          <cell r="B784">
            <v>-0.56142212478219899</v>
          </cell>
          <cell r="C784">
            <v>56.599810957085801</v>
          </cell>
        </row>
        <row r="785">
          <cell r="A785">
            <v>13182.567385564</v>
          </cell>
          <cell r="B785">
            <v>-0.66671173207712597</v>
          </cell>
          <cell r="C785">
            <v>56.7601993762608</v>
          </cell>
        </row>
        <row r="786">
          <cell r="A786">
            <v>13304.5441797809</v>
          </cell>
          <cell r="B786">
            <v>-0.77169107856762098</v>
          </cell>
          <cell r="C786">
            <v>56.919887885978397</v>
          </cell>
        </row>
        <row r="787">
          <cell r="A787">
            <v>13427.6496113786</v>
          </cell>
          <cell r="B787">
            <v>-0.87636206882358303</v>
          </cell>
          <cell r="C787">
            <v>57.0788539145248</v>
          </cell>
        </row>
        <row r="788">
          <cell r="A788">
            <v>13551.894123510299</v>
          </cell>
          <cell r="B788">
            <v>-0.98072664392935704</v>
          </cell>
          <cell r="C788">
            <v>57.237075185808997</v>
          </cell>
        </row>
        <row r="789">
          <cell r="A789">
            <v>13677.2882559584</v>
          </cell>
          <cell r="B789">
            <v>-1.08478678025111</v>
          </cell>
          <cell r="C789">
            <v>57.394529721895097</v>
          </cell>
        </row>
        <row r="790">
          <cell r="A790">
            <v>13803.842646028799</v>
          </cell>
          <cell r="B790">
            <v>-1.1885444882007901</v>
          </cell>
          <cell r="C790">
            <v>57.5511958453041</v>
          </cell>
        </row>
        <row r="791">
          <cell r="A791">
            <v>13931.568029452999</v>
          </cell>
          <cell r="B791">
            <v>-1.2920018109986799</v>
          </cell>
          <cell r="C791">
            <v>57.707052181077103</v>
          </cell>
        </row>
        <row r="792">
          <cell r="A792">
            <v>14060.4752412991</v>
          </cell>
          <cell r="B792">
            <v>-1.3951608234347399</v>
          </cell>
          <cell r="C792">
            <v>57.862077658605997</v>
          </cell>
        </row>
        <row r="793">
          <cell r="A793">
            <v>14190.5752168909</v>
          </cell>
          <cell r="B793">
            <v>-1.4980236306310299</v>
          </cell>
          <cell r="C793">
            <v>58.016251513234501</v>
          </cell>
        </row>
        <row r="794">
          <cell r="A794">
            <v>14321.878992735399</v>
          </cell>
          <cell r="B794">
            <v>-1.60059236680523</v>
          </cell>
          <cell r="C794">
            <v>58.169553287626897</v>
          </cell>
        </row>
        <row r="795">
          <cell r="A795">
            <v>14454.3977074592</v>
          </cell>
          <cell r="B795">
            <v>-1.70286919403677</v>
          </cell>
          <cell r="C795">
            <v>58.321962832912803</v>
          </cell>
        </row>
        <row r="796">
          <cell r="A796">
            <v>14588.1426027534</v>
          </cell>
          <cell r="B796">
            <v>-1.80485630103735</v>
          </cell>
          <cell r="C796">
            <v>58.473460309605997</v>
          </cell>
        </row>
        <row r="797">
          <cell r="A797">
            <v>14723.125024327101</v>
          </cell>
          <cell r="B797">
            <v>-1.90655590192535</v>
          </cell>
          <cell r="C797">
            <v>58.624026188302203</v>
          </cell>
        </row>
        <row r="798">
          <cell r="A798">
            <v>14859.35642287</v>
          </cell>
          <cell r="B798">
            <v>-2.00797023500661</v>
          </cell>
          <cell r="C798">
            <v>58.773641250160203</v>
          </cell>
        </row>
        <row r="799">
          <cell r="A799">
            <v>14996.8483550237</v>
          </cell>
          <cell r="B799">
            <v>-2.10910156156161</v>
          </cell>
          <cell r="C799">
            <v>58.922286587163299</v>
          </cell>
        </row>
        <row r="800">
          <cell r="A800">
            <v>15135.612484362</v>
          </cell>
          <cell r="B800">
            <v>-2.2099521646407099</v>
          </cell>
          <cell r="C800">
            <v>59.069943602175101</v>
          </cell>
        </row>
        <row r="801">
          <cell r="A801">
            <v>15275.6605823807</v>
          </cell>
          <cell r="B801">
            <v>-2.3105243478676898</v>
          </cell>
          <cell r="C801">
            <v>59.216594008783503</v>
          </cell>
        </row>
        <row r="802">
          <cell r="A802">
            <v>15417.0045294956</v>
          </cell>
          <cell r="B802">
            <v>-2.4108204342527602</v>
          </cell>
          <cell r="C802">
            <v>59.362219830941399</v>
          </cell>
        </row>
        <row r="803">
          <cell r="A803">
            <v>15559.656316050699</v>
          </cell>
          <cell r="B803">
            <v>-2.5108427650164198</v>
          </cell>
          <cell r="C803">
            <v>59.506803402408501</v>
          </cell>
        </row>
        <row r="804">
          <cell r="A804">
            <v>15703.6280433355</v>
          </cell>
          <cell r="B804">
            <v>-2.6105936984238598</v>
          </cell>
          <cell r="C804">
            <v>59.650327365996098</v>
          </cell>
        </row>
        <row r="805">
          <cell r="A805">
            <v>15848.931924611101</v>
          </cell>
          <cell r="B805">
            <v>-2.7100756086318101</v>
          </cell>
          <cell r="C805">
            <v>59.792774672620901</v>
          </cell>
        </row>
        <row r="806">
          <cell r="A806">
            <v>15995.5802861466</v>
          </cell>
          <cell r="B806">
            <v>-2.8092908845480098</v>
          </cell>
          <cell r="C806">
            <v>59.934128580173002</v>
          </cell>
        </row>
        <row r="807">
          <cell r="A807">
            <v>16143.5855682648</v>
          </cell>
          <cell r="B807">
            <v>-2.9082419287038901</v>
          </cell>
          <cell r="C807">
            <v>60.074372652198598</v>
          </cell>
        </row>
        <row r="808">
          <cell r="A808">
            <v>16292.9603263972</v>
          </cell>
          <cell r="B808">
            <v>-3.0069311561418002</v>
          </cell>
          <cell r="C808">
            <v>60.213490756409001</v>
          </cell>
        </row>
        <row r="809">
          <cell r="A809">
            <v>16443.717232149302</v>
          </cell>
          <cell r="B809">
            <v>-3.1053609933168</v>
          </cell>
          <cell r="C809">
            <v>60.351467063013502</v>
          </cell>
        </row>
        <row r="810">
          <cell r="A810">
            <v>16595.869074375601</v>
          </cell>
          <cell r="B810">
            <v>-3.2035338770136601</v>
          </cell>
          <cell r="C810">
            <v>60.488286042884297</v>
          </cell>
        </row>
        <row r="811">
          <cell r="A811">
            <v>16749.428760264302</v>
          </cell>
          <cell r="B811">
            <v>-3.3014522532803099</v>
          </cell>
          <cell r="C811">
            <v>60.623932465562</v>
          </cell>
        </row>
        <row r="812">
          <cell r="A812">
            <v>16904.4093164326</v>
          </cell>
          <cell r="B812">
            <v>-3.3991185763776302</v>
          </cell>
          <cell r="C812">
            <v>60.758391397099402</v>
          </cell>
        </row>
        <row r="813">
          <cell r="A813">
            <v>17060.823890031199</v>
          </cell>
          <cell r="B813">
            <v>-3.4965353077461101</v>
          </cell>
          <cell r="C813">
            <v>60.891648197753902</v>
          </cell>
        </row>
        <row r="814">
          <cell r="A814">
            <v>17218.68574986</v>
          </cell>
          <cell r="B814">
            <v>-3.59370491499025</v>
          </cell>
          <cell r="C814">
            <v>61.023688519533302</v>
          </cell>
        </row>
        <row r="815">
          <cell r="A815">
            <v>17378.0082874937</v>
          </cell>
          <cell r="B815">
            <v>-3.6906298708809602</v>
          </cell>
          <cell r="C815">
            <v>61.154498303596398</v>
          </cell>
        </row>
        <row r="816">
          <cell r="A816">
            <v>17538.805018417599</v>
          </cell>
          <cell r="B816">
            <v>-3.7873126523762002</v>
          </cell>
          <cell r="C816">
            <v>61.284063777520302</v>
          </cell>
        </row>
        <row r="817">
          <cell r="A817">
            <v>17701.089583174198</v>
          </cell>
          <cell r="B817">
            <v>-3.88375573966059</v>
          </cell>
          <cell r="C817">
            <v>61.412371452431998</v>
          </cell>
        </row>
        <row r="818">
          <cell r="A818">
            <v>17864.875748520401</v>
          </cell>
          <cell r="B818">
            <v>-3.9799616152038499</v>
          </cell>
          <cell r="C818">
            <v>61.539408120014897</v>
          </cell>
        </row>
        <row r="819">
          <cell r="A819">
            <v>18030.177408595599</v>
          </cell>
          <cell r="B819">
            <v>-4.0759327628389102</v>
          </cell>
          <cell r="C819">
            <v>61.665160849394297</v>
          </cell>
        </row>
        <row r="820">
          <cell r="A820">
            <v>18197.008586099801</v>
          </cell>
          <cell r="B820">
            <v>-4.1716716668597398</v>
          </cell>
          <cell r="C820">
            <v>61.789616983906399</v>
          </cell>
        </row>
        <row r="821">
          <cell r="A821">
            <v>18365.383433483399</v>
          </cell>
          <cell r="B821">
            <v>-4.2671808111388998</v>
          </cell>
          <cell r="C821">
            <v>61.912764137756298</v>
          </cell>
        </row>
        <row r="822">
          <cell r="A822">
            <v>18535.3162341481</v>
          </cell>
          <cell r="B822">
            <v>-4.3624626782653699</v>
          </cell>
          <cell r="C822">
            <v>62.034590192568402</v>
          </cell>
        </row>
        <row r="823">
          <cell r="A823">
            <v>18706.821403657901</v>
          </cell>
          <cell r="B823">
            <v>-4.4575197487029596</v>
          </cell>
          <cell r="C823">
            <v>62.155083293840804</v>
          </cell>
        </row>
        <row r="824">
          <cell r="A824">
            <v>18879.913490962899</v>
          </cell>
          <cell r="B824">
            <v>-4.5523544999688097</v>
          </cell>
          <cell r="C824">
            <v>62.274231847297997</v>
          </cell>
        </row>
        <row r="825">
          <cell r="A825">
            <v>19054.607179632399</v>
          </cell>
          <cell r="B825">
            <v>-4.6469694058329303</v>
          </cell>
          <cell r="C825">
            <v>62.392024515160699</v>
          </cell>
        </row>
        <row r="826">
          <cell r="A826">
            <v>19230.917289101501</v>
          </cell>
          <cell r="B826">
            <v>-4.7413669355381902</v>
          </cell>
          <cell r="C826">
            <v>62.508450212322799</v>
          </cell>
        </row>
        <row r="827">
          <cell r="A827">
            <v>19408.8587759277</v>
          </cell>
          <cell r="B827">
            <v>-4.8355495530415</v>
          </cell>
          <cell r="C827">
            <v>62.623498102453802</v>
          </cell>
        </row>
        <row r="828">
          <cell r="A828">
            <v>19588.446735059799</v>
          </cell>
          <cell r="B828">
            <v>-4.9295197162753999</v>
          </cell>
          <cell r="C828">
            <v>62.737157594023799</v>
          </cell>
        </row>
        <row r="829">
          <cell r="A829">
            <v>19769.696401118501</v>
          </cell>
          <cell r="B829">
            <v>-5.0232798764309203</v>
          </cell>
          <cell r="C829">
            <v>62.849418336257401</v>
          </cell>
        </row>
        <row r="830">
          <cell r="A830">
            <v>19952.623149688701</v>
          </cell>
          <cell r="B830">
            <v>-5.1168324772611102</v>
          </cell>
          <cell r="C830">
            <v>62.960270215022298</v>
          </cell>
        </row>
        <row r="831">
          <cell r="A831">
            <v>20137.2424986238</v>
          </cell>
          <cell r="B831">
            <v>-5.2101799544055396</v>
          </cell>
          <cell r="C831">
            <v>63.069703348658599</v>
          </cell>
        </row>
        <row r="832">
          <cell r="A832">
            <v>20323.570109362201</v>
          </cell>
          <cell r="B832">
            <v>-5.3033247347357104</v>
          </cell>
          <cell r="C832">
            <v>63.177708083749799</v>
          </cell>
        </row>
        <row r="833">
          <cell r="A833">
            <v>20511.621788255601</v>
          </cell>
          <cell r="B833">
            <v>-5.3962692357211601</v>
          </cell>
          <cell r="C833">
            <v>63.284274990843301</v>
          </cell>
        </row>
        <row r="834">
          <cell r="A834">
            <v>20701.413487910399</v>
          </cell>
          <cell r="B834">
            <v>-5.4890158648156699</v>
          </cell>
          <cell r="C834">
            <v>63.389394860121499</v>
          </cell>
        </row>
        <row r="835">
          <cell r="A835">
            <v>20892.9613085403</v>
          </cell>
          <cell r="B835">
            <v>-5.5815670188654201</v>
          </cell>
          <cell r="C835">
            <v>63.493058697034002</v>
          </cell>
        </row>
        <row r="836">
          <cell r="A836">
            <v>21086.281499332799</v>
          </cell>
          <cell r="B836">
            <v>-5.6739250835358002</v>
          </cell>
          <cell r="C836">
            <v>63.595257717887002</v>
          </cell>
        </row>
        <row r="837">
          <cell r="A837">
            <v>21281.3904598271</v>
          </cell>
          <cell r="B837">
            <v>-5.76609243276011</v>
          </cell>
          <cell r="C837">
            <v>63.695983345400599</v>
          </cell>
        </row>
        <row r="838">
          <cell r="A838">
            <v>21478.304741305299</v>
          </cell>
          <cell r="B838">
            <v>-5.85807142820713</v>
          </cell>
          <cell r="C838">
            <v>63.795227204235502</v>
          </cell>
        </row>
        <row r="839">
          <cell r="A839">
            <v>21677.041048196901</v>
          </cell>
          <cell r="B839">
            <v>-5.9498644187695202</v>
          </cell>
          <cell r="C839">
            <v>63.892981116493203</v>
          </cell>
        </row>
        <row r="840">
          <cell r="A840">
            <v>21877.616239495499</v>
          </cell>
          <cell r="B840">
            <v>-6.0414737400710399</v>
          </cell>
          <cell r="C840">
            <v>63.989237097191698</v>
          </cell>
        </row>
        <row r="841">
          <cell r="A841">
            <v>22080.0473301889</v>
          </cell>
          <cell r="B841">
            <v>-6.1329017139943804</v>
          </cell>
          <cell r="C841">
            <v>64.083987349725504</v>
          </cell>
        </row>
        <row r="842">
          <cell r="A842">
            <v>22284.351492703001</v>
          </cell>
          <cell r="B842">
            <v>-6.2241506482274502</v>
          </cell>
          <cell r="C842">
            <v>64.177224261310201</v>
          </cell>
        </row>
        <row r="843">
          <cell r="A843">
            <v>22490.546058357799</v>
          </cell>
          <cell r="B843">
            <v>-6.31522283582893</v>
          </cell>
          <cell r="C843">
            <v>64.2689403984118</v>
          </cell>
        </row>
        <row r="844">
          <cell r="A844">
            <v>22698.648518838199</v>
          </cell>
          <cell r="B844">
            <v>-6.4061205548126496</v>
          </cell>
          <cell r="C844">
            <v>64.359128502172595</v>
          </cell>
        </row>
        <row r="845">
          <cell r="A845">
            <v>22908.676527677701</v>
          </cell>
          <cell r="B845">
            <v>-6.4968460677506297</v>
          </cell>
          <cell r="C845">
            <v>64.447781483829104</v>
          </cell>
        </row>
        <row r="846">
          <cell r="A846">
            <v>23120.6479017559</v>
          </cell>
          <cell r="B846">
            <v>-6.5874016213944699</v>
          </cell>
          <cell r="C846">
            <v>64.534892420131001</v>
          </cell>
        </row>
        <row r="847">
          <cell r="A847">
            <v>23334.580622810001</v>
          </cell>
          <cell r="B847">
            <v>-6.6777894463140104</v>
          </cell>
          <cell r="C847">
            <v>64.620454548757607</v>
          </cell>
        </row>
        <row r="848">
          <cell r="A848">
            <v>23550.492838959999</v>
          </cell>
          <cell r="B848">
            <v>-6.7680117565546496</v>
          </cell>
          <cell r="C848">
            <v>64.704461263743497</v>
          </cell>
        </row>
        <row r="849">
          <cell r="A849">
            <v>23768.4028662487</v>
          </cell>
          <cell r="B849">
            <v>-6.8580707493115698</v>
          </cell>
          <cell r="C849">
            <v>64.786906110908902</v>
          </cell>
        </row>
        <row r="850">
          <cell r="A850">
            <v>23988.3291901948</v>
          </cell>
          <cell r="B850">
            <v>-6.9479686046209697</v>
          </cell>
          <cell r="C850">
            <v>64.8677827833002</v>
          </cell>
        </row>
        <row r="851">
          <cell r="A851">
            <v>24210.290467361701</v>
          </cell>
          <cell r="B851">
            <v>-7.0377074850680899</v>
          </cell>
          <cell r="C851">
            <v>64.947085116643805</v>
          </cell>
        </row>
        <row r="852">
          <cell r="A852">
            <v>24434.305526939701</v>
          </cell>
          <cell r="B852">
            <v>-7.1272895355120802</v>
          </cell>
          <cell r="C852">
            <v>65.024807084816402</v>
          </cell>
        </row>
        <row r="853">
          <cell r="A853">
            <v>24660.3933723433</v>
          </cell>
          <cell r="B853">
            <v>-7.21671688282653</v>
          </cell>
          <cell r="C853">
            <v>65.100942795332102</v>
          </cell>
        </row>
        <row r="854">
          <cell r="A854">
            <v>24888.5731828239</v>
          </cell>
          <cell r="B854">
            <v>-7.3059916356559604</v>
          </cell>
          <cell r="C854">
            <v>65.175486484848605</v>
          </cell>
        </row>
        <row r="855">
          <cell r="A855">
            <v>25118.8643150957</v>
          </cell>
          <cell r="B855">
            <v>-7.3951158841876703</v>
          </cell>
          <cell r="C855">
            <v>65.248432514698194</v>
          </cell>
        </row>
        <row r="856">
          <cell r="A856">
            <v>25351.286304978999</v>
          </cell>
          <cell r="B856">
            <v>-7.4840916999391904</v>
          </cell>
          <cell r="C856">
            <v>65.319775366442897</v>
          </cell>
        </row>
        <row r="857">
          <cell r="A857">
            <v>25585.858869056399</v>
          </cell>
          <cell r="B857">
            <v>-7.5729211355596204</v>
          </cell>
          <cell r="C857">
            <v>65.389509637453898</v>
          </cell>
        </row>
        <row r="858">
          <cell r="A858">
            <v>25822.601906345899</v>
          </cell>
          <cell r="B858">
            <v>-7.6616062246464596</v>
          </cell>
          <cell r="C858">
            <v>65.457630036523199</v>
          </cell>
        </row>
        <row r="859">
          <cell r="A859">
            <v>26061.535499988899</v>
          </cell>
          <cell r="B859">
            <v>-7.7501489815755003</v>
          </cell>
          <cell r="C859">
            <v>65.524131379502506</v>
          </cell>
        </row>
        <row r="860">
          <cell r="A860">
            <v>26302.6799189538</v>
          </cell>
          <cell r="B860">
            <v>-7.83855140134549</v>
          </cell>
          <cell r="C860">
            <v>65.589008584976995</v>
          </cell>
        </row>
        <row r="861">
          <cell r="A861">
            <v>26546.055619755301</v>
          </cell>
          <cell r="B861">
            <v>-7.9268154594352804</v>
          </cell>
          <cell r="C861">
            <v>65.652256669970697</v>
          </cell>
        </row>
        <row r="862">
          <cell r="A862">
            <v>26791.6832481903</v>
          </cell>
          <cell r="B862">
            <v>-8.0149431116745795</v>
          </cell>
          <cell r="C862">
            <v>65.713870745688496</v>
          </cell>
        </row>
        <row r="863">
          <cell r="A863">
            <v>27039.5836410884</v>
          </cell>
          <cell r="B863">
            <v>-8.1029362941274297</v>
          </cell>
          <cell r="C863">
            <v>65.773846013295298</v>
          </cell>
        </row>
        <row r="864">
          <cell r="A864">
            <v>27289.777828080401</v>
          </cell>
          <cell r="B864">
            <v>-8.1907969229875608</v>
          </cell>
          <cell r="C864">
            <v>65.832177759732204</v>
          </cell>
        </row>
        <row r="865">
          <cell r="A865">
            <v>27542.287033381599</v>
          </cell>
          <cell r="B865">
            <v>-8.2785268944864505</v>
          </cell>
          <cell r="C865">
            <v>65.888861353573802</v>
          </cell>
        </row>
        <row r="866">
          <cell r="A866">
            <v>27797.132677592799</v>
          </cell>
          <cell r="B866">
            <v>-8.3661280848125692</v>
          </cell>
          <cell r="C866">
            <v>65.943892240924797</v>
          </cell>
        </row>
        <row r="867">
          <cell r="A867">
            <v>28054.336379517099</v>
          </cell>
          <cell r="B867">
            <v>-8.4536023500420896</v>
          </cell>
          <cell r="C867">
            <v>65.997265941360396</v>
          </cell>
        </row>
        <row r="868">
          <cell r="A868">
            <v>28313.919957993701</v>
          </cell>
          <cell r="B868">
            <v>-8.5409515260806792</v>
          </cell>
          <cell r="C868">
            <v>66.048978043906899</v>
          </cell>
        </row>
        <row r="869">
          <cell r="A869">
            <v>28575.905433749402</v>
          </cell>
          <cell r="B869">
            <v>-8.6281774286158708</v>
          </cell>
          <cell r="C869">
            <v>66.099024203069902</v>
          </cell>
        </row>
        <row r="870">
          <cell r="A870">
            <v>28840.315031266</v>
          </cell>
          <cell r="B870">
            <v>-8.7152818530797305</v>
          </cell>
          <cell r="C870">
            <v>66.147400134903407</v>
          </cell>
        </row>
        <row r="871">
          <cell r="A871">
            <v>29107.171180665999</v>
          </cell>
          <cell r="B871">
            <v>-8.8022665746217701</v>
          </cell>
          <cell r="C871">
            <v>66.194101613128396</v>
          </cell>
        </row>
        <row r="872">
          <cell r="A872">
            <v>29376.496519615299</v>
          </cell>
          <cell r="B872">
            <v>-8.8891333480911197</v>
          </cell>
          <cell r="C872">
            <v>66.239124465295504</v>
          </cell>
        </row>
        <row r="873">
          <cell r="A873">
            <v>29648.313895243398</v>
          </cell>
          <cell r="B873">
            <v>-8.9758839080285107</v>
          </cell>
          <cell r="C873">
            <v>66.282464568994399</v>
          </cell>
        </row>
        <row r="874">
          <cell r="A874">
            <v>29922.646366081801</v>
          </cell>
          <cell r="B874">
            <v>-9.0625199686668196</v>
          </cell>
          <cell r="C874">
            <v>66.324117848114298</v>
          </cell>
        </row>
        <row r="875">
          <cell r="A875">
            <v>30199.5172040201</v>
          </cell>
          <cell r="B875">
            <v>-9.1490432239406996</v>
          </cell>
          <cell r="C875">
            <v>66.364080269148403</v>
          </cell>
        </row>
        <row r="876">
          <cell r="A876">
            <v>30478.949896279799</v>
          </cell>
          <cell r="B876">
            <v>-9.2354553475044092</v>
          </cell>
          <cell r="C876">
            <v>66.402347837550806</v>
          </cell>
        </row>
        <row r="877">
          <cell r="A877">
            <v>30760.968147406998</v>
          </cell>
          <cell r="B877">
            <v>-9.32175799275789</v>
          </cell>
          <cell r="C877">
            <v>66.438916594140395</v>
          </cell>
        </row>
        <row r="878">
          <cell r="A878">
            <v>31045.595881283502</v>
          </cell>
          <cell r="B878">
            <v>-9.4079527928805593</v>
          </cell>
          <cell r="C878">
            <v>66.473782611556402</v>
          </cell>
        </row>
        <row r="879">
          <cell r="A879">
            <v>31332.857243155799</v>
          </cell>
          <cell r="B879">
            <v>-9.4940413608724494</v>
          </cell>
          <cell r="C879">
            <v>66.506941990762201</v>
          </cell>
        </row>
        <row r="880">
          <cell r="A880">
            <v>31622.776601683701</v>
          </cell>
          <cell r="B880">
            <v>-9.5800252896027303</v>
          </cell>
          <cell r="C880">
            <v>66.538390857600305</v>
          </cell>
        </row>
        <row r="881">
          <cell r="A881">
            <v>31915.378551007601</v>
          </cell>
          <cell r="B881">
            <v>-9.6659061518653395</v>
          </cell>
          <cell r="C881">
            <v>66.568125359398493</v>
          </cell>
        </row>
        <row r="882">
          <cell r="A882">
            <v>32210.687912834299</v>
          </cell>
          <cell r="B882">
            <v>-9.7516855004406704</v>
          </cell>
          <cell r="C882">
            <v>66.596141661625595</v>
          </cell>
        </row>
        <row r="883">
          <cell r="A883">
            <v>32508.729738543399</v>
          </cell>
          <cell r="B883">
            <v>-9.83736486816432</v>
          </cell>
          <cell r="C883">
            <v>66.622435944598706</v>
          </cell>
        </row>
        <row r="884">
          <cell r="A884">
            <v>32809.529311311897</v>
          </cell>
          <cell r="B884">
            <v>-9.9229457680013198</v>
          </cell>
          <cell r="C884">
            <v>66.647004400242096</v>
          </cell>
        </row>
        <row r="885">
          <cell r="A885">
            <v>33113.112148259097</v>
          </cell>
          <cell r="B885">
            <v>-10.0084296931264</v>
          </cell>
          <cell r="C885">
            <v>66.6698432288958</v>
          </cell>
        </row>
        <row r="886">
          <cell r="A886">
            <v>33419.5040026114</v>
          </cell>
          <cell r="B886">
            <v>-10.093818117010301</v>
          </cell>
          <cell r="C886">
            <v>66.690948636176799</v>
          </cell>
        </row>
        <row r="887">
          <cell r="A887">
            <v>33728.730865886799</v>
          </cell>
          <cell r="B887">
            <v>-10.1791124935105</v>
          </cell>
          <cell r="C887">
            <v>66.710316829890701</v>
          </cell>
        </row>
        <row r="888">
          <cell r="A888">
            <v>34040.818970100001</v>
          </cell>
          <cell r="B888">
            <v>-10.2643142569675</v>
          </cell>
          <cell r="C888">
            <v>66.727944016993803</v>
          </cell>
        </row>
        <row r="889">
          <cell r="A889">
            <v>34355.794789987398</v>
          </cell>
          <cell r="B889">
            <v>-10.349424822305901</v>
          </cell>
          <cell r="C889">
            <v>66.743826400607105</v>
          </cell>
        </row>
        <row r="890">
          <cell r="A890">
            <v>34673.6850452531</v>
          </cell>
          <cell r="B890">
            <v>-10.434445585140301</v>
          </cell>
          <cell r="C890">
            <v>66.757960177081998</v>
          </cell>
        </row>
        <row r="891">
          <cell r="A891">
            <v>34994.516702835703</v>
          </cell>
          <cell r="B891">
            <v>-10.519377921884701</v>
          </cell>
          <cell r="C891">
            <v>66.770341533113907</v>
          </cell>
        </row>
        <row r="892">
          <cell r="A892">
            <v>35318.316979195697</v>
          </cell>
          <cell r="B892">
            <v>-10.604223189867101</v>
          </cell>
          <cell r="C892">
            <v>66.780966642909902</v>
          </cell>
        </row>
        <row r="893">
          <cell r="A893">
            <v>35645.113342624398</v>
          </cell>
          <cell r="B893">
            <v>-10.688982727447399</v>
          </cell>
          <cell r="C893">
            <v>66.789831665404506</v>
          </cell>
        </row>
        <row r="894">
          <cell r="A894">
            <v>35974.933515574201</v>
          </cell>
          <cell r="B894">
            <v>-10.7736578541385</v>
          </cell>
          <cell r="C894">
            <v>66.796932741526305</v>
          </cell>
        </row>
        <row r="895">
          <cell r="A895">
            <v>36307.805477010101</v>
          </cell>
          <cell r="B895">
            <v>-10.8582498707322</v>
          </cell>
          <cell r="C895">
            <v>66.802265991515</v>
          </cell>
        </row>
        <row r="896">
          <cell r="A896">
            <v>36643.757464783303</v>
          </cell>
          <cell r="B896">
            <v>-10.942760059426799</v>
          </cell>
          <cell r="C896">
            <v>66.805827512287905</v>
          </cell>
        </row>
        <row r="897">
          <cell r="A897">
            <v>36982.8179780266</v>
          </cell>
          <cell r="B897">
            <v>-11.0271896839592</v>
          </cell>
          <cell r="C897">
            <v>66.807613374855194</v>
          </cell>
        </row>
        <row r="898">
          <cell r="A898">
            <v>37325.015779572001</v>
          </cell>
          <cell r="B898">
            <v>-11.111539989738899</v>
          </cell>
          <cell r="C898">
            <v>66.807619621786301</v>
          </cell>
        </row>
        <row r="899">
          <cell r="A899">
            <v>37670.379898390798</v>
          </cell>
          <cell r="B899">
            <v>-11.195812203984699</v>
          </cell>
          <cell r="C899">
            <v>66.805842264722799</v>
          </cell>
        </row>
        <row r="900">
          <cell r="A900">
            <v>38018.939632056099</v>
          </cell>
          <cell r="B900">
            <v>-11.280007535864801</v>
          </cell>
          <cell r="C900">
            <v>66.802277281941699</v>
          </cell>
        </row>
        <row r="901">
          <cell r="A901">
            <v>38370.724549227802</v>
          </cell>
          <cell r="B901">
            <v>-11.3641271766383</v>
          </cell>
          <cell r="C901">
            <v>66.7969206159664</v>
          </cell>
        </row>
        <row r="902">
          <cell r="A902">
            <v>38725.764492161703</v>
          </cell>
          <cell r="B902">
            <v>-11.4481722997988</v>
          </cell>
          <cell r="C902">
            <v>66.789768171225404</v>
          </cell>
        </row>
        <row r="903">
          <cell r="A903">
            <v>39084.089579240201</v>
          </cell>
          <cell r="B903">
            <v>-11.5321440612211</v>
          </cell>
          <cell r="C903">
            <v>66.780815811758998</v>
          </cell>
        </row>
        <row r="904">
          <cell r="A904">
            <v>39445.730207527798</v>
          </cell>
          <cell r="B904">
            <v>-11.6160435993083</v>
          </cell>
          <cell r="C904">
            <v>66.770059358972006</v>
          </cell>
        </row>
        <row r="905">
          <cell r="A905">
            <v>39810.717055349698</v>
          </cell>
          <cell r="B905">
            <v>-11.699872035141601</v>
          </cell>
          <cell r="C905">
            <v>66.757494589436703</v>
          </cell>
        </row>
        <row r="906">
          <cell r="A906">
            <v>40179.081084894002</v>
          </cell>
          <cell r="B906">
            <v>-11.7836304726309</v>
          </cell>
          <cell r="C906">
            <v>66.743117232737603</v>
          </cell>
        </row>
        <row r="907">
          <cell r="A907">
            <v>40550.853544838297</v>
          </cell>
          <cell r="B907">
            <v>-11.867319998667799</v>
          </cell>
          <cell r="C907">
            <v>66.7269229693662</v>
          </cell>
        </row>
        <row r="908">
          <cell r="A908">
            <v>40926.065973001001</v>
          </cell>
          <cell r="B908">
            <v>-11.950941683278099</v>
          </cell>
          <cell r="C908">
            <v>66.708907428659899</v>
          </cell>
        </row>
        <row r="909">
          <cell r="A909">
            <v>41304.750199016104</v>
          </cell>
          <cell r="B909">
            <v>-12.0344965797775</v>
          </cell>
          <cell r="C909">
            <v>66.689066186786604</v>
          </cell>
        </row>
        <row r="910">
          <cell r="A910">
            <v>41686.938347033501</v>
          </cell>
          <cell r="B910">
            <v>-12.1179857249262</v>
          </cell>
          <cell r="C910">
            <v>66.667394764774002</v>
          </cell>
        </row>
        <row r="911">
          <cell r="A911">
            <v>42072.662838444397</v>
          </cell>
          <cell r="B911">
            <v>-12.201410139085899</v>
          </cell>
          <cell r="C911">
            <v>66.6438886265843</v>
          </cell>
        </row>
        <row r="912">
          <cell r="A912">
            <v>42461.956394631197</v>
          </cell>
          <cell r="B912">
            <v>-12.284770826377301</v>
          </cell>
          <cell r="C912">
            <v>66.618543177233605</v>
          </cell>
        </row>
        <row r="913">
          <cell r="A913">
            <v>42854.852039743899</v>
          </cell>
          <cell r="B913">
            <v>-12.3680687748365</v>
          </cell>
          <cell r="C913">
            <v>66.591353760953396</v>
          </cell>
        </row>
        <row r="914">
          <cell r="A914">
            <v>43251.383103500797</v>
          </cell>
          <cell r="B914">
            <v>-12.451304956574599</v>
          </cell>
          <cell r="C914">
            <v>66.562315659397797</v>
          </cell>
        </row>
        <row r="915">
          <cell r="A915">
            <v>43651.583224016598</v>
          </cell>
          <cell r="B915">
            <v>-12.5344803279354</v>
          </cell>
          <cell r="C915">
            <v>66.531424089892198</v>
          </cell>
        </row>
        <row r="916">
          <cell r="A916">
            <v>44055.486350655301</v>
          </cell>
          <cell r="B916">
            <v>-12.6175958296543</v>
          </cell>
          <cell r="C916">
            <v>66.498674203726594</v>
          </cell>
        </row>
        <row r="917">
          <cell r="A917">
            <v>44463.126746910799</v>
          </cell>
          <cell r="B917">
            <v>-12.700652387017801</v>
          </cell>
          <cell r="C917">
            <v>66.464061084490595</v>
          </cell>
        </row>
        <row r="918">
          <cell r="A918">
            <v>44874.538993313203</v>
          </cell>
          <cell r="B918">
            <v>-12.7836509100217</v>
          </cell>
          <cell r="C918">
            <v>66.427579746449297</v>
          </cell>
        </row>
        <row r="919">
          <cell r="A919">
            <v>45289.757990361999</v>
          </cell>
          <cell r="B919">
            <v>-12.8665922935309</v>
          </cell>
          <cell r="C919">
            <v>66.3892251329641</v>
          </cell>
        </row>
        <row r="920">
          <cell r="A920">
            <v>45708.818961487501</v>
          </cell>
          <cell r="B920">
            <v>-12.9494774174377</v>
          </cell>
          <cell r="C920">
            <v>66.348992114951997</v>
          </cell>
        </row>
        <row r="921">
          <cell r="A921">
            <v>46131.7574560379</v>
          </cell>
          <cell r="B921">
            <v>-13.032307146820701</v>
          </cell>
          <cell r="C921">
            <v>66.306875489388304</v>
          </cell>
        </row>
        <row r="922">
          <cell r="A922">
            <v>46558.609352295898</v>
          </cell>
          <cell r="B922">
            <v>-13.115082332103301</v>
          </cell>
          <cell r="C922">
            <v>66.262869977848595</v>
          </cell>
        </row>
        <row r="923">
          <cell r="A923">
            <v>46989.410860521501</v>
          </cell>
          <cell r="B923">
            <v>-13.1978038092115</v>
          </cell>
          <cell r="C923">
            <v>66.216970225092794</v>
          </cell>
        </row>
        <row r="924">
          <cell r="A924">
            <v>47424.198526024396</v>
          </cell>
          <cell r="B924">
            <v>-13.2804723997316</v>
          </cell>
          <cell r="C924">
            <v>66.169170797688693</v>
          </cell>
        </row>
        <row r="925">
          <cell r="A925">
            <v>47863.009232263801</v>
          </cell>
          <cell r="B925">
            <v>-13.3630889110672</v>
          </cell>
          <cell r="C925">
            <v>66.119466182676007</v>
          </cell>
        </row>
        <row r="926">
          <cell r="A926">
            <v>48305.880203977198</v>
          </cell>
          <cell r="B926">
            <v>-13.4456541365959</v>
          </cell>
          <cell r="C926">
            <v>66.067850786268906</v>
          </cell>
        </row>
        <row r="927">
          <cell r="A927">
            <v>48752.849010338599</v>
          </cell>
          <cell r="B927">
            <v>-13.5281688558249</v>
          </cell>
          <cell r="C927">
            <v>66.014318932600901</v>
          </cell>
        </row>
        <row r="928">
          <cell r="A928">
            <v>49203.953568145102</v>
          </cell>
          <cell r="B928">
            <v>-13.610633834546199</v>
          </cell>
          <cell r="C928">
            <v>65.958864862506303</v>
          </cell>
        </row>
        <row r="929">
          <cell r="A929">
            <v>49659.232145033602</v>
          </cell>
          <cell r="B929">
            <v>-13.6930498249911</v>
          </cell>
          <cell r="C929">
            <v>65.901482732341705</v>
          </cell>
        </row>
        <row r="930">
          <cell r="A930">
            <v>50118.7233627272</v>
          </cell>
          <cell r="B930">
            <v>-13.775417565983799</v>
          </cell>
          <cell r="C930">
            <v>65.842166612847507</v>
          </cell>
        </row>
        <row r="931">
          <cell r="A931">
            <v>50582.466200311399</v>
          </cell>
          <cell r="B931">
            <v>-13.8577377830937</v>
          </cell>
          <cell r="C931">
            <v>65.780910488045905</v>
          </cell>
        </row>
        <row r="932">
          <cell r="A932">
            <v>51050.499997540603</v>
          </cell>
          <cell r="B932">
            <v>-13.940011188788</v>
          </cell>
          <cell r="C932">
            <v>65.717708254179598</v>
          </cell>
        </row>
        <row r="933">
          <cell r="A933">
            <v>51522.864458175602</v>
          </cell>
          <cell r="B933">
            <v>-14.022238482581599</v>
          </cell>
          <cell r="C933">
            <v>65.652553718687798</v>
          </cell>
        </row>
        <row r="934">
          <cell r="A934">
            <v>51999.599653351601</v>
          </cell>
          <cell r="B934">
            <v>-14.1044203511875</v>
          </cell>
          <cell r="C934">
            <v>65.585440599220206</v>
          </cell>
        </row>
        <row r="935">
          <cell r="A935">
            <v>52480.746024977198</v>
          </cell>
          <cell r="B935">
            <v>-14.186557468665599</v>
          </cell>
          <cell r="C935">
            <v>65.516362522689604</v>
          </cell>
        </row>
        <row r="936">
          <cell r="A936">
            <v>52966.344389165803</v>
          </cell>
          <cell r="B936">
            <v>-14.2686504965698</v>
          </cell>
          <cell r="C936">
            <v>65.445313024362704</v>
          </cell>
        </row>
        <row r="937">
          <cell r="A937">
            <v>53456.435939697098</v>
          </cell>
          <cell r="B937">
            <v>-14.3507000840956</v>
          </cell>
          <cell r="C937">
            <v>65.372285546988095</v>
          </cell>
        </row>
        <row r="938">
          <cell r="A938">
            <v>53951.062251512703</v>
          </cell>
          <cell r="B938">
            <v>-14.432706868224299</v>
          </cell>
          <cell r="C938">
            <v>65.297273439962595</v>
          </cell>
        </row>
        <row r="939">
          <cell r="A939">
            <v>54450.265284242101</v>
          </cell>
          <cell r="B939">
            <v>-14.514671473868299</v>
          </cell>
          <cell r="C939">
            <v>65.2202699585349</v>
          </cell>
        </row>
        <row r="940">
          <cell r="A940">
            <v>54954.087385762403</v>
          </cell>
          <cell r="B940">
            <v>-14.5965945140135</v>
          </cell>
          <cell r="C940">
            <v>65.141268263047706</v>
          </cell>
        </row>
        <row r="941">
          <cell r="A941">
            <v>55462.571295791102</v>
          </cell>
          <cell r="B941">
            <v>-14.6784765898612</v>
          </cell>
          <cell r="C941">
            <v>65.060261418216697</v>
          </cell>
        </row>
        <row r="942">
          <cell r="A942">
            <v>55975.760149510999</v>
          </cell>
          <cell r="B942">
            <v>-14.760318290969</v>
          </cell>
          <cell r="C942">
            <v>64.977242392447806</v>
          </cell>
        </row>
        <row r="943">
          <cell r="A943">
            <v>56493.6974812302</v>
          </cell>
          <cell r="B943">
            <v>-14.8421201953895</v>
          </cell>
          <cell r="C943">
            <v>64.892204057191194</v>
          </cell>
        </row>
        <row r="944">
          <cell r="A944">
            <v>57016.427228074703</v>
          </cell>
          <cell r="B944">
            <v>-14.923882869808599</v>
          </cell>
          <cell r="C944">
            <v>64.805139186335197</v>
          </cell>
        </row>
        <row r="945">
          <cell r="A945">
            <v>57543.993733715601</v>
          </cell>
          <cell r="B945">
            <v>-15.005606869682</v>
          </cell>
          <cell r="C945">
            <v>64.716040455635195</v>
          </cell>
        </row>
        <row r="946">
          <cell r="A946">
            <v>58076.441752131097</v>
          </cell>
          <cell r="B946">
            <v>-15.087292739370801</v>
          </cell>
          <cell r="C946">
            <v>64.624900442182394</v>
          </cell>
        </row>
        <row r="947">
          <cell r="A947">
            <v>58613.816451402803</v>
          </cell>
          <cell r="B947">
            <v>-15.1689410122748</v>
          </cell>
          <cell r="C947">
            <v>64.5317116239098</v>
          </cell>
        </row>
        <row r="948">
          <cell r="A948">
            <v>59156.163417547301</v>
          </cell>
          <cell r="B948">
            <v>-15.250552210965999</v>
          </cell>
          <cell r="C948">
            <v>64.436466379136704</v>
          </cell>
        </row>
        <row r="949">
          <cell r="A949">
            <v>59703.528658383599</v>
          </cell>
          <cell r="B949">
            <v>-15.3321268473189</v>
          </cell>
          <cell r="C949">
            <v>64.339156986150698</v>
          </cell>
        </row>
        <row r="950">
          <cell r="A950">
            <v>60255.958607435699</v>
          </cell>
          <cell r="B950">
            <v>-15.4136654226412</v>
          </cell>
          <cell r="C950">
            <v>64.239775622828702</v>
          </cell>
        </row>
        <row r="951">
          <cell r="A951">
            <v>60813.500127871703</v>
          </cell>
          <cell r="B951">
            <v>-15.495168427801801</v>
          </cell>
          <cell r="C951">
            <v>64.1383143662961</v>
          </cell>
        </row>
        <row r="952">
          <cell r="A952">
            <v>61376.200516479301</v>
          </cell>
          <cell r="B952">
            <v>-15.576636343357899</v>
          </cell>
          <cell r="C952">
            <v>64.034765192625002</v>
          </cell>
        </row>
        <row r="953">
          <cell r="A953">
            <v>61944.107507678098</v>
          </cell>
          <cell r="B953">
            <v>-15.6580696396809</v>
          </cell>
          <cell r="C953">
            <v>63.929119976571499</v>
          </cell>
        </row>
        <row r="954">
          <cell r="A954">
            <v>62517.269277568499</v>
          </cell>
          <cell r="B954">
            <v>-15.739468777080701</v>
          </cell>
          <cell r="C954">
            <v>63.821370491351402</v>
          </cell>
        </row>
        <row r="955">
          <cell r="A955">
            <v>63095.734448019197</v>
          </cell>
          <cell r="B955">
            <v>-15.820834205928699</v>
          </cell>
          <cell r="C955">
            <v>63.711508408456503</v>
          </cell>
        </row>
        <row r="956">
          <cell r="A956">
            <v>63679.552090791498</v>
          </cell>
          <cell r="B956">
            <v>-15.9021663667793</v>
          </cell>
          <cell r="C956">
            <v>63.599525297509501</v>
          </cell>
        </row>
        <row r="957">
          <cell r="A957">
            <v>64268.771731701898</v>
          </cell>
          <cell r="B957">
            <v>-15.983465690489901</v>
          </cell>
          <cell r="C957">
            <v>63.485412626160397</v>
          </cell>
        </row>
        <row r="958">
          <cell r="A958">
            <v>64863.443354823801</v>
          </cell>
          <cell r="B958">
            <v>-16.0647325983402</v>
          </cell>
          <cell r="C958">
            <v>63.369161760021399</v>
          </cell>
        </row>
        <row r="959">
          <cell r="A959">
            <v>65463.617406727397</v>
          </cell>
          <cell r="B959">
            <v>-16.145967502149102</v>
          </cell>
          <cell r="C959">
            <v>63.250763962644299</v>
          </cell>
        </row>
        <row r="960">
          <cell r="A960">
            <v>66069.3448007595</v>
          </cell>
          <cell r="B960">
            <v>-16.227170804391299</v>
          </cell>
          <cell r="C960">
            <v>63.130210395537802</v>
          </cell>
        </row>
        <row r="961">
          <cell r="A961">
            <v>66680.676921362101</v>
          </cell>
          <cell r="B961">
            <v>-16.3083428983118</v>
          </cell>
          <cell r="C961">
            <v>63.007492118227297</v>
          </cell>
        </row>
        <row r="962">
          <cell r="A962">
            <v>67297.6656284317</v>
          </cell>
          <cell r="B962">
            <v>-16.3894841680391</v>
          </cell>
          <cell r="C962">
            <v>62.882600088355098</v>
          </cell>
        </row>
        <row r="963">
          <cell r="A963">
            <v>67920.363261718405</v>
          </cell>
          <cell r="B963">
            <v>-16.470594988698199</v>
          </cell>
          <cell r="C963">
            <v>62.755525161825403</v>
          </cell>
        </row>
        <row r="964">
          <cell r="A964">
            <v>68548.822645266104</v>
          </cell>
          <cell r="B964">
            <v>-16.5516757265199</v>
          </cell>
          <cell r="C964">
            <v>62.626258092988401</v>
          </cell>
        </row>
        <row r="965">
          <cell r="A965">
            <v>69183.097091893593</v>
          </cell>
          <cell r="B965">
            <v>-16.632726738951899</v>
          </cell>
          <cell r="C965">
            <v>62.494789534871899</v>
          </cell>
        </row>
        <row r="966">
          <cell r="A966">
            <v>69823.240407717094</v>
          </cell>
          <cell r="B966">
            <v>-16.713748374765999</v>
          </cell>
          <cell r="C966">
            <v>62.361110039453301</v>
          </cell>
        </row>
        <row r="967">
          <cell r="A967">
            <v>70469.306896714595</v>
          </cell>
          <cell r="B967">
            <v>-16.7947409741653</v>
          </cell>
          <cell r="C967">
            <v>62.225210057977897</v>
          </cell>
        </row>
        <row r="968">
          <cell r="A968">
            <v>71121.351365332797</v>
          </cell>
          <cell r="B968">
            <v>-16.8757048688902</v>
          </cell>
          <cell r="C968">
            <v>62.087079941320503</v>
          </cell>
        </row>
        <row r="969">
          <cell r="A969">
            <v>71779.4291271361</v>
          </cell>
          <cell r="B969">
            <v>-16.956640382322401</v>
          </cell>
          <cell r="C969">
            <v>61.946709940394101</v>
          </cell>
        </row>
        <row r="970">
          <cell r="A970">
            <v>72443.596007498898</v>
          </cell>
          <cell r="B970">
            <v>-17.037547829588998</v>
          </cell>
          <cell r="C970">
            <v>61.804090206603</v>
          </cell>
        </row>
        <row r="971">
          <cell r="A971">
            <v>73113.908348341705</v>
          </cell>
          <cell r="B971">
            <v>-17.1184275176638</v>
          </cell>
          <cell r="C971">
            <v>61.6592107923437</v>
          </cell>
        </row>
        <row r="972">
          <cell r="A972">
            <v>73790.423012910003</v>
          </cell>
          <cell r="B972">
            <v>-17.1992797454689</v>
          </cell>
          <cell r="C972">
            <v>61.512061651551498</v>
          </cell>
        </row>
        <row r="973">
          <cell r="A973">
            <v>74473.197390598798</v>
          </cell>
          <cell r="B973">
            <v>-17.2801048039744</v>
          </cell>
          <cell r="C973">
            <v>61.362632640297001</v>
          </cell>
        </row>
        <row r="974">
          <cell r="A974">
            <v>75162.289401820497</v>
          </cell>
          <cell r="B974">
            <v>-17.360902976296899</v>
          </cell>
          <cell r="C974">
            <v>61.210913517429297</v>
          </cell>
        </row>
        <row r="975">
          <cell r="A975">
            <v>75857.757502918306</v>
          </cell>
          <cell r="B975">
            <v>-17.441674537797599</v>
          </cell>
          <cell r="C975">
            <v>61.056893945269003</v>
          </cell>
        </row>
        <row r="976">
          <cell r="A976">
            <v>76559.660691125595</v>
          </cell>
          <cell r="B976">
            <v>-17.522419756178898</v>
          </cell>
          <cell r="C976">
            <v>60.900563490351999</v>
          </cell>
        </row>
        <row r="977">
          <cell r="A977">
            <v>77268.058509570197</v>
          </cell>
          <cell r="B977">
            <v>-17.603138891579999</v>
          </cell>
          <cell r="C977">
            <v>60.741911624222404</v>
          </cell>
        </row>
        <row r="978">
          <cell r="A978">
            <v>77983.011052325804</v>
          </cell>
          <cell r="B978">
            <v>-17.6838321966713</v>
          </cell>
          <cell r="C978">
            <v>60.580927724277501</v>
          </cell>
        </row>
        <row r="979">
          <cell r="A979">
            <v>78704.578969509806</v>
          </cell>
          <cell r="B979">
            <v>-17.7644999167488</v>
          </cell>
          <cell r="C979">
            <v>60.417601074665498</v>
          </cell>
        </row>
        <row r="980">
          <cell r="A980">
            <v>79432.823472428106</v>
          </cell>
          <cell r="B980">
            <v>-17.845142289826001</v>
          </cell>
          <cell r="C980">
            <v>60.2519208672351</v>
          </cell>
        </row>
        <row r="981">
          <cell r="A981">
            <v>80167.806338767798</v>
          </cell>
          <cell r="B981">
            <v>-17.925759546726699</v>
          </cell>
          <cell r="C981">
            <v>60.083876202539699</v>
          </cell>
        </row>
        <row r="982">
          <cell r="A982">
            <v>80909.589917838195</v>
          </cell>
          <cell r="B982">
            <v>-18.006351911175699</v>
          </cell>
          <cell r="C982">
            <v>59.913456090895203</v>
          </cell>
        </row>
        <row r="983">
          <cell r="A983">
            <v>81658.237135859206</v>
          </cell>
          <cell r="B983">
            <v>-18.086919599889001</v>
          </cell>
          <cell r="C983">
            <v>59.740649453494498</v>
          </cell>
        </row>
        <row r="984">
          <cell r="A984">
            <v>82413.811501300195</v>
          </cell>
          <cell r="B984">
            <v>-18.1674628226633</v>
          </cell>
          <cell r="C984">
            <v>59.565445123576801</v>
          </cell>
        </row>
        <row r="985">
          <cell r="A985">
            <v>83176.377110267</v>
          </cell>
          <cell r="B985">
            <v>-18.247981782464802</v>
          </cell>
          <cell r="C985">
            <v>59.387831847654802</v>
          </cell>
        </row>
        <row r="986">
          <cell r="A986">
            <v>83945.998651939706</v>
          </cell>
          <cell r="B986">
            <v>-18.328476675517798</v>
          </cell>
          <cell r="C986">
            <v>59.207798286800497</v>
          </cell>
        </row>
        <row r="987">
          <cell r="A987">
            <v>84722.741414059594</v>
          </cell>
          <cell r="B987">
            <v>-18.408947691390999</v>
          </cell>
          <cell r="C987">
            <v>59.025333017987798</v>
          </cell>
        </row>
        <row r="988">
          <cell r="A988">
            <v>85506.671288468293</v>
          </cell>
          <cell r="B988">
            <v>-18.489395013085201</v>
          </cell>
          <cell r="C988">
            <v>58.840424535497597</v>
          </cell>
        </row>
        <row r="989">
          <cell r="A989">
            <v>86297.854776697</v>
          </cell>
          <cell r="B989">
            <v>-18.569818817119501</v>
          </cell>
          <cell r="C989">
            <v>58.6530612523812</v>
          </cell>
        </row>
        <row r="990">
          <cell r="A990">
            <v>87096.358995607996</v>
          </cell>
          <cell r="B990">
            <v>-18.650219273616301</v>
          </cell>
          <cell r="C990">
            <v>58.4632315019876</v>
          </cell>
        </row>
        <row r="991">
          <cell r="A991">
            <v>87902.251683088398</v>
          </cell>
          <cell r="B991">
            <v>-18.7305965463874</v>
          </cell>
          <cell r="C991">
            <v>58.2709235395508</v>
          </cell>
        </row>
        <row r="992">
          <cell r="A992">
            <v>88715.601203796003</v>
          </cell>
          <cell r="B992">
            <v>-18.8109507930182</v>
          </cell>
          <cell r="C992">
            <v>58.076125543843403</v>
          </cell>
        </row>
        <row r="993">
          <cell r="A993">
            <v>89536.476554959299</v>
          </cell>
          <cell r="B993">
            <v>-18.8912821649519</v>
          </cell>
          <cell r="C993">
            <v>57.878825618893302</v>
          </cell>
        </row>
        <row r="994">
          <cell r="A994">
            <v>90364.947372230105</v>
          </cell>
          <cell r="B994">
            <v>-18.971590807574501</v>
          </cell>
          <cell r="C994">
            <v>57.679011795765298</v>
          </cell>
        </row>
        <row r="995">
          <cell r="A995">
            <v>91201.083935590897</v>
          </cell>
          <cell r="B995">
            <v>-19.051876860297501</v>
          </cell>
          <cell r="C995">
            <v>57.4766720344116</v>
          </cell>
        </row>
        <row r="996">
          <cell r="A996">
            <v>92044.957175317104</v>
          </cell>
          <cell r="B996">
            <v>-19.132140456641899</v>
          </cell>
          <cell r="C996">
            <v>57.271794225586703</v>
          </cell>
        </row>
        <row r="997">
          <cell r="A997">
            <v>92896.6386779936</v>
          </cell>
          <cell r="B997">
            <v>-19.2123817243213</v>
          </cell>
          <cell r="C997">
            <v>57.064366192834001</v>
          </cell>
        </row>
        <row r="998">
          <cell r="A998">
            <v>93756.200692587998</v>
          </cell>
          <cell r="B998">
            <v>-19.2926007853256</v>
          </cell>
          <cell r="C998">
            <v>56.854375694539101</v>
          </cell>
        </row>
        <row r="999">
          <cell r="A999">
            <v>94623.7161365793</v>
          </cell>
          <cell r="B999">
            <v>-19.372797756003099</v>
          </cell>
          <cell r="C999">
            <v>56.641810426055898</v>
          </cell>
        </row>
        <row r="1000">
          <cell r="A1000">
            <v>95499.2586021436</v>
          </cell>
          <cell r="B1000">
            <v>-19.452972747144202</v>
          </cell>
          <cell r="C1000">
            <v>56.426658021903201</v>
          </cell>
        </row>
        <row r="1001">
          <cell r="A1001">
            <v>96382.902362396999</v>
          </cell>
          <cell r="B1001">
            <v>-19.533125864064701</v>
          </cell>
          <cell r="C1001">
            <v>56.208906058034103</v>
          </cell>
        </row>
        <row r="1002">
          <cell r="A1002">
            <v>97274.722377696497</v>
          </cell>
          <cell r="B1002">
            <v>-19.613257206687798</v>
          </cell>
          <cell r="C1002">
            <v>55.988542054179</v>
          </cell>
        </row>
        <row r="1003">
          <cell r="A1003">
            <v>98174.794301998394</v>
          </cell>
          <cell r="B1003">
            <v>-19.693366869628498</v>
          </cell>
          <cell r="C1003">
            <v>55.765553476263101</v>
          </cell>
        </row>
        <row r="1004">
          <cell r="A1004">
            <v>99083.194489276706</v>
          </cell>
          <cell r="B1004">
            <v>-19.773454942276398</v>
          </cell>
          <cell r="C1004">
            <v>55.539927738900303</v>
          </cell>
        </row>
        <row r="1005">
          <cell r="A1005">
            <v>100000</v>
          </cell>
          <cell r="B1005">
            <v>-19.853521508879201</v>
          </cell>
          <cell r="C1005">
            <v>55.311652207962801</v>
          </cell>
        </row>
        <row r="1006">
          <cell r="A1006">
            <v>100925.288607668</v>
          </cell>
          <cell r="B1006">
            <v>-19.933566648627401</v>
          </cell>
          <cell r="C1006">
            <v>55.080714203229199</v>
          </cell>
        </row>
        <row r="1007">
          <cell r="A1007">
            <v>101859.138805411</v>
          </cell>
          <cell r="B1007">
            <v>-20.013590435737701</v>
          </cell>
          <cell r="C1007">
            <v>54.847101001110403</v>
          </cell>
        </row>
        <row r="1008">
          <cell r="A1008">
            <v>102801.62981264701</v>
          </cell>
          <cell r="B1008">
            <v>-20.093592939538201</v>
          </cell>
          <cell r="C1008">
            <v>54.610799837456199</v>
          </cell>
        </row>
        <row r="1009">
          <cell r="A1009">
            <v>103752.841581801</v>
          </cell>
          <cell r="B1009">
            <v>-20.1735742245537</v>
          </cell>
          <cell r="C1009">
            <v>54.371797910442197</v>
          </cell>
        </row>
        <row r="1010">
          <cell r="A1010">
            <v>104712.85480508899</v>
          </cell>
          <cell r="B1010">
            <v>-20.2535343505909</v>
          </cell>
          <cell r="C1010">
            <v>54.130082383537399</v>
          </cell>
        </row>
        <row r="1011">
          <cell r="A1011">
            <v>105681.750921365</v>
          </cell>
          <cell r="B1011">
            <v>-20.333473372825399</v>
          </cell>
          <cell r="C1011">
            <v>53.885640388556098</v>
          </cell>
        </row>
        <row r="1012">
          <cell r="A1012">
            <v>106659.612123025</v>
          </cell>
          <cell r="B1012">
            <v>-20.4133913418883</v>
          </cell>
          <cell r="C1012">
            <v>53.638459028791402</v>
          </cell>
        </row>
        <row r="1013">
          <cell r="A1013">
            <v>107646.521362983</v>
          </cell>
          <cell r="B1013">
            <v>-20.493288303953701</v>
          </cell>
          <cell r="C1013">
            <v>53.388525382234597</v>
          </cell>
        </row>
        <row r="1014">
          <cell r="A1014">
            <v>108642.562361706</v>
          </cell>
          <cell r="B1014">
            <v>-20.573164300828001</v>
          </cell>
          <cell r="C1014">
            <v>53.135826504879702</v>
          </cell>
        </row>
        <row r="1015">
          <cell r="A1015">
            <v>109647.819614318</v>
          </cell>
          <cell r="B1015">
            <v>-20.6530193700385</v>
          </cell>
          <cell r="C1015">
            <v>52.880349434112603</v>
          </cell>
        </row>
        <row r="1016">
          <cell r="A1016">
            <v>110662.37839776601</v>
          </cell>
          <cell r="B1016">
            <v>-20.732853544923799</v>
          </cell>
          <cell r="C1016">
            <v>52.622081192189398</v>
          </cell>
        </row>
        <row r="1017">
          <cell r="A1017">
            <v>111686.32477805601</v>
          </cell>
          <cell r="B1017">
            <v>-20.812666854725801</v>
          </cell>
          <cell r="C1017">
            <v>52.361008789801403</v>
          </cell>
        </row>
        <row r="1018">
          <cell r="A1018">
            <v>112719.74561755</v>
          </cell>
          <cell r="B1018">
            <v>-20.892459324681099</v>
          </cell>
          <cell r="C1018">
            <v>52.097119229728101</v>
          </cell>
        </row>
        <row r="1019">
          <cell r="A1019">
            <v>113762.728582343</v>
          </cell>
          <cell r="B1019">
            <v>-20.972230976115</v>
          </cell>
          <cell r="C1019">
            <v>51.830399510581103</v>
          </cell>
        </row>
        <row r="1020">
          <cell r="A1020">
            <v>114815.36214968799</v>
          </cell>
          <cell r="B1020">
            <v>-21.051981826535801</v>
          </cell>
          <cell r="C1020">
            <v>51.5608366306367</v>
          </cell>
        </row>
        <row r="1021">
          <cell r="A1021">
            <v>115877.73561551201</v>
          </cell>
          <cell r="B1021">
            <v>-21.131711889731399</v>
          </cell>
          <cell r="C1021">
            <v>51.288417591759398</v>
          </cell>
        </row>
        <row r="1022">
          <cell r="A1022">
            <v>116949.939101986</v>
          </cell>
          <cell r="B1022">
            <v>-21.211421175865599</v>
          </cell>
          <cell r="C1022">
            <v>51.013129403417899</v>
          </cell>
        </row>
        <row r="1023">
          <cell r="A1023">
            <v>118032.06356517199</v>
          </cell>
          <cell r="B1023">
            <v>-21.2911096915775</v>
          </cell>
          <cell r="C1023">
            <v>50.7349590867911</v>
          </cell>
        </row>
        <row r="1024">
          <cell r="A1024">
            <v>119124.200802737</v>
          </cell>
          <cell r="B1024">
            <v>-21.370777440081</v>
          </cell>
          <cell r="C1024">
            <v>50.4538936789681</v>
          </cell>
        </row>
        <row r="1025">
          <cell r="A1025">
            <v>120226.443461741</v>
          </cell>
          <cell r="B1025">
            <v>-21.450424421267002</v>
          </cell>
          <cell r="C1025">
            <v>50.169920237240497</v>
          </cell>
        </row>
        <row r="1026">
          <cell r="A1026">
            <v>121338.885046497</v>
          </cell>
          <cell r="B1026">
            <v>-21.5300506318058</v>
          </cell>
          <cell r="C1026">
            <v>49.883025843487303</v>
          </cell>
        </row>
        <row r="1027">
          <cell r="A1027">
            <v>122461.619926504</v>
          </cell>
          <cell r="B1027">
            <v>-21.609656065252999</v>
          </cell>
          <cell r="C1027">
            <v>49.593197608655203</v>
          </cell>
        </row>
        <row r="1028">
          <cell r="A1028">
            <v>123594.74334445001</v>
          </cell>
          <cell r="B1028">
            <v>-21.689240712155101</v>
          </cell>
          <cell r="C1028">
            <v>49.300422677330999</v>
          </cell>
        </row>
        <row r="1029">
          <cell r="A1029">
            <v>124738.351424294</v>
          </cell>
          <cell r="B1029">
            <v>-21.768804560158401</v>
          </cell>
          <cell r="C1029">
            <v>49.0046882324094</v>
          </cell>
        </row>
        <row r="1030">
          <cell r="A1030">
            <v>125892.541179416</v>
          </cell>
          <cell r="B1030">
            <v>-21.848347594119598</v>
          </cell>
          <cell r="C1030">
            <v>48.705981499854303</v>
          </cell>
        </row>
        <row r="1031">
          <cell r="A1031">
            <v>127057.410520854</v>
          </cell>
          <cell r="B1031">
            <v>-21.927869796217099</v>
          </cell>
          <cell r="C1031">
            <v>48.404289753555901</v>
          </cell>
        </row>
        <row r="1032">
          <cell r="A1032">
            <v>128233.058265602</v>
          </cell>
          <cell r="B1032">
            <v>-22.0073711460659</v>
          </cell>
          <cell r="C1032">
            <v>48.099600320280501</v>
          </cell>
        </row>
        <row r="1033">
          <cell r="A1033">
            <v>129419.58414499801</v>
          </cell>
          <cell r="B1033">
            <v>-22.086851620833698</v>
          </cell>
          <cell r="C1033">
            <v>47.791900584715201</v>
          </cell>
        </row>
        <row r="1034">
          <cell r="A1034">
            <v>130617.088813184</v>
          </cell>
          <cell r="B1034">
            <v>-22.166311195358901</v>
          </cell>
          <cell r="C1034">
            <v>47.481177994608302</v>
          </cell>
        </row>
        <row r="1035">
          <cell r="A1035">
            <v>131825.67385563999</v>
          </cell>
          <cell r="B1035">
            <v>-22.245749842271898</v>
          </cell>
          <cell r="C1035">
            <v>47.167420066000403</v>
          </cell>
        </row>
        <row r="1036">
          <cell r="A1036">
            <v>133045.44179780901</v>
          </cell>
          <cell r="B1036">
            <v>-22.325167532117099</v>
          </cell>
          <cell r="C1036">
            <v>46.850614388553403</v>
          </cell>
        </row>
        <row r="1037">
          <cell r="A1037">
            <v>134276.49611378601</v>
          </cell>
          <cell r="B1037">
            <v>-22.404564233478599</v>
          </cell>
          <cell r="C1037">
            <v>46.530748630967601</v>
          </cell>
        </row>
        <row r="1038">
          <cell r="A1038">
            <v>135518.941235103</v>
          </cell>
          <cell r="B1038">
            <v>-22.483939913107498</v>
          </cell>
          <cell r="C1038">
            <v>46.2078105464972</v>
          </cell>
        </row>
        <row r="1039">
          <cell r="A1039">
            <v>136772.88255958399</v>
          </cell>
          <cell r="B1039">
            <v>-22.5632945360517</v>
          </cell>
          <cell r="C1039">
            <v>45.881787978550399</v>
          </cell>
        </row>
        <row r="1040">
          <cell r="A1040">
            <v>138038.426460288</v>
          </cell>
          <cell r="B1040">
            <v>-22.642628065788401</v>
          </cell>
          <cell r="C1040">
            <v>45.552668866389602</v>
          </cell>
        </row>
        <row r="1041">
          <cell r="A1041">
            <v>139315.68029453</v>
          </cell>
          <cell r="B1041">
            <v>-22.721940464359101</v>
          </cell>
          <cell r="C1041">
            <v>45.220441250912501</v>
          </cell>
        </row>
        <row r="1042">
          <cell r="A1042">
            <v>140604.75241299099</v>
          </cell>
          <cell r="B1042">
            <v>-22.801231692507201</v>
          </cell>
          <cell r="C1042">
            <v>44.885093280530597</v>
          </cell>
        </row>
        <row r="1043">
          <cell r="A1043">
            <v>141905.75216890901</v>
          </cell>
          <cell r="B1043">
            <v>-22.880501709817899</v>
          </cell>
          <cell r="C1043">
            <v>44.546613217129703</v>
          </cell>
        </row>
        <row r="1044">
          <cell r="A1044">
            <v>143218.789927354</v>
          </cell>
          <cell r="B1044">
            <v>-22.959750474861298</v>
          </cell>
          <cell r="C1044">
            <v>44.2049894421218</v>
          </cell>
        </row>
        <row r="1045">
          <cell r="A1045">
            <v>144543.977074592</v>
          </cell>
          <cell r="B1045">
            <v>-23.038977945337798</v>
          </cell>
          <cell r="C1045">
            <v>43.860210462578799</v>
          </cell>
        </row>
        <row r="1046">
          <cell r="A1046">
            <v>145881.42602753401</v>
          </cell>
          <cell r="B1046">
            <v>-23.118184078226498</v>
          </cell>
          <cell r="C1046">
            <v>43.512264917452498</v>
          </cell>
        </row>
        <row r="1047">
          <cell r="A1047">
            <v>147231.250243271</v>
          </cell>
          <cell r="B1047">
            <v>-23.197368829936799</v>
          </cell>
          <cell r="C1047">
            <v>43.1611415838764</v>
          </cell>
        </row>
        <row r="1048">
          <cell r="A1048">
            <v>148593.56422870001</v>
          </cell>
          <cell r="B1048">
            <v>-23.276532156461499</v>
          </cell>
          <cell r="C1048">
            <v>42.806829383546599</v>
          </cell>
        </row>
        <row r="1049">
          <cell r="A1049">
            <v>149968.483550237</v>
          </cell>
          <cell r="B1049">
            <v>-23.355674013534401</v>
          </cell>
          <cell r="C1049">
            <v>42.4493173891832</v>
          </cell>
        </row>
        <row r="1050">
          <cell r="A1050">
            <v>151356.12484362</v>
          </cell>
          <cell r="B1050">
            <v>-23.434794356790501</v>
          </cell>
          <cell r="C1050">
            <v>42.0885948310668</v>
          </cell>
        </row>
        <row r="1051">
          <cell r="A1051">
            <v>152756.60582380701</v>
          </cell>
          <cell r="B1051">
            <v>-23.5138931419276</v>
          </cell>
          <cell r="C1051">
            <v>41.7246511036481</v>
          </cell>
        </row>
        <row r="1052">
          <cell r="A1052">
            <v>154170.04529495499</v>
          </cell>
          <cell r="B1052">
            <v>-23.592970324872699</v>
          </cell>
          <cell r="C1052">
            <v>41.357475772230501</v>
          </cell>
        </row>
        <row r="1053">
          <cell r="A1053">
            <v>155596.56316050701</v>
          </cell>
          <cell r="B1053">
            <v>-23.672025861950999</v>
          </cell>
          <cell r="C1053">
            <v>40.987058579721797</v>
          </cell>
        </row>
        <row r="1054">
          <cell r="A1054">
            <v>157036.28043335499</v>
          </cell>
          <cell r="B1054">
            <v>-23.751059710056701</v>
          </cell>
          <cell r="C1054">
            <v>40.613389453450402</v>
          </cell>
        </row>
        <row r="1055">
          <cell r="A1055">
            <v>158489.319246111</v>
          </cell>
          <cell r="B1055">
            <v>-23.8300718268287</v>
          </cell>
          <cell r="C1055">
            <v>40.236458512044997</v>
          </cell>
        </row>
        <row r="1056">
          <cell r="A1056">
            <v>159955.80286146601</v>
          </cell>
          <cell r="B1056">
            <v>-23.909062170827099</v>
          </cell>
          <cell r="C1056">
            <v>39.856256072375103</v>
          </cell>
        </row>
        <row r="1057">
          <cell r="A1057">
            <v>161435.85568264799</v>
          </cell>
          <cell r="B1057">
            <v>-23.988030701715001</v>
          </cell>
          <cell r="C1057">
            <v>39.4727726565471</v>
          </cell>
        </row>
        <row r="1058">
          <cell r="A1058">
            <v>162929.60326397201</v>
          </cell>
          <cell r="B1058">
            <v>-24.066977380441401</v>
          </cell>
          <cell r="C1058">
            <v>39.085998998953102</v>
          </cell>
        </row>
        <row r="1059">
          <cell r="A1059">
            <v>164437.17232149301</v>
          </cell>
          <cell r="B1059">
            <v>-24.1459021694284</v>
          </cell>
          <cell r="C1059">
            <v>38.695926053370002</v>
          </cell>
        </row>
        <row r="1060">
          <cell r="A1060">
            <v>165958.690743755</v>
          </cell>
          <cell r="B1060">
            <v>-24.2248050327599</v>
          </cell>
          <cell r="C1060">
            <v>38.302545000102199</v>
          </cell>
        </row>
        <row r="1061">
          <cell r="A1061">
            <v>167494.28760264299</v>
          </cell>
          <cell r="B1061">
            <v>-24.303685936375501</v>
          </cell>
          <cell r="C1061">
            <v>37.9058472531663</v>
          </cell>
        </row>
        <row r="1062">
          <cell r="A1062">
            <v>169044.09316432601</v>
          </cell>
          <cell r="B1062">
            <v>-24.382544848264398</v>
          </cell>
          <cell r="C1062">
            <v>37.505824467512397</v>
          </cell>
        </row>
        <row r="1063">
          <cell r="A1063">
            <v>170608.23890031199</v>
          </cell>
          <cell r="B1063">
            <v>-24.461381738664901</v>
          </cell>
          <cell r="C1063">
            <v>37.102468546276398</v>
          </cell>
        </row>
        <row r="1064">
          <cell r="A1064">
            <v>172186.8574986</v>
          </cell>
          <cell r="B1064">
            <v>-24.540196580265</v>
          </cell>
          <cell r="C1064">
            <v>36.695771648061204</v>
          </cell>
        </row>
        <row r="1065">
          <cell r="A1065">
            <v>173780.08287493701</v>
          </cell>
          <cell r="B1065">
            <v>-24.618989348406298</v>
          </cell>
          <cell r="C1065">
            <v>36.285726194237697</v>
          </cell>
        </row>
        <row r="1066">
          <cell r="A1066">
            <v>175388.05018417601</v>
          </cell>
          <cell r="B1066">
            <v>-24.697760021290499</v>
          </cell>
          <cell r="C1066">
            <v>35.872324876265502</v>
          </cell>
        </row>
        <row r="1067">
          <cell r="A1067">
            <v>177010.895831742</v>
          </cell>
          <cell r="B1067">
            <v>-24.7729355847367</v>
          </cell>
          <cell r="C1067">
            <v>35.460852942323399</v>
          </cell>
        </row>
        <row r="1068">
          <cell r="A1068">
            <v>178648.757485204</v>
          </cell>
          <cell r="B1068">
            <v>-24.851605173383799</v>
          </cell>
          <cell r="C1068">
            <v>35.040922349664299</v>
          </cell>
        </row>
        <row r="1069">
          <cell r="A1069">
            <v>180301.774085957</v>
          </cell>
          <cell r="B1069">
            <v>-24.930251881150198</v>
          </cell>
          <cell r="C1069">
            <v>34.617620930931999</v>
          </cell>
        </row>
        <row r="1070">
          <cell r="A1070">
            <v>181970.08586099799</v>
          </cell>
          <cell r="B1070">
            <v>-25.008875695200398</v>
          </cell>
          <cell r="C1070">
            <v>34.190942638893198</v>
          </cell>
        </row>
        <row r="1071">
          <cell r="A1071">
            <v>183653.83433483401</v>
          </cell>
          <cell r="B1071">
            <v>-25.087476606764699</v>
          </cell>
          <cell r="C1071">
            <v>33.7608817344451</v>
          </cell>
        </row>
        <row r="1072">
          <cell r="A1072">
            <v>185353.16234148099</v>
          </cell>
          <cell r="B1072">
            <v>-25.166054611365901</v>
          </cell>
          <cell r="C1072">
            <v>33.327432793901799</v>
          </cell>
        </row>
        <row r="1073">
          <cell r="A1073">
            <v>187068.21403658</v>
          </cell>
          <cell r="B1073">
            <v>-25.244609709049001</v>
          </cell>
          <cell r="C1073">
            <v>32.890590716251701</v>
          </cell>
        </row>
        <row r="1074">
          <cell r="A1074">
            <v>188799.13490962901</v>
          </cell>
          <cell r="B1074">
            <v>-25.323141904611099</v>
          </cell>
          <cell r="C1074">
            <v>32.450350730380102</v>
          </cell>
        </row>
        <row r="1075">
          <cell r="A1075">
            <v>190546.07179632399</v>
          </cell>
          <cell r="B1075">
            <v>-25.401651207835101</v>
          </cell>
          <cell r="C1075">
            <v>32.006708402250297</v>
          </cell>
        </row>
        <row r="1076">
          <cell r="A1076">
            <v>192309.17289101501</v>
          </cell>
          <cell r="B1076">
            <v>-25.480137633724201</v>
          </cell>
          <cell r="C1076">
            <v>31.559659642033299</v>
          </cell>
        </row>
        <row r="1077">
          <cell r="A1077">
            <v>194088.587759277</v>
          </cell>
          <cell r="B1077">
            <v>-25.558601202737801</v>
          </cell>
          <cell r="C1077">
            <v>31.1092007111816</v>
          </cell>
        </row>
        <row r="1078">
          <cell r="A1078">
            <v>195884.46735059799</v>
          </cell>
          <cell r="B1078">
            <v>-25.637041941029299</v>
          </cell>
          <cell r="C1078">
            <v>30.655328229437099</v>
          </cell>
        </row>
        <row r="1079">
          <cell r="A1079">
            <v>197696.96401118601</v>
          </cell>
          <cell r="B1079">
            <v>-25.715459880684499</v>
          </cell>
          <cell r="C1079">
            <v>30.198039181762301</v>
          </cell>
        </row>
        <row r="1080">
          <cell r="A1080">
            <v>199526.23149688699</v>
          </cell>
          <cell r="B1080">
            <v>-25.793855059961601</v>
          </cell>
          <cell r="C1080">
            <v>29.737330925193898</v>
          </cell>
        </row>
        <row r="1081">
          <cell r="A1081">
            <v>201372.42498623801</v>
          </cell>
          <cell r="B1081">
            <v>-25.8722275235315</v>
          </cell>
          <cell r="C1081">
            <v>29.273201195599999</v>
          </cell>
        </row>
        <row r="1082">
          <cell r="A1082">
            <v>203235.70109362199</v>
          </cell>
          <cell r="B1082">
            <v>-25.950577322719301</v>
          </cell>
          <cell r="C1082">
            <v>28.805648114340801</v>
          </cell>
        </row>
        <row r="1083">
          <cell r="A1083">
            <v>205116.217882556</v>
          </cell>
          <cell r="B1083">
            <v>-26.0289045157452</v>
          </cell>
          <cell r="C1083">
            <v>28.3346701948178</v>
          </cell>
        </row>
        <row r="1084">
          <cell r="A1084">
            <v>207014.13487910401</v>
          </cell>
          <cell r="B1084">
            <v>-26.107209167966701</v>
          </cell>
          <cell r="C1084">
            <v>27.860266348905199</v>
          </cell>
        </row>
        <row r="1085">
          <cell r="A1085">
            <v>208929.61308540401</v>
          </cell>
          <cell r="B1085">
            <v>-26.185491352119801</v>
          </cell>
          <cell r="C1085">
            <v>27.382435893253799</v>
          </cell>
        </row>
        <row r="1086">
          <cell r="A1086">
            <v>210862.81499332801</v>
          </cell>
          <cell r="B1086">
            <v>-26.2637511485601</v>
          </cell>
          <cell r="C1086">
            <v>26.901178555454202</v>
          </cell>
        </row>
        <row r="1087">
          <cell r="A1087">
            <v>212813.90459827101</v>
          </cell>
          <cell r="B1087">
            <v>-26.3419886455039</v>
          </cell>
          <cell r="C1087">
            <v>26.416494480054102</v>
          </cell>
        </row>
        <row r="1088">
          <cell r="A1088">
            <v>214783.04741305299</v>
          </cell>
          <cell r="B1088">
            <v>-26.420203939266798</v>
          </cell>
          <cell r="C1088">
            <v>25.9283842344175</v>
          </cell>
        </row>
        <row r="1089">
          <cell r="A1089">
            <v>216770.41048196901</v>
          </cell>
          <cell r="B1089">
            <v>-26.498397134503499</v>
          </cell>
          <cell r="C1089">
            <v>25.436848814412802</v>
          </cell>
        </row>
        <row r="1090">
          <cell r="A1090">
            <v>218776.162394955</v>
          </cell>
          <cell r="B1090">
            <v>-26.576568344443402</v>
          </cell>
          <cell r="C1090">
            <v>24.941889649926001</v>
          </cell>
        </row>
        <row r="1091">
          <cell r="A1091">
            <v>220800.47330188999</v>
          </cell>
          <cell r="B1091">
            <v>-26.654717691126901</v>
          </cell>
          <cell r="C1091">
            <v>24.443508610178402</v>
          </cell>
        </row>
        <row r="1092">
          <cell r="A1092">
            <v>222843.51492702999</v>
          </cell>
          <cell r="B1092">
            <v>-26.732845305637799</v>
          </cell>
          <cell r="C1092">
            <v>23.9417080088501</v>
          </cell>
        </row>
        <row r="1093">
          <cell r="A1093">
            <v>224905.46058357801</v>
          </cell>
          <cell r="B1093">
            <v>-26.810951328334401</v>
          </cell>
          <cell r="C1093">
            <v>23.436490608986201</v>
          </cell>
        </row>
        <row r="1094">
          <cell r="A1094">
            <v>226986.48518838201</v>
          </cell>
          <cell r="B1094">
            <v>-26.889035909076899</v>
          </cell>
          <cell r="C1094">
            <v>22.927859627683802</v>
          </cell>
        </row>
        <row r="1095">
          <cell r="A1095">
            <v>229086.76527677701</v>
          </cell>
          <cell r="B1095">
            <v>-26.967099207452801</v>
          </cell>
          <cell r="C1095">
            <v>22.415818740543799</v>
          </cell>
        </row>
        <row r="1096">
          <cell r="A1096">
            <v>231206.479017559</v>
          </cell>
          <cell r="B1096">
            <v>-27.045141392997699</v>
          </cell>
          <cell r="C1096">
            <v>21.9003720858774</v>
          </cell>
        </row>
        <row r="1097">
          <cell r="A1097">
            <v>233345.8062281</v>
          </cell>
          <cell r="B1097">
            <v>-27.123162645413199</v>
          </cell>
          <cell r="C1097">
            <v>21.381524268654399</v>
          </cell>
        </row>
        <row r="1098">
          <cell r="A1098">
            <v>235504.92838960001</v>
          </cell>
          <cell r="B1098">
            <v>-27.201163154779699</v>
          </cell>
          <cell r="C1098">
            <v>20.859280364187502</v>
          </cell>
        </row>
        <row r="1099">
          <cell r="A1099">
            <v>237684.02866248699</v>
          </cell>
          <cell r="B1099">
            <v>-27.279143121765902</v>
          </cell>
          <cell r="C1099">
            <v>20.333645921531101</v>
          </cell>
        </row>
        <row r="1100">
          <cell r="A1100">
            <v>239883.29190194799</v>
          </cell>
          <cell r="B1100">
            <v>-27.3571027578318</v>
          </cell>
          <cell r="C1100">
            <v>19.8046269665906</v>
          </cell>
        </row>
        <row r="1101">
          <cell r="A1101">
            <v>242102.904673618</v>
          </cell>
          <cell r="B1101">
            <v>-27.4350422854275</v>
          </cell>
          <cell r="C1101">
            <v>19.2722300049303</v>
          </cell>
        </row>
        <row r="1102">
          <cell r="A1102">
            <v>244343.05526939701</v>
          </cell>
          <cell r="B1102">
            <v>-27.512961938186098</v>
          </cell>
          <cell r="C1102">
            <v>18.736462024262799</v>
          </cell>
        </row>
        <row r="1103">
          <cell r="A1103">
            <v>246603.93372343399</v>
          </cell>
          <cell r="B1103">
            <v>-27.590861961109901</v>
          </cell>
          <cell r="C1103">
            <v>18.197330496612398</v>
          </cell>
        </row>
        <row r="1104">
          <cell r="A1104">
            <v>248885.73182823899</v>
          </cell>
          <cell r="B1104">
            <v>-27.668742610750101</v>
          </cell>
          <cell r="C1104">
            <v>17.654843380141301</v>
          </cell>
        </row>
        <row r="1105">
          <cell r="A1105">
            <v>251188.643150958</v>
          </cell>
          <cell r="B1105">
            <v>-27.746604155380702</v>
          </cell>
          <cell r="C1105">
            <v>17.109009120619501</v>
          </cell>
        </row>
        <row r="1106">
          <cell r="A1106">
            <v>253512.86304979</v>
          </cell>
          <cell r="B1106">
            <v>-27.824446875163499</v>
          </cell>
          <cell r="C1106">
            <v>16.559836652541499</v>
          </cell>
        </row>
        <row r="1107">
          <cell r="A1107">
            <v>255858.58869056401</v>
          </cell>
          <cell r="B1107">
            <v>-27.902271062305601</v>
          </cell>
          <cell r="C1107">
            <v>16.007335399856998</v>
          </cell>
        </row>
        <row r="1108">
          <cell r="A1108">
            <v>258226.01906345901</v>
          </cell>
          <cell r="B1108">
            <v>-27.980077021209599</v>
          </cell>
          <cell r="C1108">
            <v>15.4515152763261</v>
          </cell>
        </row>
        <row r="1109">
          <cell r="A1109">
            <v>260615.35499988901</v>
          </cell>
          <cell r="B1109">
            <v>-28.0578650686145</v>
          </cell>
          <cell r="C1109">
            <v>14.892386685468299</v>
          </cell>
        </row>
        <row r="1110">
          <cell r="A1110">
            <v>263026.799189538</v>
          </cell>
          <cell r="B1110">
            <v>-28.135635533726902</v>
          </cell>
          <cell r="C1110">
            <v>14.3299605201069</v>
          </cell>
        </row>
        <row r="1111">
          <cell r="A1111">
            <v>265460.55619755399</v>
          </cell>
          <cell r="B1111">
            <v>-28.221882521710398</v>
          </cell>
          <cell r="C1111">
            <v>13.7426057968023</v>
          </cell>
        </row>
        <row r="1112">
          <cell r="A1112">
            <v>267916.83248190302</v>
          </cell>
          <cell r="B1112">
            <v>-28.2997431831866</v>
          </cell>
          <cell r="C1112">
            <v>13.173082214702299</v>
          </cell>
        </row>
        <row r="1113">
          <cell r="A1113">
            <v>270395.83641088399</v>
          </cell>
          <cell r="B1113">
            <v>-28.3775887289904</v>
          </cell>
          <cell r="C1113">
            <v>12.600286411953901</v>
          </cell>
        </row>
        <row r="1114">
          <cell r="A1114">
            <v>272897.77828080399</v>
          </cell>
          <cell r="B1114">
            <v>-28.455419546075898</v>
          </cell>
          <cell r="C1114">
            <v>12.024231110218601</v>
          </cell>
        </row>
        <row r="1115">
          <cell r="A1115">
            <v>275422.87033381598</v>
          </cell>
          <cell r="B1115">
            <v>-28.533236034281199</v>
          </cell>
          <cell r="C1115">
            <v>11.444929512998399</v>
          </cell>
        </row>
        <row r="1116">
          <cell r="A1116">
            <v>277971.32677592803</v>
          </cell>
          <cell r="B1116">
            <v>-28.611038606400999</v>
          </cell>
          <cell r="C1116">
            <v>10.8623953025921</v>
          </cell>
        </row>
        <row r="1117">
          <cell r="A1117">
            <v>280543.36379517103</v>
          </cell>
          <cell r="B1117">
            <v>-28.688827688245699</v>
          </cell>
          <cell r="C1117">
            <v>10.2766426365671</v>
          </cell>
        </row>
        <row r="1118">
          <cell r="A1118">
            <v>283139.19957993698</v>
          </cell>
          <cell r="B1118">
            <v>-28.7666037186906</v>
          </cell>
          <cell r="C1118">
            <v>9.6876861437344601</v>
          </cell>
        </row>
        <row r="1119">
          <cell r="A1119">
            <v>285759.05433749402</v>
          </cell>
          <cell r="B1119">
            <v>-28.844367149710902</v>
          </cell>
          <cell r="C1119">
            <v>9.0955409196163703</v>
          </cell>
        </row>
        <row r="1120">
          <cell r="A1120">
            <v>288403.15031265997</v>
          </cell>
          <cell r="B1120">
            <v>-28.9221184464053</v>
          </cell>
          <cell r="C1120">
            <v>8.5002225213986993</v>
          </cell>
        </row>
        <row r="1121">
          <cell r="A1121">
            <v>291071.71180665999</v>
          </cell>
          <cell r="B1121">
            <v>-28.999858087005698</v>
          </cell>
          <cell r="C1121">
            <v>7.9017469623542302</v>
          </cell>
        </row>
        <row r="1122">
          <cell r="A1122">
            <v>293764.96519615297</v>
          </cell>
          <cell r="B1122">
            <v>-29.077586562874199</v>
          </cell>
          <cell r="C1122">
            <v>7.3001307057304698</v>
          </cell>
        </row>
        <row r="1123">
          <cell r="A1123">
            <v>296483.138952434</v>
          </cell>
          <cell r="B1123">
            <v>-29.1553043784855</v>
          </cell>
          <cell r="C1123">
            <v>6.6953906580908402</v>
          </cell>
        </row>
        <row r="1124">
          <cell r="A1124">
            <v>299226.463660818</v>
          </cell>
          <cell r="B1124">
            <v>-29.233012051396098</v>
          </cell>
          <cell r="C1124">
            <v>6.08754416209959</v>
          </cell>
        </row>
        <row r="1125">
          <cell r="A1125">
            <v>301995.17204020103</v>
          </cell>
          <cell r="B1125">
            <v>-29.310710112198699</v>
          </cell>
          <cell r="C1125">
            <v>5.4766089887425302</v>
          </cell>
        </row>
        <row r="1126">
          <cell r="A1126">
            <v>304789.49896279798</v>
          </cell>
          <cell r="B1126">
            <v>-29.388399104461801</v>
          </cell>
          <cell r="C1126">
            <v>4.86260332897269</v>
          </cell>
        </row>
        <row r="1127">
          <cell r="A1127">
            <v>307609.681474071</v>
          </cell>
          <cell r="B1127">
            <v>-29.4660795846555</v>
          </cell>
          <cell r="C1127">
            <v>4.2455457847733804</v>
          </cell>
        </row>
        <row r="1128">
          <cell r="A1128">
            <v>310455.95881283499</v>
          </cell>
          <cell r="B1128">
            <v>-29.543752122061001</v>
          </cell>
          <cell r="C1128">
            <v>3.6254553596313399</v>
          </cell>
        </row>
        <row r="1129">
          <cell r="A1129">
            <v>313328.57243155799</v>
          </cell>
          <cell r="B1129">
            <v>-29.621417298665399</v>
          </cell>
          <cell r="C1129">
            <v>3.0023514484084699</v>
          </cell>
        </row>
        <row r="1130">
          <cell r="A1130">
            <v>316227.76601683698</v>
          </cell>
          <cell r="B1130">
            <v>-29.699075709041001</v>
          </cell>
          <cell r="C1130">
            <v>2.37625382660657</v>
          </cell>
        </row>
        <row r="1131">
          <cell r="A1131">
            <v>319153.78551007499</v>
          </cell>
          <cell r="B1131">
            <v>-29.7767279602092</v>
          </cell>
          <cell r="C1131">
            <v>1.7471826390160199</v>
          </cell>
        </row>
        <row r="1132">
          <cell r="A1132">
            <v>322106.87912834302</v>
          </cell>
          <cell r="B1132">
            <v>-29.8543746714885</v>
          </cell>
          <cell r="C1132">
            <v>1.11515838774111</v>
          </cell>
        </row>
        <row r="1133">
          <cell r="A1133">
            <v>325087.29738543398</v>
          </cell>
          <cell r="B1133">
            <v>-29.932016474326499</v>
          </cell>
          <cell r="C1133">
            <v>0.480201919595516</v>
          </cell>
        </row>
        <row r="1134">
          <cell r="A1134">
            <v>328095.29311311903</v>
          </cell>
          <cell r="B1134">
            <v>-30.009654012116599</v>
          </cell>
          <cell r="C1134">
            <v>-0.15766558714426901</v>
          </cell>
        </row>
        <row r="1135">
          <cell r="A1135">
            <v>331131.12148258998</v>
          </cell>
          <cell r="B1135">
            <v>-30.087287939998198</v>
          </cell>
          <cell r="C1135">
            <v>-0.798422636628072</v>
          </cell>
        </row>
        <row r="1136">
          <cell r="A1136">
            <v>334195.04002611397</v>
          </cell>
          <cell r="B1136">
            <v>-30.164918924641899</v>
          </cell>
          <cell r="C1136">
            <v>-1.4420474299756201</v>
          </cell>
        </row>
        <row r="1137">
          <cell r="A1137">
            <v>337287.30865886802</v>
          </cell>
          <cell r="B1137">
            <v>-30.242547644018</v>
          </cell>
          <cell r="C1137">
            <v>-2.08851788048224</v>
          </cell>
        </row>
        <row r="1138">
          <cell r="A1138">
            <v>340408.189701</v>
          </cell>
          <cell r="B1138">
            <v>-30.320174787149799</v>
          </cell>
          <cell r="C1138">
            <v>-2.7378116294907802</v>
          </cell>
        </row>
        <row r="1139">
          <cell r="A1139">
            <v>343557.94789987401</v>
          </cell>
          <cell r="B1139">
            <v>-30.397801053852099</v>
          </cell>
          <cell r="C1139">
            <v>-3.3899060629367499</v>
          </cell>
        </row>
        <row r="1140">
          <cell r="A1140">
            <v>346736.85045253101</v>
          </cell>
          <cell r="B1140">
            <v>-30.475427154452699</v>
          </cell>
          <cell r="C1140">
            <v>-4.0447783285814998</v>
          </cell>
        </row>
        <row r="1141">
          <cell r="A1141">
            <v>349945.16702835599</v>
          </cell>
          <cell r="B1141">
            <v>-30.553053809501101</v>
          </cell>
          <cell r="C1141">
            <v>-4.7024053539291897</v>
          </cell>
        </row>
        <row r="1142">
          <cell r="A1142">
            <v>353183.16979195602</v>
          </cell>
          <cell r="B1142">
            <v>-30.628051417425802</v>
          </cell>
          <cell r="C1142">
            <v>-5.3642491994384196</v>
          </cell>
        </row>
        <row r="1143">
          <cell r="A1143">
            <v>356451.13342624297</v>
          </cell>
          <cell r="B1143">
            <v>-30.7056299903963</v>
          </cell>
          <cell r="C1143">
            <v>-6.0273587971067997</v>
          </cell>
        </row>
        <row r="1144">
          <cell r="A1144">
            <v>359749.33515574201</v>
          </cell>
          <cell r="B1144">
            <v>-30.7832103305381</v>
          </cell>
          <cell r="C1144">
            <v>-6.69315391602556</v>
          </cell>
        </row>
        <row r="1145">
          <cell r="A1145">
            <v>363078.05477009999</v>
          </cell>
          <cell r="B1145">
            <v>-30.860793176761199</v>
          </cell>
          <cell r="C1145">
            <v>-7.3616108238133302</v>
          </cell>
        </row>
        <row r="1146">
          <cell r="A1146">
            <v>366437.57464783301</v>
          </cell>
          <cell r="B1146">
            <v>-30.938379276176299</v>
          </cell>
          <cell r="C1146">
            <v>-8.0327056687797906</v>
          </cell>
        </row>
        <row r="1147">
          <cell r="A1147">
            <v>369828.17978026503</v>
          </cell>
          <cell r="B1147">
            <v>-31.0159693837155</v>
          </cell>
          <cell r="C1147">
            <v>-8.7064145021690198</v>
          </cell>
        </row>
        <row r="1148">
          <cell r="A1148">
            <v>373250.15779571998</v>
          </cell>
          <cell r="B1148">
            <v>-31.093564261742301</v>
          </cell>
          <cell r="C1148">
            <v>-9.38271330116177</v>
          </cell>
        </row>
        <row r="1149">
          <cell r="A1149">
            <v>376703.79898390803</v>
          </cell>
          <cell r="B1149">
            <v>-31.171164679649301</v>
          </cell>
          <cell r="C1149">
            <v>-10.061577992630401</v>
          </cell>
        </row>
        <row r="1150">
          <cell r="A1150">
            <v>380189.39632056101</v>
          </cell>
          <cell r="B1150">
            <v>-31.248771413449202</v>
          </cell>
          <cell r="C1150">
            <v>-10.7429844776736</v>
          </cell>
        </row>
        <row r="1151">
          <cell r="A1151">
            <v>383707.24549227802</v>
          </cell>
          <cell r="B1151">
            <v>-31.326385245353499</v>
          </cell>
          <cell r="C1151">
            <v>-11.4269086569316</v>
          </cell>
        </row>
        <row r="1152">
          <cell r="A1152">
            <v>387257.644921617</v>
          </cell>
          <cell r="B1152">
            <v>-31.4040069633472</v>
          </cell>
          <cell r="C1152">
            <v>-12.113326456700101</v>
          </cell>
        </row>
        <row r="1153">
          <cell r="A1153">
            <v>390840.89579240099</v>
          </cell>
          <cell r="B1153">
            <v>-31.481637360754799</v>
          </cell>
          <cell r="C1153">
            <v>-12.8022138558613</v>
          </cell>
        </row>
        <row r="1154">
          <cell r="A1154">
            <v>394457.30207527801</v>
          </cell>
          <cell r="B1154">
            <v>-31.559277235803101</v>
          </cell>
          <cell r="C1154">
            <v>-13.4935469136365</v>
          </cell>
        </row>
        <row r="1155">
          <cell r="A1155">
            <v>398107.17055349599</v>
          </cell>
          <cell r="B1155">
            <v>-31.636927391179501</v>
          </cell>
          <cell r="C1155">
            <v>-14.187301798192699</v>
          </cell>
        </row>
        <row r="1156">
          <cell r="A1156">
            <v>401790.81084893999</v>
          </cell>
          <cell r="B1156">
            <v>-31.714588633590399</v>
          </cell>
          <cell r="C1156">
            <v>-14.8834548161072</v>
          </cell>
        </row>
        <row r="1157">
          <cell r="A1157">
            <v>405508.53544838302</v>
          </cell>
          <cell r="B1157">
            <v>-31.792261773317701</v>
          </cell>
          <cell r="C1157">
            <v>-15.5819824427236</v>
          </cell>
        </row>
        <row r="1158">
          <cell r="A1158">
            <v>409260.65973001003</v>
          </cell>
          <cell r="B1158">
            <v>-31.869947623779801</v>
          </cell>
          <cell r="C1158">
            <v>-16.2828613534138</v>
          </cell>
        </row>
        <row r="1159">
          <cell r="A1159">
            <v>413047.50199016102</v>
          </cell>
          <cell r="B1159">
            <v>-31.947647001095799</v>
          </cell>
          <cell r="C1159">
            <v>-16.986068455770901</v>
          </cell>
        </row>
        <row r="1160">
          <cell r="A1160">
            <v>416869.38347033499</v>
          </cell>
          <cell r="B1160">
            <v>-32.025360723657101</v>
          </cell>
          <cell r="C1160">
            <v>-17.691580922769599</v>
          </cell>
        </row>
        <row r="1161">
          <cell r="A1161">
            <v>420726.628384443</v>
          </cell>
          <cell r="B1161">
            <v>-32.103089611708597</v>
          </cell>
          <cell r="C1161">
            <v>-18.399376226908</v>
          </cell>
        </row>
        <row r="1162">
          <cell r="A1162">
            <v>424619.563946312</v>
          </cell>
          <cell r="B1162">
            <v>-32.1808344869428</v>
          </cell>
          <cell r="C1162">
            <v>-19.109432175379599</v>
          </cell>
        </row>
        <row r="1163">
          <cell r="A1163">
            <v>428548.52039743902</v>
          </cell>
          <cell r="B1163">
            <v>-32.258596172108497</v>
          </cell>
          <cell r="C1163">
            <v>-19.8217269463013</v>
          </cell>
        </row>
        <row r="1164">
          <cell r="A1164">
            <v>432513.83103500801</v>
          </cell>
          <cell r="B1164">
            <v>-32.336375490640002</v>
          </cell>
          <cell r="C1164">
            <v>-20.5362391260389</v>
          </cell>
        </row>
        <row r="1165">
          <cell r="A1165">
            <v>436515.83224016498</v>
          </cell>
          <cell r="B1165">
            <v>-32.414173266307998</v>
          </cell>
          <cell r="C1165">
            <v>-21.252947747673801</v>
          </cell>
        </row>
        <row r="1166">
          <cell r="A1166">
            <v>440554.863506553</v>
          </cell>
          <cell r="B1166">
            <v>-32.486146657528202</v>
          </cell>
          <cell r="C1166">
            <v>-21.934624030310601</v>
          </cell>
        </row>
        <row r="1167">
          <cell r="A1167">
            <v>444631.26746910799</v>
          </cell>
          <cell r="B1167">
            <v>-32.563935581308101</v>
          </cell>
          <cell r="C1167">
            <v>-22.655000388933502</v>
          </cell>
        </row>
        <row r="1168">
          <cell r="A1168">
            <v>448745.38993313198</v>
          </cell>
          <cell r="B1168">
            <v>-32.641745618937101</v>
          </cell>
          <cell r="C1168">
            <v>-23.377506183270199</v>
          </cell>
        </row>
        <row r="1169">
          <cell r="A1169">
            <v>452897.57990362</v>
          </cell>
          <cell r="B1169">
            <v>-32.7195776052464</v>
          </cell>
          <cell r="C1169">
            <v>-24.102122683836502</v>
          </cell>
        </row>
        <row r="1170">
          <cell r="A1170">
            <v>457088.18961487501</v>
          </cell>
          <cell r="B1170">
            <v>-32.797432374218097</v>
          </cell>
          <cell r="C1170">
            <v>-24.828831822836499</v>
          </cell>
        </row>
        <row r="1171">
          <cell r="A1171">
            <v>461317.57456037903</v>
          </cell>
          <cell r="B1171">
            <v>-32.875310758870498</v>
          </cell>
          <cell r="C1171">
            <v>-25.557616240696898</v>
          </cell>
        </row>
        <row r="1172">
          <cell r="A1172">
            <v>465586.09352295898</v>
          </cell>
          <cell r="B1172">
            <v>-32.953213591203202</v>
          </cell>
          <cell r="C1172">
            <v>-26.288459334172899</v>
          </cell>
        </row>
        <row r="1173">
          <cell r="A1173">
            <v>469894.10860521498</v>
          </cell>
          <cell r="B1173">
            <v>-33.031141702209297</v>
          </cell>
          <cell r="C1173">
            <v>-27.021345306120999</v>
          </cell>
        </row>
        <row r="1174">
          <cell r="A1174">
            <v>474241.98526024399</v>
          </cell>
          <cell r="B1174">
            <v>-33.109095921963402</v>
          </cell>
          <cell r="C1174">
            <v>-27.7562592170298</v>
          </cell>
        </row>
        <row r="1175">
          <cell r="A1175">
            <v>478630.09232263803</v>
          </cell>
          <cell r="B1175">
            <v>-33.187077079794697</v>
          </cell>
          <cell r="C1175">
            <v>-28.493187038412</v>
          </cell>
        </row>
        <row r="1176">
          <cell r="A1176">
            <v>483058.80203977198</v>
          </cell>
          <cell r="B1176">
            <v>-33.2650860045526</v>
          </cell>
          <cell r="C1176">
            <v>-29.232115708171001</v>
          </cell>
        </row>
        <row r="1177">
          <cell r="A1177">
            <v>487528.490103385</v>
          </cell>
          <cell r="B1177">
            <v>-33.343123524976903</v>
          </cell>
          <cell r="C1177">
            <v>-29.973033188062502</v>
          </cell>
        </row>
        <row r="1178">
          <cell r="A1178">
            <v>492039.53568145097</v>
          </cell>
          <cell r="B1178">
            <v>-33.421190470182403</v>
          </cell>
          <cell r="C1178">
            <v>-30.715928523393401</v>
          </cell>
        </row>
        <row r="1179">
          <cell r="A1179">
            <v>496592.32145033497</v>
          </cell>
          <cell r="B1179">
            <v>-33.499287670271102</v>
          </cell>
          <cell r="C1179">
            <v>-31.4607919050897</v>
          </cell>
        </row>
        <row r="1180">
          <cell r="A1180">
            <v>501187.23362727201</v>
          </cell>
          <cell r="B1180">
            <v>-33.577415957083502</v>
          </cell>
          <cell r="C1180">
            <v>-32.207614734308997</v>
          </cell>
        </row>
        <row r="1181">
          <cell r="A1181">
            <v>505824.66200311302</v>
          </cell>
          <cell r="B1181">
            <v>-33.655576165104598</v>
          </cell>
          <cell r="C1181">
            <v>-32.956389689757501</v>
          </cell>
        </row>
        <row r="1182">
          <cell r="A1182">
            <v>510504.99997540598</v>
          </cell>
          <cell r="B1182">
            <v>-33.733769132538299</v>
          </cell>
          <cell r="C1182">
            <v>-33.707110797913998</v>
          </cell>
        </row>
        <row r="1183">
          <cell r="A1183">
            <v>515228.64458175597</v>
          </cell>
          <cell r="B1183">
            <v>-33.8119957025677</v>
          </cell>
          <cell r="C1183">
            <v>-34.459773506357202</v>
          </cell>
        </row>
        <row r="1184">
          <cell r="A1184">
            <v>519995.99653351598</v>
          </cell>
          <cell r="B1184">
            <v>-33.8902567248184</v>
          </cell>
          <cell r="C1184">
            <v>-35.214374760433302</v>
          </cell>
        </row>
        <row r="1185">
          <cell r="A1185">
            <v>524807.46024977195</v>
          </cell>
          <cell r="B1185">
            <v>-33.968553057044197</v>
          </cell>
          <cell r="C1185">
            <v>-35.970913083508499</v>
          </cell>
        </row>
        <row r="1186">
          <cell r="A1186">
            <v>529663.44389165798</v>
          </cell>
          <cell r="B1186">
            <v>-34.043485314526102</v>
          </cell>
          <cell r="C1186">
            <v>-36.740018326303797</v>
          </cell>
        </row>
        <row r="1187">
          <cell r="A1187">
            <v>534564.35939697095</v>
          </cell>
          <cell r="B1187">
            <v>-34.121780210871101</v>
          </cell>
          <cell r="C1187">
            <v>-37.500618869586901</v>
          </cell>
        </row>
        <row r="1188">
          <cell r="A1188">
            <v>539510.62251512695</v>
          </cell>
          <cell r="B1188">
            <v>-34.200111520799702</v>
          </cell>
          <cell r="C1188">
            <v>-38.263165315485303</v>
          </cell>
        </row>
        <row r="1189">
          <cell r="A1189">
            <v>544502.65284242004</v>
          </cell>
          <cell r="B1189">
            <v>-34.278480128320801</v>
          </cell>
          <cell r="C1189">
            <v>-39.027663429796497</v>
          </cell>
        </row>
        <row r="1190">
          <cell r="A1190">
            <v>549540.87385762401</v>
          </cell>
          <cell r="B1190">
            <v>-34.356886937641903</v>
          </cell>
          <cell r="C1190">
            <v>-39.794121023040297</v>
          </cell>
        </row>
        <row r="1191">
          <cell r="A1191">
            <v>554625.71295791003</v>
          </cell>
          <cell r="B1191">
            <v>-34.435332876663203</v>
          </cell>
          <cell r="C1191">
            <v>-40.562548059069201</v>
          </cell>
        </row>
        <row r="1192">
          <cell r="A1192">
            <v>559757.60149510996</v>
          </cell>
          <cell r="B1192">
            <v>-34.513818900871698</v>
          </cell>
          <cell r="C1192">
            <v>-41.332956769888</v>
          </cell>
        </row>
        <row r="1193">
          <cell r="A1193">
            <v>564936.97481230204</v>
          </cell>
          <cell r="B1193">
            <v>-34.592345997665198</v>
          </cell>
          <cell r="C1193">
            <v>-42.105361777220999</v>
          </cell>
        </row>
        <row r="1194">
          <cell r="A1194">
            <v>570164.27228074695</v>
          </cell>
          <cell r="B1194">
            <v>-34.670915191142001</v>
          </cell>
          <cell r="C1194">
            <v>-42.879780221451398</v>
          </cell>
        </row>
        <row r="1195">
          <cell r="A1195">
            <v>575439.93733715604</v>
          </cell>
          <cell r="B1195">
            <v>-34.749527547388602</v>
          </cell>
          <cell r="C1195">
            <v>-43.656231898614898</v>
          </cell>
        </row>
        <row r="1196">
          <cell r="A1196">
            <v>580764.41752131202</v>
          </cell>
          <cell r="B1196">
            <v>-34.828184180305499</v>
          </cell>
          <cell r="C1196">
            <v>-44.434739406231699</v>
          </cell>
        </row>
        <row r="1197">
          <cell r="A1197">
            <v>586138.164514028</v>
          </cell>
          <cell r="B1197">
            <v>-34.906886258005898</v>
          </cell>
          <cell r="C1197">
            <v>-45.215328298843502</v>
          </cell>
        </row>
        <row r="1198">
          <cell r="A1198">
            <v>591561.63417547406</v>
          </cell>
          <cell r="B1198">
            <v>-34.985635009828798</v>
          </cell>
          <cell r="C1198">
            <v>-45.998027254249003</v>
          </cell>
        </row>
        <row r="1199">
          <cell r="A1199">
            <v>597035.28658383596</v>
          </cell>
          <cell r="B1199">
            <v>-35.064431734003499</v>
          </cell>
          <cell r="C1199">
            <v>-46.782868251565702</v>
          </cell>
        </row>
        <row r="1200">
          <cell r="A1200">
            <v>602559.58607435797</v>
          </cell>
          <cell r="B1200">
            <v>-35.1432778060083</v>
          </cell>
          <cell r="C1200">
            <v>-47.569886762390901</v>
          </cell>
        </row>
        <row r="1201">
          <cell r="A1201">
            <v>608135.00127871695</v>
          </cell>
          <cell r="B1201">
            <v>-35.222174687658097</v>
          </cell>
          <cell r="C1201">
            <v>-48.359121956548101</v>
          </cell>
        </row>
        <row r="1202">
          <cell r="A1202">
            <v>613762.00516479404</v>
          </cell>
          <cell r="B1202">
            <v>-35.301123936962398</v>
          </cell>
          <cell r="C1202">
            <v>-49.150616924096198</v>
          </cell>
        </row>
        <row r="1203">
          <cell r="A1203">
            <v>619441.07507678098</v>
          </cell>
          <cell r="B1203">
            <v>-35.392678104888198</v>
          </cell>
          <cell r="C1203">
            <v>-49.942535509957402</v>
          </cell>
        </row>
        <row r="1204">
          <cell r="A1204">
            <v>625172.69277568604</v>
          </cell>
          <cell r="B1204">
            <v>-35.471958705387699</v>
          </cell>
          <cell r="C1204">
            <v>-50.738550410749198</v>
          </cell>
        </row>
        <row r="1205">
          <cell r="A1205">
            <v>630957.34448019206</v>
          </cell>
          <cell r="B1205">
            <v>-35.551300940262202</v>
          </cell>
          <cell r="C1205">
            <v>-51.536973535140099</v>
          </cell>
        </row>
        <row r="1206">
          <cell r="A1206">
            <v>636795.52090791601</v>
          </cell>
          <cell r="B1206">
            <v>-35.630706936360703</v>
          </cell>
          <cell r="C1206">
            <v>-52.3378660387568</v>
          </cell>
        </row>
        <row r="1207">
          <cell r="A1207">
            <v>642687.71731701901</v>
          </cell>
          <cell r="B1207">
            <v>-35.710178979806997</v>
          </cell>
          <cell r="C1207">
            <v>-53.141294425093399</v>
          </cell>
        </row>
        <row r="1208">
          <cell r="A1208">
            <v>648634.43354823801</v>
          </cell>
          <cell r="B1208">
            <v>-35.789719531018903</v>
          </cell>
          <cell r="C1208">
            <v>-53.9473309193598</v>
          </cell>
        </row>
        <row r="1209">
          <cell r="A1209">
            <v>654636.17406727397</v>
          </cell>
          <cell r="B1209">
            <v>-35.869331240583101</v>
          </cell>
          <cell r="C1209">
            <v>-54.756053881567802</v>
          </cell>
        </row>
        <row r="1210">
          <cell r="A1210">
            <v>660693.44800759596</v>
          </cell>
          <cell r="B1210">
            <v>-35.949016965934803</v>
          </cell>
          <cell r="C1210">
            <v>-55.567548264937102</v>
          </cell>
        </row>
        <row r="1211">
          <cell r="A1211">
            <v>666806.76921362104</v>
          </cell>
          <cell r="B1211">
            <v>-36.028779788766698</v>
          </cell>
          <cell r="C1211">
            <v>-56.381906126887401</v>
          </cell>
        </row>
        <row r="1212">
          <cell r="A1212">
            <v>672976.65628431796</v>
          </cell>
          <cell r="B1212">
            <v>-36.108623033051998</v>
          </cell>
          <cell r="C1212">
            <v>-57.199227201346901</v>
          </cell>
        </row>
        <row r="1213">
          <cell r="A1213">
            <v>679203.63261718396</v>
          </cell>
          <cell r="B1213">
            <v>-36.188550283517699</v>
          </cell>
          <cell r="C1213">
            <v>-58.019619542935303</v>
          </cell>
        </row>
        <row r="1214">
          <cell r="A1214">
            <v>685488.22645266203</v>
          </cell>
          <cell r="B1214">
            <v>-36.268565404347001</v>
          </cell>
          <cell r="C1214">
            <v>-58.843200255805101</v>
          </cell>
        </row>
        <row r="1215">
          <cell r="A1215">
            <v>691830.97091893596</v>
          </cell>
          <cell r="B1215">
            <v>-36.348672557811298</v>
          </cell>
          <cell r="C1215">
            <v>-59.670096322722401</v>
          </cell>
        </row>
        <row r="1216">
          <cell r="A1216">
            <v>698232.404077171</v>
          </cell>
          <cell r="B1216">
            <v>-36.428876222435001</v>
          </cell>
          <cell r="C1216">
            <v>-60.500445553468403</v>
          </cell>
        </row>
        <row r="1217">
          <cell r="A1217">
            <v>704693.06896714598</v>
          </cell>
          <cell r="B1217">
            <v>-36.503662276966502</v>
          </cell>
          <cell r="C1217">
            <v>-61.345382531123299</v>
          </cell>
        </row>
        <row r="1218">
          <cell r="A1218">
            <v>711213.51365332899</v>
          </cell>
          <cell r="B1218">
            <v>-36.583961688526202</v>
          </cell>
          <cell r="C1218">
            <v>-62.183309984258003</v>
          </cell>
        </row>
        <row r="1219">
          <cell r="A1219">
            <v>717794.29127136106</v>
          </cell>
          <cell r="B1219">
            <v>-36.6643709632392</v>
          </cell>
          <cell r="C1219">
            <v>-63.025184893608902</v>
          </cell>
        </row>
        <row r="1220">
          <cell r="A1220">
            <v>724435.96007499006</v>
          </cell>
          <cell r="B1220">
            <v>-36.744895956596999</v>
          </cell>
          <cell r="C1220">
            <v>-63.8712012948465</v>
          </cell>
        </row>
        <row r="1221">
          <cell r="A1221">
            <v>731139.08348341705</v>
          </cell>
          <cell r="B1221">
            <v>-36.825542898857698</v>
          </cell>
          <cell r="C1221">
            <v>-64.721571633907004</v>
          </cell>
        </row>
        <row r="1222">
          <cell r="A1222">
            <v>737904.23012910096</v>
          </cell>
          <cell r="B1222">
            <v>-36.906318392295297</v>
          </cell>
          <cell r="C1222">
            <v>-65.576529178685902</v>
          </cell>
        </row>
        <row r="1223">
          <cell r="A1223">
            <v>744731.97390598804</v>
          </cell>
          <cell r="B1223">
            <v>-36.9872293990448</v>
          </cell>
          <cell r="C1223">
            <v>-66.436330900458302</v>
          </cell>
        </row>
        <row r="1224">
          <cell r="A1224">
            <v>751622.89401820605</v>
          </cell>
          <cell r="B1224">
            <v>-37.068283216384401</v>
          </cell>
          <cell r="C1224">
            <v>-67.301260939963498</v>
          </cell>
        </row>
        <row r="1225">
          <cell r="A1225">
            <v>758577.57502918295</v>
          </cell>
          <cell r="B1225">
            <v>-37.1494874353169</v>
          </cell>
          <cell r="C1225">
            <v>-68.171634805934005</v>
          </cell>
        </row>
        <row r="1226">
          <cell r="A1226">
            <v>765596.60691125598</v>
          </cell>
          <cell r="B1226">
            <v>-37.2308498769967</v>
          </cell>
          <cell r="C1226">
            <v>-69.047804497451196</v>
          </cell>
        </row>
        <row r="1227">
          <cell r="A1227">
            <v>772680.58509570197</v>
          </cell>
          <cell r="B1227">
            <v>-37.312378499756498</v>
          </cell>
          <cell r="C1227">
            <v>-69.9301647998671</v>
          </cell>
        </row>
        <row r="1228">
          <cell r="A1228">
            <v>779830.11052325903</v>
          </cell>
          <cell r="B1228">
            <v>-37.394081267016098</v>
          </cell>
          <cell r="C1228">
            <v>-70.819161083070398</v>
          </cell>
        </row>
        <row r="1229">
          <cell r="A1229">
            <v>787045.78969509795</v>
          </cell>
          <cell r="B1229">
            <v>-37.475965962902798</v>
          </cell>
          <cell r="C1229">
            <v>-71.715299038757706</v>
          </cell>
        </row>
        <row r="1230">
          <cell r="A1230">
            <v>794328.23472428205</v>
          </cell>
          <cell r="B1230">
            <v>-37.5519610639424</v>
          </cell>
          <cell r="C1230">
            <v>-72.631948524012699</v>
          </cell>
        </row>
        <row r="1231">
          <cell r="A1231">
            <v>801678.063387678</v>
          </cell>
          <cell r="B1231">
            <v>-37.634109199100799</v>
          </cell>
          <cell r="C1231">
            <v>-73.544433205579395</v>
          </cell>
        </row>
        <row r="1232">
          <cell r="A1232">
            <v>809095.89917838201</v>
          </cell>
          <cell r="B1232">
            <v>-37.716456162648797</v>
          </cell>
          <cell r="C1232">
            <v>-74.466083981756995</v>
          </cell>
        </row>
        <row r="1233">
          <cell r="A1233">
            <v>816582.37135859195</v>
          </cell>
          <cell r="B1233">
            <v>-37.799005280264701</v>
          </cell>
          <cell r="C1233">
            <v>-75.3978097112455</v>
          </cell>
        </row>
        <row r="1234">
          <cell r="A1234">
            <v>824138.115013003</v>
          </cell>
          <cell r="B1234">
            <v>-37.881757031066201</v>
          </cell>
          <cell r="C1234">
            <v>-76.340687329091594</v>
          </cell>
        </row>
        <row r="1235">
          <cell r="A1235">
            <v>831763.77110267</v>
          </cell>
          <cell r="B1235">
            <v>-37.964707767199599</v>
          </cell>
          <cell r="C1235">
            <v>-77.296006959426094</v>
          </cell>
        </row>
        <row r="1236">
          <cell r="A1236">
            <v>839459.98651939805</v>
          </cell>
          <cell r="B1236">
            <v>-38.047847906661197</v>
          </cell>
          <cell r="C1236">
            <v>-78.2653326186756</v>
          </cell>
        </row>
        <row r="1237">
          <cell r="A1237">
            <v>847227.41414059605</v>
          </cell>
          <cell r="B1237">
            <v>-38.131159347810097</v>
          </cell>
          <cell r="C1237">
            <v>-79.250585138471607</v>
          </cell>
        </row>
        <row r="1238">
          <cell r="A1238">
            <v>855066.71288468398</v>
          </cell>
          <cell r="B1238">
            <v>-38.214611709925897</v>
          </cell>
          <cell r="C1238">
            <v>-80.254157366565707</v>
          </cell>
        </row>
        <row r="1239">
          <cell r="A1239">
            <v>862978.54776697</v>
          </cell>
          <cell r="B1239">
            <v>-38.298156762078698</v>
          </cell>
          <cell r="C1239">
            <v>-81.279077274193398</v>
          </cell>
        </row>
        <row r="1240">
          <cell r="A1240">
            <v>870963.58995608101</v>
          </cell>
          <cell r="B1240">
            <v>-38.381719984219799</v>
          </cell>
          <cell r="C1240">
            <v>-82.329243911880397</v>
          </cell>
        </row>
        <row r="1241">
          <cell r="A1241">
            <v>879022.51683088404</v>
          </cell>
          <cell r="B1241">
            <v>-38.4651874583354</v>
          </cell>
          <cell r="C1241">
            <v>-83.409777246129906</v>
          </cell>
        </row>
        <row r="1242">
          <cell r="A1242">
            <v>887156.01203796105</v>
          </cell>
          <cell r="B1242">
            <v>-38.565109937779702</v>
          </cell>
          <cell r="C1242">
            <v>-84.514655269291296</v>
          </cell>
        </row>
        <row r="1243">
          <cell r="A1243">
            <v>895364.76554959302</v>
          </cell>
          <cell r="B1243">
            <v>-38.648071725975697</v>
          </cell>
          <cell r="C1243">
            <v>-85.678626733483298</v>
          </cell>
        </row>
        <row r="1244">
          <cell r="A1244">
            <v>903649.47372230201</v>
          </cell>
          <cell r="B1244">
            <v>-38.730076899587999</v>
          </cell>
          <cell r="C1244">
            <v>-86.902728122209396</v>
          </cell>
        </row>
        <row r="1245">
          <cell r="A1245">
            <v>912010.83935590903</v>
          </cell>
          <cell r="B1245">
            <v>-38.810440989819099</v>
          </cell>
          <cell r="C1245">
            <v>-88.206744103513799</v>
          </cell>
        </row>
        <row r="1246">
          <cell r="A1246">
            <v>920449.57175317197</v>
          </cell>
          <cell r="B1246">
            <v>-38.888016769927098</v>
          </cell>
          <cell r="C1246">
            <v>-89.621109224310104</v>
          </cell>
        </row>
        <row r="1247">
          <cell r="A1247">
            <v>928966.38677993603</v>
          </cell>
          <cell r="B1247">
            <v>-38.960789118192601</v>
          </cell>
          <cell r="C1247">
            <v>-91.195316039891196</v>
          </cell>
        </row>
        <row r="1248">
          <cell r="A1248">
            <v>937562.00692588103</v>
          </cell>
          <cell r="B1248">
            <v>-39.025000480535603</v>
          </cell>
          <cell r="C1248">
            <v>-93.015887355040903</v>
          </cell>
        </row>
        <row r="1249">
          <cell r="A1249">
            <v>946237.16136579204</v>
          </cell>
          <cell r="B1249">
            <v>-39.073099856506502</v>
          </cell>
          <cell r="C1249">
            <v>-95.249693220725703</v>
          </cell>
        </row>
        <row r="1250">
          <cell r="A1250">
            <v>954992.58602143603</v>
          </cell>
          <cell r="B1250">
            <v>-39.088511932352901</v>
          </cell>
          <cell r="C1250">
            <v>-98.267235266379302</v>
          </cell>
        </row>
        <row r="1251">
          <cell r="A1251">
            <v>963829.02362396999</v>
          </cell>
          <cell r="B1251">
            <v>-39.032306864086699</v>
          </cell>
          <cell r="C1251">
            <v>-103.090433493768</v>
          </cell>
        </row>
        <row r="1252">
          <cell r="A1252">
            <v>972747.22377696598</v>
          </cell>
          <cell r="B1252">
            <v>-38.8424238556643</v>
          </cell>
          <cell r="C1252">
            <v>-113.78033539134</v>
          </cell>
        </row>
        <row r="1253">
          <cell r="A1253">
            <v>981747.94301998406</v>
          </cell>
          <cell r="B1253">
            <v>-40.858481717090498</v>
          </cell>
          <cell r="C1253">
            <v>-152.94676068576101</v>
          </cell>
        </row>
        <row r="1254">
          <cell r="A1254">
            <v>990831.94489276805</v>
          </cell>
          <cell r="B1254">
            <v>-59.705126793467201</v>
          </cell>
          <cell r="C1254">
            <v>-60.814508065208003</v>
          </cell>
        </row>
        <row r="1255">
          <cell r="A1255">
            <v>1000000</v>
          </cell>
          <cell r="B1255">
            <v>-40.876966420049797</v>
          </cell>
          <cell r="C1255">
            <v>-31.593994447129901</v>
          </cell>
        </row>
        <row r="1256">
          <cell r="A1256">
            <v>1009252.88607668</v>
          </cell>
          <cell r="B1256">
            <v>-39.103326486401002</v>
          </cell>
          <cell r="C1256">
            <v>-71.258021135616005</v>
          </cell>
        </row>
        <row r="1257">
          <cell r="A1257">
            <v>1018591.38805411</v>
          </cell>
          <cell r="B1257">
            <v>-39.521350690369701</v>
          </cell>
          <cell r="C1257">
            <v>-82.019149496269804</v>
          </cell>
        </row>
        <row r="1258">
          <cell r="A1258">
            <v>1028016.2981264699</v>
          </cell>
          <cell r="B1258">
            <v>-39.790089038507098</v>
          </cell>
          <cell r="C1258">
            <v>-86.871387553531306</v>
          </cell>
        </row>
        <row r="1259">
          <cell r="A1259">
            <v>1037528.41581801</v>
          </cell>
          <cell r="B1259">
            <v>-39.978213157698498</v>
          </cell>
          <cell r="C1259">
            <v>-89.915956287208303</v>
          </cell>
        </row>
        <row r="1260">
          <cell r="A1260">
            <v>1047128.54805089</v>
          </cell>
          <cell r="B1260">
            <v>-40.129587267120201</v>
          </cell>
          <cell r="C1260">
            <v>-92.181264053748706</v>
          </cell>
        </row>
        <row r="1261">
          <cell r="A1261">
            <v>1056817.5092136499</v>
          </cell>
          <cell r="B1261">
            <v>-40.262762083982501</v>
          </cell>
          <cell r="C1261">
            <v>-94.038778078558295</v>
          </cell>
        </row>
        <row r="1262">
          <cell r="A1262">
            <v>1066596.12123025</v>
          </cell>
          <cell r="B1262">
            <v>-40.3828548620791</v>
          </cell>
          <cell r="C1262">
            <v>-95.611127029968898</v>
          </cell>
        </row>
        <row r="1263">
          <cell r="A1263">
            <v>1076465.2136298299</v>
          </cell>
          <cell r="B1263">
            <v>-40.5009069310386</v>
          </cell>
          <cell r="C1263">
            <v>-97.073313929277703</v>
          </cell>
        </row>
        <row r="1264">
          <cell r="A1264">
            <v>1086425.62361706</v>
          </cell>
          <cell r="B1264">
            <v>-40.615853077199603</v>
          </cell>
          <cell r="C1264">
            <v>-98.430421611242394</v>
          </cell>
        </row>
        <row r="1265">
          <cell r="A1265">
            <v>1096478.1961431799</v>
          </cell>
          <cell r="B1265">
            <v>-40.729039042445699</v>
          </cell>
          <cell r="C1265">
            <v>-99.712734289132598</v>
          </cell>
        </row>
        <row r="1266">
          <cell r="A1266">
            <v>1106623.7839776599</v>
          </cell>
          <cell r="B1266">
            <v>-40.841284176232001</v>
          </cell>
          <cell r="C1266">
            <v>-100.93988789007599</v>
          </cell>
        </row>
        <row r="1267">
          <cell r="A1267">
            <v>1116863.2477805601</v>
          </cell>
          <cell r="B1267">
            <v>-40.953107176485403</v>
          </cell>
          <cell r="C1267">
            <v>-102.12518025448399</v>
          </cell>
        </row>
        <row r="1268">
          <cell r="A1268">
            <v>1127197.4561755001</v>
          </cell>
          <cell r="B1268">
            <v>-41.064846243187901</v>
          </cell>
          <cell r="C1268">
            <v>-103.27794159886599</v>
          </cell>
        </row>
        <row r="1269">
          <cell r="A1269">
            <v>1137627.2858234299</v>
          </cell>
          <cell r="B1269">
            <v>-41.176726506849299</v>
          </cell>
          <cell r="C1269">
            <v>-104.40491511591701</v>
          </cell>
        </row>
        <row r="1270">
          <cell r="A1270">
            <v>1148153.62149688</v>
          </cell>
          <cell r="B1270">
            <v>-41.279646000433502</v>
          </cell>
          <cell r="C1270">
            <v>-105.53118923325199</v>
          </cell>
        </row>
        <row r="1271">
          <cell r="A1271">
            <v>1158777.3561551201</v>
          </cell>
          <cell r="B1271">
            <v>-41.3920365055723</v>
          </cell>
          <cell r="C1271">
            <v>-106.620749458581</v>
          </cell>
        </row>
        <row r="1272">
          <cell r="A1272">
            <v>1169499.3910198701</v>
          </cell>
          <cell r="B1272">
            <v>-41.5048879596348</v>
          </cell>
          <cell r="C1272">
            <v>-107.696249598039</v>
          </cell>
        </row>
        <row r="1273">
          <cell r="A1273">
            <v>1180320.63565172</v>
          </cell>
          <cell r="B1273">
            <v>-41.618245025477698</v>
          </cell>
          <cell r="C1273">
            <v>-108.760002470237</v>
          </cell>
        </row>
        <row r="1274">
          <cell r="A1274">
            <v>1191242.0080273701</v>
          </cell>
          <cell r="B1274">
            <v>-41.732135335641402</v>
          </cell>
          <cell r="C1274">
            <v>-109.81386518080301</v>
          </cell>
        </row>
        <row r="1275">
          <cell r="A1275">
            <v>1202264.4346174099</v>
          </cell>
          <cell r="B1275">
            <v>-41.846574202147004</v>
          </cell>
          <cell r="C1275">
            <v>-110.859355410541</v>
          </cell>
        </row>
        <row r="1276">
          <cell r="A1276">
            <v>1213388.8504649701</v>
          </cell>
          <cell r="B1276">
            <v>-41.961567970512498</v>
          </cell>
          <cell r="C1276">
            <v>-111.897735206245</v>
          </cell>
        </row>
        <row r="1277">
          <cell r="A1277">
            <v>1224616.19926504</v>
          </cell>
          <cell r="B1277">
            <v>-42.077116465377202</v>
          </cell>
          <cell r="C1277">
            <v>-112.930072333445</v>
          </cell>
        </row>
        <row r="1278">
          <cell r="A1278">
            <v>1235947.4334445</v>
          </cell>
          <cell r="B1278">
            <v>-42.208819228735898</v>
          </cell>
          <cell r="C1278">
            <v>-113.985525113663</v>
          </cell>
        </row>
        <row r="1279">
          <cell r="A1279">
            <v>1247383.5142429399</v>
          </cell>
          <cell r="B1279">
            <v>-42.3256421434739</v>
          </cell>
          <cell r="C1279">
            <v>-115.007577082922</v>
          </cell>
        </row>
        <row r="1280">
          <cell r="A1280">
            <v>1258925.41179416</v>
          </cell>
          <cell r="B1280">
            <v>-42.442998184424098</v>
          </cell>
          <cell r="C1280">
            <v>-116.025980255121</v>
          </cell>
        </row>
        <row r="1281">
          <cell r="A1281">
            <v>1270574.1052085401</v>
          </cell>
          <cell r="B1281">
            <v>-42.560875496105602</v>
          </cell>
          <cell r="C1281">
            <v>-117.04138052922799</v>
          </cell>
        </row>
        <row r="1282">
          <cell r="A1282">
            <v>1282330.5826560201</v>
          </cell>
          <cell r="B1282">
            <v>-42.6792614499441</v>
          </cell>
          <cell r="C1282">
            <v>-118.05437066784501</v>
          </cell>
        </row>
        <row r="1283">
          <cell r="A1283">
            <v>1294195.8414499799</v>
          </cell>
          <cell r="B1283">
            <v>-42.798143159278801</v>
          </cell>
          <cell r="C1283">
            <v>-119.06550234055101</v>
          </cell>
        </row>
        <row r="1284">
          <cell r="A1284">
            <v>1306170.8881318399</v>
          </cell>
          <cell r="B1284">
            <v>-42.917507886181902</v>
          </cell>
          <cell r="C1284">
            <v>-120.07529560742999</v>
          </cell>
        </row>
        <row r="1285">
          <cell r="A1285">
            <v>1318256.7385563999</v>
          </cell>
          <cell r="B1285">
            <v>-43.037343361817697</v>
          </cell>
          <cell r="C1285">
            <v>-121.084246462745</v>
          </cell>
        </row>
        <row r="1286">
          <cell r="A1286">
            <v>1330454.41797809</v>
          </cell>
          <cell r="B1286">
            <v>-43.1555394144034</v>
          </cell>
          <cell r="C1286">
            <v>-122.05932916063701</v>
          </cell>
        </row>
        <row r="1287">
          <cell r="A1287">
            <v>1342764.9611378601</v>
          </cell>
          <cell r="B1287">
            <v>-43.276322909761603</v>
          </cell>
          <cell r="C1287">
            <v>-123.068477331522</v>
          </cell>
        </row>
        <row r="1288">
          <cell r="A1288">
            <v>1355189.4123510299</v>
          </cell>
          <cell r="B1288">
            <v>-43.397546958460197</v>
          </cell>
          <cell r="C1288">
            <v>-124.078215438914</v>
          </cell>
        </row>
        <row r="1289">
          <cell r="A1289">
            <v>1367728.8255958401</v>
          </cell>
          <cell r="B1289">
            <v>-43.519203203877503</v>
          </cell>
          <cell r="C1289">
            <v>-125.088995494039</v>
          </cell>
        </row>
        <row r="1290">
          <cell r="A1290">
            <v>1380384.26460288</v>
          </cell>
          <cell r="B1290">
            <v>-43.641284547486698</v>
          </cell>
          <cell r="C1290">
            <v>-126.101267302021</v>
          </cell>
        </row>
        <row r="1291">
          <cell r="A1291">
            <v>1393156.8029453</v>
          </cell>
          <cell r="B1291">
            <v>-43.763785210943396</v>
          </cell>
          <cell r="C1291">
            <v>-127.11548127887799</v>
          </cell>
        </row>
        <row r="1292">
          <cell r="A1292">
            <v>1406047.5241299099</v>
          </cell>
          <cell r="B1292">
            <v>-43.886700783747102</v>
          </cell>
          <cell r="C1292">
            <v>-128.13209109894899</v>
          </cell>
        </row>
        <row r="1293">
          <cell r="A1293">
            <v>1419057.5216890899</v>
          </cell>
          <cell r="B1293">
            <v>-43.998392845123902</v>
          </cell>
          <cell r="C1293">
            <v>-129.175900249558</v>
          </cell>
        </row>
        <row r="1294">
          <cell r="A1294">
            <v>1432187.8992735399</v>
          </cell>
          <cell r="B1294">
            <v>-44.121918568253697</v>
          </cell>
          <cell r="C1294">
            <v>-130.19916387057299</v>
          </cell>
        </row>
        <row r="1295">
          <cell r="A1295">
            <v>1445439.77074592</v>
          </cell>
          <cell r="B1295">
            <v>-44.245851078526499</v>
          </cell>
          <cell r="C1295">
            <v>-131.226238940244</v>
          </cell>
        </row>
        <row r="1296">
          <cell r="A1296">
            <v>1458814.2602753399</v>
          </cell>
          <cell r="B1296">
            <v>-44.370191796246601</v>
          </cell>
          <cell r="C1296">
            <v>-132.257618574113</v>
          </cell>
        </row>
        <row r="1297">
          <cell r="A1297">
            <v>1472312.50243271</v>
          </cell>
          <cell r="B1297">
            <v>-44.494943752307599</v>
          </cell>
          <cell r="C1297">
            <v>-133.29381287094</v>
          </cell>
        </row>
        <row r="1298">
          <cell r="A1298">
            <v>1485935.6422870001</v>
          </cell>
          <cell r="B1298">
            <v>-44.620111682117901</v>
          </cell>
          <cell r="C1298">
            <v>-134.33535224766501</v>
          </cell>
        </row>
        <row r="1299">
          <cell r="A1299">
            <v>1499684.83550237</v>
          </cell>
          <cell r="B1299">
            <v>-44.7721496888216</v>
          </cell>
          <cell r="C1299">
            <v>-135.33720956480599</v>
          </cell>
        </row>
        <row r="1300">
          <cell r="A1300">
            <v>1513561.2484362</v>
          </cell>
          <cell r="B1300">
            <v>-44.898616313507198</v>
          </cell>
          <cell r="C1300">
            <v>-136.389698023915</v>
          </cell>
        </row>
        <row r="1301">
          <cell r="A1301">
            <v>1527566.05823807</v>
          </cell>
          <cell r="B1301">
            <v>-45.0255316208385</v>
          </cell>
          <cell r="C1301">
            <v>-137.449243818426</v>
          </cell>
        </row>
        <row r="1302">
          <cell r="A1302">
            <v>1541700.45294955</v>
          </cell>
          <cell r="B1302">
            <v>-45.152908916431599</v>
          </cell>
          <cell r="C1302">
            <v>-138.516499071445</v>
          </cell>
        </row>
        <row r="1303">
          <cell r="A1303">
            <v>1555965.6316050701</v>
          </cell>
          <cell r="B1303">
            <v>-45.280764291770701</v>
          </cell>
          <cell r="C1303">
            <v>-139.59215975829099</v>
          </cell>
        </row>
        <row r="1304">
          <cell r="A1304">
            <v>1570362.8043335499</v>
          </cell>
          <cell r="B1304">
            <v>-45.409117017076902</v>
          </cell>
          <cell r="C1304">
            <v>-140.67697253026299</v>
          </cell>
        </row>
        <row r="1305">
          <cell r="A1305">
            <v>1584893.19246111</v>
          </cell>
          <cell r="B1305">
            <v>-45.5379900110661</v>
          </cell>
          <cell r="C1305">
            <v>-141.771742627799</v>
          </cell>
        </row>
        <row r="1306">
          <cell r="A1306">
            <v>1599558.02861466</v>
          </cell>
          <cell r="B1306">
            <v>-45.6540365495148</v>
          </cell>
          <cell r="C1306">
            <v>-142.905122211205</v>
          </cell>
        </row>
        <row r="1307">
          <cell r="A1307">
            <v>1614358.55682648</v>
          </cell>
          <cell r="B1307">
            <v>-45.783798669279399</v>
          </cell>
          <cell r="C1307">
            <v>-144.02307348231599</v>
          </cell>
        </row>
        <row r="1308">
          <cell r="A1308">
            <v>1629296.03263972</v>
          </cell>
          <cell r="B1308">
            <v>-45.914173855362897</v>
          </cell>
          <cell r="C1308">
            <v>-145.15386252710101</v>
          </cell>
        </row>
        <row r="1309">
          <cell r="A1309">
            <v>1644371.7232149299</v>
          </cell>
          <cell r="B1309">
            <v>-46.045205957367102</v>
          </cell>
          <cell r="C1309">
            <v>-146.29864254221599</v>
          </cell>
        </row>
        <row r="1310">
          <cell r="A1310">
            <v>1659586.9074375499</v>
          </cell>
          <cell r="B1310">
            <v>-46.176946073933102</v>
          </cell>
          <cell r="C1310">
            <v>-147.458696221786</v>
          </cell>
        </row>
        <row r="1311">
          <cell r="A1311">
            <v>1674942.8760264299</v>
          </cell>
          <cell r="B1311">
            <v>-46.295902387345002</v>
          </cell>
          <cell r="C1311">
            <v>-148.66444750805999</v>
          </cell>
        </row>
        <row r="1312">
          <cell r="A1312">
            <v>1690440.9316432599</v>
          </cell>
          <cell r="B1312">
            <v>-46.429006719292197</v>
          </cell>
          <cell r="C1312">
            <v>-149.860141072358</v>
          </cell>
        </row>
        <row r="1313">
          <cell r="A1313">
            <v>1706082.3890031199</v>
          </cell>
          <cell r="B1313">
            <v>-46.5630210108027</v>
          </cell>
          <cell r="C1313">
            <v>-151.076059610257</v>
          </cell>
        </row>
        <row r="1314">
          <cell r="A1314">
            <v>1721868.5749860001</v>
          </cell>
          <cell r="B1314">
            <v>-46.698033818587199</v>
          </cell>
          <cell r="C1314">
            <v>-152.31438126410399</v>
          </cell>
        </row>
        <row r="1315">
          <cell r="A1315">
            <v>1737800.8287493701</v>
          </cell>
          <cell r="B1315">
            <v>-46.834144268198699</v>
          </cell>
          <cell r="C1315">
            <v>-153.577688076361</v>
          </cell>
        </row>
        <row r="1316">
          <cell r="A1316">
            <v>1753880.50184176</v>
          </cell>
          <cell r="B1316">
            <v>-46.971461393785702</v>
          </cell>
          <cell r="C1316">
            <v>-154.869108409647</v>
          </cell>
        </row>
        <row r="1317">
          <cell r="A1317">
            <v>1770108.95831742</v>
          </cell>
          <cell r="B1317">
            <v>-47.110322738846399</v>
          </cell>
          <cell r="C1317">
            <v>-156.19572598214299</v>
          </cell>
        </row>
        <row r="1318">
          <cell r="A1318">
            <v>1786487.57485204</v>
          </cell>
          <cell r="B1318">
            <v>-47.2504940617046</v>
          </cell>
          <cell r="C1318">
            <v>-157.55793187366299</v>
          </cell>
        </row>
        <row r="1319">
          <cell r="A1319">
            <v>1803017.74085957</v>
          </cell>
          <cell r="B1319">
            <v>-47.392226555328598</v>
          </cell>
          <cell r="C1319">
            <v>-158.96385524435101</v>
          </cell>
        </row>
        <row r="1320">
          <cell r="A1320">
            <v>1819700.85860998</v>
          </cell>
          <cell r="B1320">
            <v>-47.535612165913498</v>
          </cell>
          <cell r="C1320">
            <v>-160.42269830201801</v>
          </cell>
        </row>
        <row r="1321">
          <cell r="A1321">
            <v>1836538.3433483399</v>
          </cell>
          <cell r="B1321">
            <v>-47.680685795823003</v>
          </cell>
          <cell r="C1321">
            <v>-161.947835549133</v>
          </cell>
        </row>
        <row r="1322">
          <cell r="A1322">
            <v>1853531.62341481</v>
          </cell>
          <cell r="B1322">
            <v>-47.844091290113496</v>
          </cell>
          <cell r="C1322">
            <v>-163.50352944344201</v>
          </cell>
        </row>
        <row r="1323">
          <cell r="A1323">
            <v>1870682.1403657999</v>
          </cell>
          <cell r="B1323">
            <v>-47.992147914222102</v>
          </cell>
          <cell r="C1323">
            <v>-165.23220747140201</v>
          </cell>
        </row>
        <row r="1324">
          <cell r="A1324">
            <v>1887991.3490962901</v>
          </cell>
          <cell r="B1324">
            <v>-48.140362973676801</v>
          </cell>
          <cell r="C1324">
            <v>-167.141282968588</v>
          </cell>
        </row>
        <row r="1325">
          <cell r="A1325">
            <v>1905460.7179632401</v>
          </cell>
          <cell r="B1325">
            <v>-48.285891431534601</v>
          </cell>
          <cell r="C1325">
            <v>-169.35010035164001</v>
          </cell>
        </row>
        <row r="1326">
          <cell r="A1326">
            <v>1923091.72891015</v>
          </cell>
          <cell r="B1326">
            <v>-48.420349862779503</v>
          </cell>
          <cell r="C1326">
            <v>-172.137113247179</v>
          </cell>
        </row>
        <row r="1327">
          <cell r="A1327">
            <v>1940885.8775927699</v>
          </cell>
          <cell r="B1327">
            <v>-48.514202512553297</v>
          </cell>
          <cell r="C1327">
            <v>-176.374913985511</v>
          </cell>
        </row>
        <row r="1328">
          <cell r="A1328">
            <v>1958844.6735059801</v>
          </cell>
          <cell r="B1328">
            <v>-48.425002617882001</v>
          </cell>
          <cell r="C1328">
            <v>-186.528771363511</v>
          </cell>
        </row>
        <row r="1329">
          <cell r="A1329">
            <v>1976969.6401118599</v>
          </cell>
          <cell r="B1329">
            <v>-58.815587946752501</v>
          </cell>
          <cell r="C1329">
            <v>-250.607555607839</v>
          </cell>
        </row>
        <row r="1330">
          <cell r="A1330">
            <v>1995262.31496887</v>
          </cell>
          <cell r="B1330">
            <v>-48.334044476868499</v>
          </cell>
          <cell r="C1330">
            <v>-133.043961521325</v>
          </cell>
        </row>
        <row r="1331">
          <cell r="A1331">
            <v>2013724.2498623801</v>
          </cell>
          <cell r="B1331">
            <v>-48.924607148813998</v>
          </cell>
          <cell r="C1331">
            <v>-161.46438482937899</v>
          </cell>
        </row>
        <row r="1332">
          <cell r="A1332">
            <v>2032357.0109362199</v>
          </cell>
          <cell r="B1332">
            <v>-49.296304578017597</v>
          </cell>
          <cell r="C1332">
            <v>-167.76066152652001</v>
          </cell>
        </row>
        <row r="1333">
          <cell r="A1333">
            <v>2051162.17882556</v>
          </cell>
          <cell r="B1333">
            <v>-49.557539823502601</v>
          </cell>
          <cell r="C1333">
            <v>-171.23708022548499</v>
          </cell>
        </row>
        <row r="1334">
          <cell r="A1334">
            <v>2070141.34879104</v>
          </cell>
          <cell r="B1334">
            <v>-49.783974694964897</v>
          </cell>
          <cell r="C1334">
            <v>-173.82820628539801</v>
          </cell>
        </row>
        <row r="1335">
          <cell r="A1335">
            <v>2089296.1308540399</v>
          </cell>
          <cell r="B1335">
            <v>-49.998948906543603</v>
          </cell>
          <cell r="C1335">
            <v>-176.02454579649</v>
          </cell>
        </row>
        <row r="1336">
          <cell r="A1336">
            <v>2108628.14993328</v>
          </cell>
          <cell r="B1336">
            <v>-50.210448365790597</v>
          </cell>
          <cell r="C1336">
            <v>-178.01131750346201</v>
          </cell>
        </row>
        <row r="1337">
          <cell r="A1337">
            <v>2128139.0459827101</v>
          </cell>
          <cell r="B1337">
            <v>-50.438223795146897</v>
          </cell>
          <cell r="C1337">
            <v>-179.763520404915</v>
          </cell>
        </row>
        <row r="1338">
          <cell r="A1338">
            <v>2147830.4741305299</v>
          </cell>
          <cell r="B1338">
            <v>-50.651040765293303</v>
          </cell>
          <cell r="C1338">
            <v>-181.542583463466</v>
          </cell>
        </row>
        <row r="1339">
          <cell r="A1339">
            <v>2167704.1048196899</v>
          </cell>
          <cell r="B1339">
            <v>-50.865934025565899</v>
          </cell>
          <cell r="C1339">
            <v>-183.26982005966599</v>
          </cell>
        </row>
        <row r="1340">
          <cell r="A1340">
            <v>2187761.6239495501</v>
          </cell>
          <cell r="B1340">
            <v>-51.083270785314099</v>
          </cell>
          <cell r="C1340">
            <v>-184.96198336002399</v>
          </cell>
        </row>
        <row r="1341">
          <cell r="A1341">
            <v>2208004.7330188998</v>
          </cell>
          <cell r="B1341">
            <v>-51.305288973531297</v>
          </cell>
          <cell r="C1341">
            <v>-186.69420141090799</v>
          </cell>
        </row>
        <row r="1342">
          <cell r="A1342">
            <v>2228435.1492702998</v>
          </cell>
          <cell r="B1342">
            <v>-51.5280358025719</v>
          </cell>
          <cell r="C1342">
            <v>-188.35136862163199</v>
          </cell>
        </row>
        <row r="1343">
          <cell r="A1343">
            <v>2249054.60583578</v>
          </cell>
          <cell r="B1343">
            <v>-51.7534943497227</v>
          </cell>
          <cell r="C1343">
            <v>-189.99939423790201</v>
          </cell>
        </row>
        <row r="1344">
          <cell r="A1344">
            <v>2269864.8518838198</v>
          </cell>
          <cell r="B1344">
            <v>-51.981662402312899</v>
          </cell>
          <cell r="C1344">
            <v>-191.64333493197699</v>
          </cell>
        </row>
        <row r="1345">
          <cell r="A1345">
            <v>2290867.65276777</v>
          </cell>
          <cell r="B1345">
            <v>-52.194834506787899</v>
          </cell>
          <cell r="C1345">
            <v>-193.32719223275501</v>
          </cell>
        </row>
        <row r="1346">
          <cell r="A1346">
            <v>2312064.7901755902</v>
          </cell>
          <cell r="B1346">
            <v>-52.428117389446498</v>
          </cell>
          <cell r="C1346">
            <v>-194.975979982789</v>
          </cell>
        </row>
        <row r="1347">
          <cell r="A1347">
            <v>2333458.062281</v>
          </cell>
          <cell r="B1347">
            <v>-52.664098353938499</v>
          </cell>
          <cell r="C1347">
            <v>-196.632287578654</v>
          </cell>
        </row>
        <row r="1348">
          <cell r="A1348">
            <v>2355049.2838960001</v>
          </cell>
          <cell r="B1348">
            <v>-52.902795481825002</v>
          </cell>
          <cell r="C1348">
            <v>-198.29942392390799</v>
          </cell>
        </row>
        <row r="1349">
          <cell r="A1349">
            <v>2376840.2866248698</v>
          </cell>
          <cell r="B1349">
            <v>-53.144241682984202</v>
          </cell>
          <cell r="C1349">
            <v>-199.98059341591599</v>
          </cell>
        </row>
        <row r="1350">
          <cell r="A1350">
            <v>2398832.9190194798</v>
          </cell>
          <cell r="B1350">
            <v>-53.391010614590002</v>
          </cell>
          <cell r="C1350">
            <v>-201.77938745541101</v>
          </cell>
        </row>
        <row r="1351">
          <cell r="A1351">
            <v>2421029.0467361701</v>
          </cell>
          <cell r="B1351">
            <v>-53.638164910238601</v>
          </cell>
          <cell r="C1351">
            <v>-203.50414663248</v>
          </cell>
        </row>
        <row r="1352">
          <cell r="A1352">
            <v>2443430.55269397</v>
          </cell>
          <cell r="B1352">
            <v>-53.888249726029798</v>
          </cell>
          <cell r="C1352">
            <v>-205.252847841993</v>
          </cell>
        </row>
        <row r="1353">
          <cell r="A1353">
            <v>2466039.3372343401</v>
          </cell>
          <cell r="B1353">
            <v>-54.1413579142598</v>
          </cell>
          <cell r="C1353">
            <v>-207.02887662585201</v>
          </cell>
        </row>
        <row r="1354">
          <cell r="A1354">
            <v>2488857.31828239</v>
          </cell>
          <cell r="B1354">
            <v>-54.415462630138897</v>
          </cell>
          <cell r="C1354">
            <v>-208.61330697579501</v>
          </cell>
        </row>
        <row r="1355">
          <cell r="A1355">
            <v>2511886.43150958</v>
          </cell>
          <cell r="B1355">
            <v>-54.6752829280017</v>
          </cell>
          <cell r="C1355">
            <v>-210.44412895734101</v>
          </cell>
        </row>
        <row r="1356">
          <cell r="A1356">
            <v>2535128.6304978998</v>
          </cell>
          <cell r="B1356">
            <v>-54.938527981302698</v>
          </cell>
          <cell r="C1356">
            <v>-212.313158194105</v>
          </cell>
        </row>
        <row r="1357">
          <cell r="A1357">
            <v>2558585.8869056399</v>
          </cell>
          <cell r="B1357">
            <v>-55.186308592665704</v>
          </cell>
          <cell r="C1357">
            <v>-214.26796128465401</v>
          </cell>
        </row>
        <row r="1358">
          <cell r="A1358">
            <v>2582260.1906345901</v>
          </cell>
          <cell r="B1358">
            <v>-55.456644255600601</v>
          </cell>
          <cell r="C1358">
            <v>-216.227540373235</v>
          </cell>
        </row>
        <row r="1359">
          <cell r="A1359">
            <v>2606153.5499988901</v>
          </cell>
          <cell r="B1359">
            <v>-55.7309702169673</v>
          </cell>
          <cell r="C1359">
            <v>-218.23994579560301</v>
          </cell>
        </row>
        <row r="1360">
          <cell r="A1360">
            <v>2630267.99189538</v>
          </cell>
          <cell r="B1360">
            <v>-56.009532715761701</v>
          </cell>
          <cell r="C1360">
            <v>-220.31125656410001</v>
          </cell>
        </row>
        <row r="1361">
          <cell r="A1361">
            <v>2654605.5619755401</v>
          </cell>
          <cell r="B1361">
            <v>-56.294711731897401</v>
          </cell>
          <cell r="C1361">
            <v>-222.61935354615301</v>
          </cell>
        </row>
        <row r="1362">
          <cell r="A1362">
            <v>2679168.3248190298</v>
          </cell>
          <cell r="B1362">
            <v>-56.582436420133398</v>
          </cell>
          <cell r="C1362">
            <v>-224.840239353768</v>
          </cell>
        </row>
        <row r="1363">
          <cell r="A1363">
            <v>2703958.36410884</v>
          </cell>
          <cell r="B1363">
            <v>-56.875334645207303</v>
          </cell>
          <cell r="C1363">
            <v>-227.14514641200901</v>
          </cell>
        </row>
        <row r="1364">
          <cell r="A1364">
            <v>2728977.7828080398</v>
          </cell>
          <cell r="B1364">
            <v>-57.173828042276099</v>
          </cell>
          <cell r="C1364">
            <v>-229.54577667242401</v>
          </cell>
        </row>
        <row r="1365">
          <cell r="A1365">
            <v>2754228.7033381602</v>
          </cell>
          <cell r="B1365">
            <v>-57.499476534112297</v>
          </cell>
          <cell r="C1365">
            <v>-231.72195993636501</v>
          </cell>
        </row>
        <row r="1366">
          <cell r="A1366">
            <v>2779713.2677592798</v>
          </cell>
          <cell r="B1366">
            <v>-57.811504131848899</v>
          </cell>
          <cell r="C1366">
            <v>-234.34713147749201</v>
          </cell>
        </row>
        <row r="1367">
          <cell r="A1367">
            <v>2805433.6379517098</v>
          </cell>
          <cell r="B1367">
            <v>-58.130711906837398</v>
          </cell>
          <cell r="C1367">
            <v>-237.131075009054</v>
          </cell>
        </row>
        <row r="1368">
          <cell r="A1368">
            <v>2831391.9957993701</v>
          </cell>
          <cell r="B1368">
            <v>-58.456300138906798</v>
          </cell>
          <cell r="C1368">
            <v>-240.359328141768</v>
          </cell>
        </row>
        <row r="1369">
          <cell r="A1369">
            <v>2857590.5433749398</v>
          </cell>
          <cell r="B1369">
            <v>-58.789690788384398</v>
          </cell>
          <cell r="C1369">
            <v>-243.65299012110501</v>
          </cell>
        </row>
        <row r="1370">
          <cell r="A1370">
            <v>2884031.5031265998</v>
          </cell>
          <cell r="B1370">
            <v>-59.1283973437273</v>
          </cell>
          <cell r="C1370">
            <v>-247.42321146686101</v>
          </cell>
        </row>
        <row r="1371">
          <cell r="A1371">
            <v>2910717.1180666001</v>
          </cell>
          <cell r="B1371">
            <v>-59.442570383269398</v>
          </cell>
          <cell r="C1371">
            <v>-252.226653102927</v>
          </cell>
        </row>
        <row r="1372">
          <cell r="A1372">
            <v>2937649.6519615301</v>
          </cell>
          <cell r="B1372">
            <v>-59.705829868284503</v>
          </cell>
          <cell r="C1372">
            <v>-260.366666820273</v>
          </cell>
        </row>
        <row r="1373">
          <cell r="A1373">
            <v>2964831.3895243402</v>
          </cell>
          <cell r="B1373">
            <v>-63.690235381785001</v>
          </cell>
          <cell r="C1373">
            <v>-324.682880854183</v>
          </cell>
        </row>
        <row r="1374">
          <cell r="A1374">
            <v>2992264.6366081801</v>
          </cell>
          <cell r="B1374">
            <v>-59.793121245615602</v>
          </cell>
          <cell r="C1374">
            <v>-231.884123061715</v>
          </cell>
        </row>
        <row r="1375">
          <cell r="A1375">
            <v>3019951.7204020098</v>
          </cell>
          <cell r="B1375">
            <v>-60.719865958980499</v>
          </cell>
          <cell r="C1375">
            <v>-250.936160945095</v>
          </cell>
        </row>
        <row r="1376">
          <cell r="A1376">
            <v>3047894.9896279802</v>
          </cell>
          <cell r="B1376">
            <v>-61.234427339497302</v>
          </cell>
          <cell r="C1376">
            <v>-257.641613374202</v>
          </cell>
        </row>
        <row r="1377">
          <cell r="A1377">
            <v>3076096.81474071</v>
          </cell>
          <cell r="B1377">
            <v>-61.684294418016002</v>
          </cell>
          <cell r="C1377">
            <v>-262.70559163385298</v>
          </cell>
        </row>
        <row r="1378">
          <cell r="A1378">
            <v>3104559.5881283502</v>
          </cell>
          <cell r="B1378">
            <v>-62.165801688735499</v>
          </cell>
          <cell r="C1378">
            <v>-267.091321035146</v>
          </cell>
        </row>
        <row r="1379">
          <cell r="A1379">
            <v>3133285.72431558</v>
          </cell>
          <cell r="B1379">
            <v>-62.596307481438899</v>
          </cell>
          <cell r="C1379">
            <v>-271.56963141331101</v>
          </cell>
        </row>
        <row r="1380">
          <cell r="A1380">
            <v>3162277.6601683702</v>
          </cell>
          <cell r="B1380">
            <v>-63.023271989970603</v>
          </cell>
          <cell r="C1380">
            <v>-276.06323811019899</v>
          </cell>
        </row>
        <row r="1381">
          <cell r="A1381">
            <v>3191537.85510075</v>
          </cell>
          <cell r="B1381">
            <v>-63.427046854150298</v>
          </cell>
          <cell r="C1381">
            <v>-280.679023677266</v>
          </cell>
        </row>
        <row r="1382">
          <cell r="A1382">
            <v>3221068.7912834301</v>
          </cell>
          <cell r="B1382">
            <v>-63.841399896698299</v>
          </cell>
          <cell r="C1382">
            <v>-285.38903915134199</v>
          </cell>
        </row>
        <row r="1383">
          <cell r="A1383">
            <v>3250872.9738543401</v>
          </cell>
          <cell r="B1383">
            <v>-64.244103708031005</v>
          </cell>
          <cell r="C1383">
            <v>-290.25726484995499</v>
          </cell>
        </row>
        <row r="1384">
          <cell r="A1384">
            <v>3280952.9311311902</v>
          </cell>
          <cell r="B1384">
            <v>-64.591596939386406</v>
          </cell>
          <cell r="C1384">
            <v>-295.71268716877</v>
          </cell>
        </row>
        <row r="1385">
          <cell r="A1385">
            <v>3311311.2148258998</v>
          </cell>
          <cell r="B1385">
            <v>-64.951309565940505</v>
          </cell>
          <cell r="C1385">
            <v>-300.947613072134</v>
          </cell>
        </row>
        <row r="1386">
          <cell r="A1386">
            <v>3341950.40026114</v>
          </cell>
          <cell r="B1386">
            <v>-65.284004910651404</v>
          </cell>
          <cell r="C1386">
            <v>-306.368017359899</v>
          </cell>
        </row>
        <row r="1387">
          <cell r="A1387">
            <v>3372873.0865886798</v>
          </cell>
          <cell r="B1387">
            <v>-65.678133345325193</v>
          </cell>
          <cell r="C1387">
            <v>-311.369581332731</v>
          </cell>
        </row>
        <row r="1388">
          <cell r="A1388">
            <v>3404081.89701</v>
          </cell>
          <cell r="B1388">
            <v>-65.948297500694494</v>
          </cell>
          <cell r="C1388">
            <v>-317.14774803074403</v>
          </cell>
        </row>
        <row r="1389">
          <cell r="A1389">
            <v>3435579.4789987402</v>
          </cell>
          <cell r="B1389">
            <v>-66.161328305288393</v>
          </cell>
          <cell r="C1389">
            <v>-323.12479422809298</v>
          </cell>
        </row>
        <row r="1390">
          <cell r="A1390">
            <v>3467368.5045253099</v>
          </cell>
          <cell r="B1390">
            <v>-66.342076940657606</v>
          </cell>
          <cell r="C1390">
            <v>-329.17027017744198</v>
          </cell>
        </row>
        <row r="1391">
          <cell r="A1391">
            <v>3499451.6702835602</v>
          </cell>
          <cell r="B1391">
            <v>-66.472984711014504</v>
          </cell>
          <cell r="C1391">
            <v>-335.29312112569801</v>
          </cell>
        </row>
        <row r="1392">
          <cell r="A1392">
            <v>3531831.6979195601</v>
          </cell>
          <cell r="B1392">
            <v>-66.475446935403795</v>
          </cell>
          <cell r="C1392">
            <v>-341.70588387641698</v>
          </cell>
        </row>
        <row r="1393">
          <cell r="A1393">
            <v>3564511.3342624302</v>
          </cell>
          <cell r="B1393">
            <v>-66.501708336267995</v>
          </cell>
          <cell r="C1393">
            <v>-347.818719279162</v>
          </cell>
        </row>
        <row r="1394">
          <cell r="A1394">
            <v>3597493.3515574201</v>
          </cell>
          <cell r="B1394">
            <v>-66.480380237673799</v>
          </cell>
          <cell r="C1394">
            <v>-353.88344220095797</v>
          </cell>
        </row>
        <row r="1395">
          <cell r="A1395">
            <v>3630780.54770101</v>
          </cell>
          <cell r="B1395">
            <v>-66.403441736395294</v>
          </cell>
          <cell r="C1395">
            <v>-359.95314382502698</v>
          </cell>
        </row>
        <row r="1396">
          <cell r="A1396">
            <v>3664375.7464783299</v>
          </cell>
          <cell r="B1396">
            <v>-66.298572626491094</v>
          </cell>
          <cell r="C1396">
            <v>-365.84514035489599</v>
          </cell>
        </row>
        <row r="1397">
          <cell r="A1397">
            <v>3698281.7978026499</v>
          </cell>
          <cell r="B1397">
            <v>-66.159748228581904</v>
          </cell>
          <cell r="C1397">
            <v>-371.62582621126899</v>
          </cell>
        </row>
        <row r="1398">
          <cell r="A1398">
            <v>3732501.5779571999</v>
          </cell>
          <cell r="B1398">
            <v>-66.051593933711601</v>
          </cell>
          <cell r="C1398">
            <v>-377.06841525810302</v>
          </cell>
        </row>
        <row r="1399">
          <cell r="A1399">
            <v>3767037.9898390798</v>
          </cell>
          <cell r="B1399">
            <v>-65.8623040253879</v>
          </cell>
          <cell r="C1399">
            <v>-382.65309416836402</v>
          </cell>
        </row>
        <row r="1400">
          <cell r="A1400">
            <v>3801893.9632056099</v>
          </cell>
          <cell r="B1400">
            <v>-65.641311905334106</v>
          </cell>
          <cell r="C1400">
            <v>-388.31195835467997</v>
          </cell>
        </row>
        <row r="1401">
          <cell r="A1401">
            <v>3837072.4549227799</v>
          </cell>
          <cell r="B1401">
            <v>-65.418598996642103</v>
          </cell>
          <cell r="C1401">
            <v>-393.93266273877498</v>
          </cell>
        </row>
        <row r="1402">
          <cell r="A1402">
            <v>3872576.4492161698</v>
          </cell>
          <cell r="B1402">
            <v>-65.176770506448804</v>
          </cell>
          <cell r="C1402">
            <v>-399.90263776178898</v>
          </cell>
        </row>
        <row r="1403">
          <cell r="A1403">
            <v>3908408.9579240102</v>
          </cell>
          <cell r="B1403">
            <v>-64.861444883972695</v>
          </cell>
          <cell r="C1403">
            <v>-407.40836849502898</v>
          </cell>
        </row>
        <row r="1404">
          <cell r="A1404">
            <v>3944573.0207527801</v>
          </cell>
          <cell r="B1404">
            <v>-64.042718802267302</v>
          </cell>
          <cell r="C1404">
            <v>-428.88185211384803</v>
          </cell>
        </row>
        <row r="1405">
          <cell r="A1405">
            <v>3981071.7055349601</v>
          </cell>
          <cell r="B1405">
            <v>-64.225831633475494</v>
          </cell>
          <cell r="C1405">
            <v>-383.51645142898201</v>
          </cell>
        </row>
        <row r="1406">
          <cell r="A1406">
            <v>4017908.1084893998</v>
          </cell>
          <cell r="B1406">
            <v>-64.4537720140451</v>
          </cell>
          <cell r="C1406">
            <v>-407.34405322303297</v>
          </cell>
        </row>
        <row r="1407">
          <cell r="A1407">
            <v>4055085.3544838298</v>
          </cell>
          <cell r="B1407">
            <v>-64.302864631765303</v>
          </cell>
          <cell r="C1407">
            <v>-414.39576887638202</v>
          </cell>
        </row>
        <row r="1408">
          <cell r="A1408">
            <v>4092606.5973001001</v>
          </cell>
          <cell r="B1408">
            <v>-64.1471396617588</v>
          </cell>
          <cell r="C1408">
            <v>-419.55188789397698</v>
          </cell>
        </row>
        <row r="1409">
          <cell r="A1409">
            <v>4130475.01990161</v>
          </cell>
          <cell r="B1409">
            <v>-63.997126862841498</v>
          </cell>
          <cell r="C1409">
            <v>-424.06192261646601</v>
          </cell>
        </row>
        <row r="1410">
          <cell r="A1410">
            <v>4168693.83470335</v>
          </cell>
          <cell r="B1410">
            <v>-63.815790553545803</v>
          </cell>
          <cell r="C1410">
            <v>-428.09771153924498</v>
          </cell>
        </row>
        <row r="1411">
          <cell r="A1411">
            <v>4207266.28384443</v>
          </cell>
          <cell r="B1411">
            <v>-63.686709819617697</v>
          </cell>
          <cell r="C1411">
            <v>-432.01254903380101</v>
          </cell>
        </row>
        <row r="1412">
          <cell r="A1412">
            <v>4246195.6394631304</v>
          </cell>
          <cell r="B1412">
            <v>-63.547398991361398</v>
          </cell>
          <cell r="C1412">
            <v>-435.890186021305</v>
          </cell>
        </row>
        <row r="1413">
          <cell r="A1413">
            <v>4285485.2039743904</v>
          </cell>
          <cell r="B1413">
            <v>-63.4341426370829</v>
          </cell>
          <cell r="C1413">
            <v>-439.49060201853803</v>
          </cell>
        </row>
        <row r="1414">
          <cell r="A1414">
            <v>4325138.31035008</v>
          </cell>
          <cell r="B1414">
            <v>-63.393962780660999</v>
          </cell>
          <cell r="C1414">
            <v>-442.98066172127898</v>
          </cell>
        </row>
        <row r="1415">
          <cell r="A1415">
            <v>4365158.3224016502</v>
          </cell>
          <cell r="B1415">
            <v>-63.292256361701497</v>
          </cell>
          <cell r="C1415">
            <v>-446.37755737028101</v>
          </cell>
        </row>
        <row r="1416">
          <cell r="A1416">
            <v>4405548.6350655304</v>
          </cell>
          <cell r="B1416">
            <v>-63.169347749816197</v>
          </cell>
          <cell r="C1416">
            <v>-449.59739778998602</v>
          </cell>
        </row>
        <row r="1417">
          <cell r="A1417">
            <v>4446312.6746910801</v>
          </cell>
          <cell r="B1417">
            <v>-63.08122235415</v>
          </cell>
          <cell r="C1417">
            <v>-452.878950818975</v>
          </cell>
        </row>
        <row r="1418">
          <cell r="A1418">
            <v>4487453.8993313201</v>
          </cell>
          <cell r="B1418">
            <v>-62.9986614885714</v>
          </cell>
          <cell r="C1418">
            <v>-456.12828915108997</v>
          </cell>
        </row>
        <row r="1419">
          <cell r="A1419">
            <v>4528975.7990362002</v>
          </cell>
          <cell r="B1419">
            <v>-62.900418628336297</v>
          </cell>
          <cell r="C1419">
            <v>-459.509987549546</v>
          </cell>
        </row>
        <row r="1420">
          <cell r="A1420">
            <v>4570881.8961487496</v>
          </cell>
          <cell r="B1420">
            <v>-62.828459905636898</v>
          </cell>
          <cell r="C1420">
            <v>-462.74977377418702</v>
          </cell>
        </row>
        <row r="1421">
          <cell r="A1421">
            <v>4613175.7456037896</v>
          </cell>
          <cell r="B1421">
            <v>-62.815454250820501</v>
          </cell>
          <cell r="C1421">
            <v>-465.733404850451</v>
          </cell>
        </row>
        <row r="1422">
          <cell r="A1422">
            <v>4655860.9352295902</v>
          </cell>
          <cell r="B1422">
            <v>-62.7559771125024</v>
          </cell>
          <cell r="C1422">
            <v>-469.037642657839</v>
          </cell>
        </row>
        <row r="1423">
          <cell r="A1423">
            <v>4698941.0860521495</v>
          </cell>
          <cell r="B1423">
            <v>-62.6812959861359</v>
          </cell>
          <cell r="C1423">
            <v>-472.57142147972201</v>
          </cell>
        </row>
        <row r="1424">
          <cell r="A1424">
            <v>4742419.8526024399</v>
          </cell>
          <cell r="B1424">
            <v>-62.636752459405997</v>
          </cell>
          <cell r="C1424">
            <v>-476.07783854976901</v>
          </cell>
        </row>
        <row r="1425">
          <cell r="A1425">
            <v>4786300.9232263798</v>
          </cell>
          <cell r="B1425">
            <v>-62.578939470972003</v>
          </cell>
          <cell r="C1425">
            <v>-479.933128321482</v>
          </cell>
        </row>
        <row r="1426">
          <cell r="A1426">
            <v>4830588.0203977199</v>
          </cell>
          <cell r="B1426">
            <v>-62.551876849813901</v>
          </cell>
          <cell r="C1426">
            <v>-484.00410027233801</v>
          </cell>
        </row>
        <row r="1427">
          <cell r="A1427">
            <v>4875284.9010338504</v>
          </cell>
          <cell r="B1427">
            <v>-62.511762588938801</v>
          </cell>
          <cell r="C1427">
            <v>-488.93476308647899</v>
          </cell>
        </row>
        <row r="1428">
          <cell r="A1428">
            <v>4920395.3568145102</v>
          </cell>
          <cell r="B1428">
            <v>-62.327707394575498</v>
          </cell>
          <cell r="C1428">
            <v>-498.78434342155799</v>
          </cell>
        </row>
        <row r="1429">
          <cell r="A1429">
            <v>4965923.2145033497</v>
          </cell>
          <cell r="B1429">
            <v>-62.527009619259303</v>
          </cell>
          <cell r="C1429">
            <v>-442.49247068739299</v>
          </cell>
        </row>
        <row r="1430">
          <cell r="A1430">
            <v>5011872.3362727202</v>
          </cell>
          <cell r="B1430">
            <v>-62.618890407816501</v>
          </cell>
          <cell r="C1430">
            <v>-488.89713340121699</v>
          </cell>
        </row>
        <row r="1431">
          <cell r="A1431">
            <v>5058246.6200311296</v>
          </cell>
          <cell r="B1431">
            <v>-62.769826047169701</v>
          </cell>
          <cell r="C1431">
            <v>-495.14501047124099</v>
          </cell>
        </row>
        <row r="1432">
          <cell r="A1432">
            <v>5105049.9997540601</v>
          </cell>
          <cell r="B1432">
            <v>-62.893537343885299</v>
          </cell>
          <cell r="C1432">
            <v>-499.64513135559798</v>
          </cell>
        </row>
        <row r="1433">
          <cell r="A1433">
            <v>5152286.44581756</v>
          </cell>
          <cell r="B1433">
            <v>-63.000151245204997</v>
          </cell>
          <cell r="C1433">
            <v>-503.77943588258898</v>
          </cell>
        </row>
        <row r="1434">
          <cell r="A1434">
            <v>5199959.9653351596</v>
          </cell>
          <cell r="B1434">
            <v>-63.169748042869898</v>
          </cell>
          <cell r="C1434">
            <v>-507.34853183208202</v>
          </cell>
        </row>
        <row r="1435">
          <cell r="A1435">
            <v>5248074.6024977202</v>
          </cell>
          <cell r="B1435">
            <v>-63.320692492746801</v>
          </cell>
          <cell r="C1435">
            <v>-510.94474208261801</v>
          </cell>
        </row>
        <row r="1436">
          <cell r="A1436">
            <v>5296634.4389165798</v>
          </cell>
          <cell r="B1436">
            <v>-63.482628070548003</v>
          </cell>
          <cell r="C1436">
            <v>-514.482714802896</v>
          </cell>
        </row>
        <row r="1437">
          <cell r="A1437">
            <v>5345643.5939697102</v>
          </cell>
          <cell r="B1437">
            <v>-63.652735902892999</v>
          </cell>
          <cell r="C1437">
            <v>-517.97810033343296</v>
          </cell>
        </row>
        <row r="1438">
          <cell r="A1438">
            <v>5395106.2251512697</v>
          </cell>
          <cell r="B1438">
            <v>-63.805991230121101</v>
          </cell>
          <cell r="C1438">
            <v>-521.62695029558301</v>
          </cell>
        </row>
        <row r="1439">
          <cell r="A1439">
            <v>5445026.5284241997</v>
          </cell>
          <cell r="B1439">
            <v>-63.991496030081798</v>
          </cell>
          <cell r="C1439">
            <v>-525.14143207094696</v>
          </cell>
        </row>
        <row r="1440">
          <cell r="A1440">
            <v>5495408.7385762399</v>
          </cell>
          <cell r="B1440">
            <v>-64.191457481383793</v>
          </cell>
          <cell r="C1440">
            <v>-528.759613019168</v>
          </cell>
        </row>
        <row r="1441">
          <cell r="A1441">
            <v>5546257.1295790998</v>
          </cell>
          <cell r="B1441">
            <v>-64.394942803783195</v>
          </cell>
          <cell r="C1441">
            <v>-532.41022591875003</v>
          </cell>
        </row>
        <row r="1442">
          <cell r="A1442">
            <v>5597576.0149510996</v>
          </cell>
          <cell r="B1442">
            <v>-64.624055561909699</v>
          </cell>
          <cell r="C1442">
            <v>-535.87994757252</v>
          </cell>
        </row>
        <row r="1443">
          <cell r="A1443">
            <v>5649369.7481230199</v>
          </cell>
          <cell r="B1443">
            <v>-64.821654008328593</v>
          </cell>
          <cell r="C1443">
            <v>-539.92616670712005</v>
          </cell>
        </row>
        <row r="1444">
          <cell r="A1444">
            <v>5701642.7228074698</v>
          </cell>
          <cell r="B1444">
            <v>-65.057960820999796</v>
          </cell>
          <cell r="C1444">
            <v>-544.01657428538499</v>
          </cell>
        </row>
        <row r="1445">
          <cell r="A1445">
            <v>5754399.3733715601</v>
          </cell>
          <cell r="B1445">
            <v>-65.323893837581807</v>
          </cell>
          <cell r="C1445">
            <v>-548.51570261175402</v>
          </cell>
        </row>
        <row r="1446">
          <cell r="A1446">
            <v>5807644.1752131199</v>
          </cell>
          <cell r="B1446">
            <v>-65.598626282552701</v>
          </cell>
          <cell r="C1446">
            <v>-553.38918480517702</v>
          </cell>
        </row>
        <row r="1447">
          <cell r="A1447">
            <v>5861381.64514028</v>
          </cell>
          <cell r="B1447">
            <v>-65.896458147172595</v>
          </cell>
          <cell r="C1447">
            <v>-558.97782358433506</v>
          </cell>
        </row>
        <row r="1448">
          <cell r="A1448">
            <v>5915616.3417547401</v>
          </cell>
          <cell r="B1448">
            <v>-66.032027573756693</v>
          </cell>
          <cell r="C1448">
            <v>-572.20003637863897</v>
          </cell>
        </row>
        <row r="1449">
          <cell r="A1449">
            <v>5970352.86583836</v>
          </cell>
          <cell r="B1449">
            <v>-66.089294367565202</v>
          </cell>
          <cell r="C1449">
            <v>-547.83322038186805</v>
          </cell>
        </row>
        <row r="1450">
          <cell r="A1450">
            <v>6025595.8607435804</v>
          </cell>
          <cell r="B1450">
            <v>-66.948404289361093</v>
          </cell>
          <cell r="C1450">
            <v>-564.74461557468305</v>
          </cell>
        </row>
        <row r="1451">
          <cell r="A1451">
            <v>6081350.0127871698</v>
          </cell>
          <cell r="B1451">
            <v>-67.427110836278302</v>
          </cell>
          <cell r="C1451">
            <v>-571.62634438280395</v>
          </cell>
        </row>
        <row r="1452">
          <cell r="A1452">
            <v>6137620.0516479397</v>
          </cell>
          <cell r="B1452">
            <v>-67.935504013201097</v>
          </cell>
          <cell r="C1452">
            <v>-577.39372433579297</v>
          </cell>
        </row>
        <row r="1453">
          <cell r="A1453">
            <v>6194410.7507678103</v>
          </cell>
          <cell r="B1453">
            <v>-68.516026244478397</v>
          </cell>
          <cell r="C1453">
            <v>-582.52291570557895</v>
          </cell>
        </row>
        <row r="1454">
          <cell r="A1454">
            <v>6251726.9277568599</v>
          </cell>
          <cell r="B1454">
            <v>-69.073594042396493</v>
          </cell>
          <cell r="C1454">
            <v>-588.09275586992703</v>
          </cell>
        </row>
        <row r="1455">
          <cell r="A1455">
            <v>6309573.4448019303</v>
          </cell>
          <cell r="B1455">
            <v>-69.628034695519801</v>
          </cell>
          <cell r="C1455">
            <v>-593.95853693841002</v>
          </cell>
        </row>
        <row r="1456">
          <cell r="A1456">
            <v>6367955.2090791604</v>
          </cell>
          <cell r="B1456">
            <v>-70.249886808793804</v>
          </cell>
          <cell r="C1456">
            <v>-600.33876971854704</v>
          </cell>
        </row>
        <row r="1457">
          <cell r="A1457">
            <v>6426877.1731701903</v>
          </cell>
          <cell r="B1457">
            <v>-70.870104079278804</v>
          </cell>
          <cell r="C1457">
            <v>-606.72823031434905</v>
          </cell>
        </row>
        <row r="1458">
          <cell r="A1458">
            <v>6486344.3354823804</v>
          </cell>
          <cell r="B1458">
            <v>-71.512020034257503</v>
          </cell>
          <cell r="C1458">
            <v>-612.75292717480102</v>
          </cell>
        </row>
        <row r="1459">
          <cell r="A1459">
            <v>6546361.7406727402</v>
          </cell>
          <cell r="B1459">
            <v>-72.134370605503904</v>
          </cell>
          <cell r="C1459">
            <v>-620.27227285675099</v>
          </cell>
        </row>
        <row r="1460">
          <cell r="A1460">
            <v>6606934.48007596</v>
          </cell>
          <cell r="B1460">
            <v>-72.786486313695306</v>
          </cell>
          <cell r="C1460">
            <v>-629.00031023073302</v>
          </cell>
        </row>
        <row r="1461">
          <cell r="A1461">
            <v>6668067.6921362104</v>
          </cell>
          <cell r="B1461">
            <v>-73.409934323866594</v>
          </cell>
          <cell r="C1461">
            <v>-638.08199231780804</v>
          </cell>
        </row>
        <row r="1462">
          <cell r="A1462">
            <v>6729766.5628431803</v>
          </cell>
          <cell r="B1462">
            <v>-73.971613510447398</v>
          </cell>
          <cell r="C1462">
            <v>-648.34678359157704</v>
          </cell>
        </row>
        <row r="1463">
          <cell r="A1463">
            <v>6792036.3261718396</v>
          </cell>
          <cell r="B1463">
            <v>-74.538642451589794</v>
          </cell>
          <cell r="C1463">
            <v>-659.33605263567495</v>
          </cell>
        </row>
        <row r="1464">
          <cell r="A1464">
            <v>6854882.2645266196</v>
          </cell>
          <cell r="B1464">
            <v>-74.931922591581099</v>
          </cell>
          <cell r="C1464">
            <v>-673.04907281659496</v>
          </cell>
        </row>
        <row r="1465">
          <cell r="A1465">
            <v>6918309.70918936</v>
          </cell>
          <cell r="B1465">
            <v>-74.696771691295993</v>
          </cell>
          <cell r="C1465">
            <v>-707.57788908446605</v>
          </cell>
        </row>
        <row r="1466">
          <cell r="A1466">
            <v>6982324.0407717098</v>
          </cell>
          <cell r="B1466">
            <v>-75.256483215402298</v>
          </cell>
          <cell r="C1466">
            <v>-684.576120237336</v>
          </cell>
        </row>
        <row r="1467">
          <cell r="A1467">
            <v>7046930.6896714596</v>
          </cell>
          <cell r="B1467">
            <v>-75.397590308657499</v>
          </cell>
          <cell r="C1467">
            <v>-702.00280462547505</v>
          </cell>
        </row>
        <row r="1468">
          <cell r="A1468">
            <v>7112135.1365332901</v>
          </cell>
          <cell r="B1468">
            <v>-75.232061417189897</v>
          </cell>
          <cell r="C1468">
            <v>-715.49259202518601</v>
          </cell>
        </row>
        <row r="1469">
          <cell r="A1469">
            <v>7177942.9127136096</v>
          </cell>
          <cell r="B1469">
            <v>-74.916847700470797</v>
          </cell>
          <cell r="C1469">
            <v>-727.68299507085101</v>
          </cell>
        </row>
        <row r="1470">
          <cell r="A1470">
            <v>7244359.6007498996</v>
          </cell>
          <cell r="B1470">
            <v>-74.416284119680796</v>
          </cell>
          <cell r="C1470">
            <v>-738.80164692402798</v>
          </cell>
        </row>
        <row r="1471">
          <cell r="A1471">
            <v>7311390.8348341696</v>
          </cell>
          <cell r="B1471">
            <v>-73.944425663671694</v>
          </cell>
          <cell r="C1471">
            <v>-748.81984204448497</v>
          </cell>
        </row>
        <row r="1472">
          <cell r="A1472">
            <v>7379042.3012910103</v>
          </cell>
          <cell r="B1472">
            <v>-73.449878008798507</v>
          </cell>
          <cell r="C1472">
            <v>-757.81790880267897</v>
          </cell>
        </row>
        <row r="1473">
          <cell r="A1473">
            <v>7447319.7390598804</v>
          </cell>
          <cell r="B1473">
            <v>-73.068769018522602</v>
          </cell>
          <cell r="C1473">
            <v>-765.85212043653598</v>
          </cell>
        </row>
        <row r="1474">
          <cell r="A1474">
            <v>7516228.94018206</v>
          </cell>
          <cell r="B1474">
            <v>-72.484019156210294</v>
          </cell>
          <cell r="C1474">
            <v>-773.65310272182398</v>
          </cell>
        </row>
        <row r="1475">
          <cell r="A1475">
            <v>7585775.7502918299</v>
          </cell>
          <cell r="B1475">
            <v>-71.975730590154598</v>
          </cell>
          <cell r="C1475">
            <v>-781.25970135434204</v>
          </cell>
        </row>
        <row r="1476">
          <cell r="A1476">
            <v>7655966.0691125598</v>
          </cell>
          <cell r="B1476">
            <v>-71.500517302718194</v>
          </cell>
          <cell r="C1476">
            <v>-788.431955954469</v>
          </cell>
        </row>
        <row r="1477">
          <cell r="A1477">
            <v>7726805.8509570202</v>
          </cell>
          <cell r="B1477">
            <v>-71.106050987951505</v>
          </cell>
          <cell r="C1477">
            <v>-795.13711527787405</v>
          </cell>
        </row>
        <row r="1478">
          <cell r="A1478">
            <v>7798301.1052325899</v>
          </cell>
          <cell r="B1478">
            <v>-70.668474110875593</v>
          </cell>
          <cell r="C1478">
            <v>-802.91206155254895</v>
          </cell>
        </row>
        <row r="1479">
          <cell r="A1479">
            <v>7870457.8969509797</v>
          </cell>
          <cell r="B1479">
            <v>-70.200810989216194</v>
          </cell>
          <cell r="C1479">
            <v>-813.18394391166498</v>
          </cell>
        </row>
        <row r="1480">
          <cell r="A1480">
            <v>7943282.3472428201</v>
          </cell>
          <cell r="B1480">
            <v>-69.401214540649207</v>
          </cell>
          <cell r="C1480">
            <v>-783.81659415486604</v>
          </cell>
        </row>
        <row r="1481">
          <cell r="A1481">
            <v>8016780.63387678</v>
          </cell>
          <cell r="B1481">
            <v>-69.818622881516504</v>
          </cell>
          <cell r="C1481">
            <v>-815.707503717657</v>
          </cell>
        </row>
        <row r="1482">
          <cell r="A1482">
            <v>8090958.9917838201</v>
          </cell>
          <cell r="B1482">
            <v>-69.666188631992895</v>
          </cell>
          <cell r="C1482">
            <v>-823.56599362555198</v>
          </cell>
        </row>
        <row r="1483">
          <cell r="A1483">
            <v>8165823.7135859197</v>
          </cell>
          <cell r="B1483">
            <v>-69.523582309758794</v>
          </cell>
          <cell r="C1483">
            <v>-830.34081608650501</v>
          </cell>
        </row>
        <row r="1484">
          <cell r="A1484">
            <v>8241381.1501300205</v>
          </cell>
          <cell r="B1484">
            <v>-69.411138500036898</v>
          </cell>
          <cell r="C1484">
            <v>-836.33152490503005</v>
          </cell>
        </row>
        <row r="1485">
          <cell r="A1485">
            <v>8317637.7110267002</v>
          </cell>
          <cell r="B1485">
            <v>-69.391212630413804</v>
          </cell>
          <cell r="C1485">
            <v>-841.92340573750596</v>
          </cell>
        </row>
        <row r="1486">
          <cell r="A1486">
            <v>8394599.8651939798</v>
          </cell>
          <cell r="B1486">
            <v>-69.329557705684394</v>
          </cell>
          <cell r="C1486">
            <v>-847.53265855733696</v>
          </cell>
        </row>
        <row r="1487">
          <cell r="A1487">
            <v>8472274.1414059605</v>
          </cell>
          <cell r="B1487">
            <v>-69.281063049129301</v>
          </cell>
          <cell r="C1487">
            <v>-853.39192267930105</v>
          </cell>
        </row>
        <row r="1488">
          <cell r="A1488">
            <v>8550667.1288468391</v>
          </cell>
          <cell r="B1488">
            <v>-69.249601473534497</v>
          </cell>
          <cell r="C1488">
            <v>-859.32107631756401</v>
          </cell>
        </row>
        <row r="1489">
          <cell r="A1489">
            <v>8629785.4776696991</v>
          </cell>
          <cell r="B1489">
            <v>-69.258756871157303</v>
          </cell>
          <cell r="C1489">
            <v>-865.20780353112605</v>
          </cell>
        </row>
        <row r="1490">
          <cell r="A1490">
            <v>8709635.8995608091</v>
          </cell>
          <cell r="B1490">
            <v>-69.339919092105404</v>
          </cell>
          <cell r="C1490">
            <v>-870.96307363087396</v>
          </cell>
        </row>
        <row r="1491">
          <cell r="A1491">
            <v>8790225.1683088392</v>
          </cell>
          <cell r="B1491">
            <v>-69.385595168477593</v>
          </cell>
          <cell r="C1491">
            <v>-878.24918752001599</v>
          </cell>
        </row>
        <row r="1492">
          <cell r="A1492">
            <v>8871560.12037961</v>
          </cell>
          <cell r="B1492">
            <v>-69.415238676798594</v>
          </cell>
          <cell r="C1492">
            <v>-889.43386480378501</v>
          </cell>
        </row>
        <row r="1493">
          <cell r="A1493">
            <v>8953647.6554959305</v>
          </cell>
          <cell r="B1493">
            <v>-69.478733510385595</v>
          </cell>
          <cell r="C1493">
            <v>-877.59205769769096</v>
          </cell>
        </row>
        <row r="1494">
          <cell r="A1494">
            <v>9036494.7372230198</v>
          </cell>
          <cell r="B1494">
            <v>-69.981654486126601</v>
          </cell>
          <cell r="C1494">
            <v>-891.82291496012294</v>
          </cell>
        </row>
        <row r="1495">
          <cell r="A1495">
            <v>9120108.3935590908</v>
          </cell>
          <cell r="B1495">
            <v>-70.362660687693094</v>
          </cell>
          <cell r="C1495">
            <v>-899.55085483369396</v>
          </cell>
        </row>
        <row r="1496">
          <cell r="A1496">
            <v>9204495.7175317202</v>
          </cell>
          <cell r="B1496">
            <v>-70.746238471693303</v>
          </cell>
          <cell r="C1496">
            <v>-906.70584176580496</v>
          </cell>
        </row>
        <row r="1497">
          <cell r="A1497">
            <v>9289663.8677993603</v>
          </cell>
          <cell r="B1497">
            <v>-71.232051133446703</v>
          </cell>
          <cell r="C1497">
            <v>-912.92105698886098</v>
          </cell>
        </row>
        <row r="1498">
          <cell r="A1498">
            <v>9375620.0692588091</v>
          </cell>
          <cell r="B1498">
            <v>-71.686790219137293</v>
          </cell>
          <cell r="C1498">
            <v>-919.92496956171897</v>
          </cell>
        </row>
        <row r="1499">
          <cell r="A1499">
            <v>9462371.6136579197</v>
          </cell>
          <cell r="B1499">
            <v>-72.176456880153907</v>
          </cell>
          <cell r="C1499">
            <v>-927.14496006291904</v>
          </cell>
        </row>
        <row r="1500">
          <cell r="A1500">
            <v>9549925.8602143601</v>
          </cell>
          <cell r="B1500">
            <v>-72.769345094608497</v>
          </cell>
          <cell r="C1500">
            <v>-933.99802422938501</v>
          </cell>
        </row>
        <row r="1501">
          <cell r="A1501">
            <v>9638290.2362396996</v>
          </cell>
          <cell r="B1501">
            <v>-73.345122954371405</v>
          </cell>
          <cell r="C1501">
            <v>-942.23003137374496</v>
          </cell>
        </row>
        <row r="1502">
          <cell r="A1502">
            <v>9727472.2377696596</v>
          </cell>
          <cell r="B1502">
            <v>-74.040285227629198</v>
          </cell>
          <cell r="C1502">
            <v>-951.59137411911001</v>
          </cell>
        </row>
        <row r="1503">
          <cell r="A1503">
            <v>9817479.4301998392</v>
          </cell>
          <cell r="B1503">
            <v>-74.748558381103507</v>
          </cell>
          <cell r="C1503">
            <v>-963.05912041122599</v>
          </cell>
        </row>
        <row r="1504">
          <cell r="A1504">
            <v>9908319.44892768</v>
          </cell>
          <cell r="B1504">
            <v>-96.055330560161494</v>
          </cell>
          <cell r="C1504">
            <v>-992.61726271745999</v>
          </cell>
        </row>
        <row r="1505">
          <cell r="A1505">
            <v>10000000</v>
          </cell>
          <cell r="B1505">
            <v>-76.451055105939403</v>
          </cell>
          <cell r="C1505">
            <v>-976.46041778560198</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Microsoft_Visio_2003-2010_Drawing1.vsd"/></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88"/>
  <sheetViews>
    <sheetView tabSelected="1" topLeftCell="A22" zoomScale="85" zoomScaleNormal="85" workbookViewId="0">
      <selection activeCell="B30" sqref="B30"/>
    </sheetView>
  </sheetViews>
  <sheetFormatPr defaultRowHeight="14.4" x14ac:dyDescent="0.3"/>
  <cols>
    <col min="1" max="1" width="45.21875" customWidth="1"/>
    <col min="2" max="2" width="10.88671875" customWidth="1"/>
  </cols>
  <sheetData>
    <row r="1" spans="1:18" x14ac:dyDescent="0.3">
      <c r="A1" s="76"/>
      <c r="B1" s="74" t="s">
        <v>149</v>
      </c>
      <c r="C1" s="74"/>
      <c r="D1" s="74"/>
      <c r="E1" s="74"/>
      <c r="F1" s="74"/>
      <c r="G1" s="74"/>
      <c r="H1" s="74"/>
      <c r="I1" s="74"/>
      <c r="J1" s="74"/>
      <c r="K1" s="74"/>
      <c r="L1" s="74"/>
      <c r="M1" s="74"/>
      <c r="N1" s="74"/>
      <c r="O1" s="74"/>
      <c r="P1" s="74"/>
      <c r="Q1" s="74"/>
      <c r="R1" s="74"/>
    </row>
    <row r="2" spans="1:18" x14ac:dyDescent="0.3">
      <c r="A2" s="76"/>
      <c r="B2" s="74"/>
      <c r="C2" s="74"/>
      <c r="D2" s="74"/>
      <c r="E2" s="74"/>
      <c r="F2" s="74"/>
      <c r="G2" s="74"/>
      <c r="H2" s="74"/>
      <c r="I2" s="74"/>
      <c r="J2" s="74"/>
      <c r="K2" s="74"/>
      <c r="L2" s="74"/>
      <c r="M2" s="74"/>
      <c r="N2" s="74"/>
      <c r="O2" s="74"/>
      <c r="P2" s="74"/>
      <c r="Q2" s="74"/>
      <c r="R2" s="74"/>
    </row>
    <row r="3" spans="1:18" x14ac:dyDescent="0.3">
      <c r="A3" s="76"/>
      <c r="B3" s="74"/>
      <c r="C3" s="74"/>
      <c r="D3" s="74"/>
      <c r="E3" s="74"/>
      <c r="F3" s="74"/>
      <c r="G3" s="74"/>
      <c r="H3" s="74"/>
      <c r="I3" s="74"/>
      <c r="J3" s="74"/>
      <c r="K3" s="74"/>
      <c r="L3" s="74"/>
      <c r="M3" s="74"/>
      <c r="N3" s="74"/>
      <c r="O3" s="74"/>
      <c r="P3" s="74"/>
      <c r="Q3" s="74"/>
      <c r="R3" s="74"/>
    </row>
    <row r="4" spans="1:18" ht="14.25" customHeight="1" x14ac:dyDescent="0.3">
      <c r="A4" s="3"/>
      <c r="B4" s="3"/>
      <c r="C4" s="3"/>
      <c r="D4" s="3"/>
      <c r="E4" s="3"/>
      <c r="F4" s="3"/>
      <c r="G4" s="3"/>
      <c r="H4" s="3"/>
      <c r="I4" s="3"/>
      <c r="J4" s="3"/>
      <c r="K4" s="3"/>
      <c r="L4" s="3"/>
      <c r="M4" s="3"/>
      <c r="N4" s="3"/>
      <c r="O4" s="3"/>
      <c r="P4" s="3"/>
      <c r="Q4" s="3"/>
      <c r="R4" s="3"/>
    </row>
    <row r="5" spans="1:18" ht="14.25" customHeight="1" x14ac:dyDescent="0.3">
      <c r="A5" s="3"/>
      <c r="B5" s="3"/>
      <c r="C5" s="2"/>
      <c r="D5" s="4" t="s">
        <v>5</v>
      </c>
      <c r="E5" s="3"/>
      <c r="F5" s="3"/>
      <c r="G5" s="4" t="s">
        <v>123</v>
      </c>
      <c r="H5" s="3"/>
      <c r="I5" s="3"/>
      <c r="J5" s="3"/>
      <c r="K5" s="4" t="s">
        <v>126</v>
      </c>
      <c r="L5" s="3"/>
      <c r="M5" s="3"/>
      <c r="N5" s="3"/>
      <c r="O5" s="3"/>
      <c r="P5" s="3"/>
      <c r="Q5" s="3"/>
      <c r="R5" s="3"/>
    </row>
    <row r="6" spans="1:18" ht="14.25" customHeight="1" x14ac:dyDescent="0.3">
      <c r="A6" s="3"/>
      <c r="B6" s="3"/>
      <c r="C6" s="3"/>
      <c r="D6" s="3"/>
      <c r="E6" s="3"/>
      <c r="F6" s="3"/>
      <c r="G6" s="3"/>
      <c r="H6" s="3"/>
      <c r="I6" s="3"/>
      <c r="J6" s="3"/>
      <c r="K6" s="3"/>
      <c r="L6" s="3"/>
      <c r="M6" s="3"/>
      <c r="N6" s="3"/>
      <c r="O6" s="3"/>
      <c r="P6" s="3"/>
      <c r="Q6" s="3"/>
      <c r="R6" s="3"/>
    </row>
    <row r="7" spans="1:18" ht="14.25" customHeight="1" x14ac:dyDescent="0.3">
      <c r="A7" s="75"/>
      <c r="B7" s="75"/>
      <c r="C7" s="75"/>
      <c r="D7" s="75"/>
      <c r="E7" s="75"/>
      <c r="F7" s="75"/>
      <c r="G7" s="75"/>
      <c r="H7" s="75"/>
      <c r="I7" s="75"/>
      <c r="J7" s="75"/>
      <c r="K7" s="75"/>
      <c r="L7" s="75"/>
      <c r="M7" s="75"/>
      <c r="N7" s="75"/>
      <c r="O7" s="75"/>
      <c r="P7" s="75"/>
      <c r="Q7" s="75"/>
      <c r="R7" s="75"/>
    </row>
    <row r="8" spans="1:18" ht="14.25" customHeight="1" x14ac:dyDescent="0.3">
      <c r="A8" s="75"/>
      <c r="B8" s="75"/>
      <c r="C8" s="75"/>
      <c r="D8" s="75"/>
      <c r="E8" s="75"/>
      <c r="F8" s="75"/>
      <c r="G8" s="75"/>
      <c r="H8" s="75"/>
      <c r="I8" s="75"/>
      <c r="J8" s="75"/>
      <c r="K8" s="75"/>
      <c r="L8" s="75"/>
      <c r="M8" s="75"/>
      <c r="N8" s="75"/>
      <c r="O8" s="75"/>
      <c r="P8" s="75"/>
      <c r="Q8" s="75"/>
      <c r="R8" s="75"/>
    </row>
    <row r="9" spans="1:18" ht="14.25" customHeight="1" thickBot="1" x14ac:dyDescent="0.35">
      <c r="A9" s="75"/>
      <c r="B9" s="75"/>
      <c r="C9" s="75"/>
      <c r="D9" s="75"/>
      <c r="E9" s="75"/>
      <c r="F9" s="75"/>
      <c r="G9" s="75"/>
      <c r="H9" s="75"/>
      <c r="I9" s="75"/>
      <c r="J9" s="75"/>
      <c r="K9" s="75"/>
      <c r="L9" s="75"/>
      <c r="M9" s="75"/>
      <c r="N9" s="75"/>
      <c r="O9" s="75"/>
      <c r="P9" s="75"/>
      <c r="Q9" s="75"/>
      <c r="R9" s="75"/>
    </row>
    <row r="10" spans="1:18" x14ac:dyDescent="0.3">
      <c r="A10" s="73" t="s">
        <v>0</v>
      </c>
      <c r="B10" s="73"/>
      <c r="C10" s="73"/>
      <c r="D10" s="43"/>
      <c r="E10" s="56"/>
      <c r="F10" s="57"/>
      <c r="G10" s="57"/>
      <c r="H10" s="57"/>
      <c r="I10" s="57"/>
      <c r="J10" s="57"/>
      <c r="K10" s="57"/>
      <c r="L10" s="57"/>
      <c r="M10" s="57"/>
      <c r="N10" s="57"/>
      <c r="O10" s="58"/>
      <c r="P10" s="44"/>
      <c r="Q10" s="44"/>
      <c r="R10" s="43"/>
    </row>
    <row r="11" spans="1:18" x14ac:dyDescent="0.3">
      <c r="A11" s="5" t="s">
        <v>1</v>
      </c>
      <c r="B11" s="51">
        <v>2</v>
      </c>
      <c r="C11" s="6" t="s">
        <v>4</v>
      </c>
      <c r="D11" s="43"/>
      <c r="E11" s="59"/>
      <c r="F11" s="60"/>
      <c r="G11" s="60"/>
      <c r="H11" s="60"/>
      <c r="I11" s="60"/>
      <c r="J11" s="60"/>
      <c r="K11" s="60"/>
      <c r="L11" s="60"/>
      <c r="M11" s="60"/>
      <c r="N11" s="60"/>
      <c r="O11" s="61"/>
      <c r="P11" s="44"/>
      <c r="Q11" s="44"/>
      <c r="R11" s="43"/>
    </row>
    <row r="12" spans="1:18" x14ac:dyDescent="0.3">
      <c r="A12" s="5" t="s">
        <v>2</v>
      </c>
      <c r="B12" s="51">
        <v>2</v>
      </c>
      <c r="C12" s="6" t="s">
        <v>4</v>
      </c>
      <c r="D12" s="43"/>
      <c r="E12" s="59"/>
      <c r="F12" s="60"/>
      <c r="G12" s="60"/>
      <c r="H12" s="60"/>
      <c r="I12" s="62">
        <f>B33</f>
        <v>5.6</v>
      </c>
      <c r="J12" s="63" t="s">
        <v>27</v>
      </c>
      <c r="K12" s="60"/>
      <c r="L12" s="60"/>
      <c r="M12" s="60"/>
      <c r="N12" s="60"/>
      <c r="O12" s="61"/>
      <c r="P12" s="44"/>
      <c r="Q12" s="44"/>
      <c r="R12" s="43"/>
    </row>
    <row r="13" spans="1:18" x14ac:dyDescent="0.3">
      <c r="A13" s="5" t="s">
        <v>3</v>
      </c>
      <c r="B13" s="51">
        <v>3.7</v>
      </c>
      <c r="C13" s="6" t="s">
        <v>4</v>
      </c>
      <c r="D13" s="43"/>
      <c r="E13" s="64">
        <f>B12</f>
        <v>2</v>
      </c>
      <c r="F13" s="63" t="s">
        <v>4</v>
      </c>
      <c r="G13" s="60"/>
      <c r="H13" s="60"/>
      <c r="I13" s="60"/>
      <c r="J13" s="60"/>
      <c r="K13" s="60"/>
      <c r="L13" s="60"/>
      <c r="M13" s="60"/>
      <c r="N13" s="60"/>
      <c r="O13" s="61"/>
      <c r="P13" s="44"/>
      <c r="Q13" s="44"/>
      <c r="R13" s="43"/>
    </row>
    <row r="14" spans="1:18" x14ac:dyDescent="0.3">
      <c r="D14" s="43"/>
      <c r="E14" s="59"/>
      <c r="F14" s="60"/>
      <c r="G14" s="60"/>
      <c r="H14" s="60"/>
      <c r="I14" s="60"/>
      <c r="J14" s="60"/>
      <c r="K14" s="60"/>
      <c r="L14" s="60"/>
      <c r="M14" s="60"/>
      <c r="N14" s="60"/>
      <c r="O14" s="61"/>
      <c r="P14" s="44"/>
      <c r="Q14" s="44"/>
      <c r="R14" s="43"/>
    </row>
    <row r="15" spans="1:18" x14ac:dyDescent="0.3">
      <c r="A15" s="73" t="s">
        <v>6</v>
      </c>
      <c r="B15" s="73"/>
      <c r="C15" s="73"/>
      <c r="D15" s="43"/>
      <c r="E15" s="59"/>
      <c r="F15" s="60"/>
      <c r="G15" s="60"/>
      <c r="H15" s="60"/>
      <c r="I15" s="60"/>
      <c r="J15" s="60"/>
      <c r="K15" s="60"/>
      <c r="L15" s="60"/>
      <c r="M15" s="60"/>
      <c r="N15" s="60"/>
      <c r="O15" s="61"/>
      <c r="P15" s="44"/>
      <c r="Q15" s="44"/>
      <c r="R15" s="43"/>
    </row>
    <row r="16" spans="1:18" x14ac:dyDescent="0.3">
      <c r="A16" s="7" t="s">
        <v>7</v>
      </c>
      <c r="B16" s="51">
        <v>8</v>
      </c>
      <c r="C16" s="6" t="s">
        <v>4</v>
      </c>
      <c r="D16" s="43"/>
      <c r="E16" s="59"/>
      <c r="F16" s="60"/>
      <c r="G16" s="60"/>
      <c r="H16" s="60"/>
      <c r="I16" s="60"/>
      <c r="J16" s="60"/>
      <c r="K16" s="60"/>
      <c r="L16" s="60"/>
      <c r="M16" s="63">
        <f>B16</f>
        <v>8</v>
      </c>
      <c r="N16" s="63" t="s">
        <v>4</v>
      </c>
      <c r="O16" s="61"/>
      <c r="P16" s="44"/>
      <c r="Q16" s="44"/>
      <c r="R16" s="43"/>
    </row>
    <row r="17" spans="1:18" x14ac:dyDescent="0.3">
      <c r="A17" s="7" t="s">
        <v>8</v>
      </c>
      <c r="B17" s="51">
        <v>0.8</v>
      </c>
      <c r="C17" s="6" t="s">
        <v>9</v>
      </c>
      <c r="D17" s="43"/>
      <c r="E17" s="59"/>
      <c r="F17" s="60"/>
      <c r="G17" s="60"/>
      <c r="H17" s="60"/>
      <c r="I17" s="60"/>
      <c r="J17" s="60"/>
      <c r="K17" s="60"/>
      <c r="L17" s="60"/>
      <c r="M17" s="63">
        <f>B17</f>
        <v>0.8</v>
      </c>
      <c r="N17" s="63" t="s">
        <v>9</v>
      </c>
      <c r="O17" s="61"/>
      <c r="P17" s="44"/>
      <c r="Q17" s="44"/>
      <c r="R17" s="43"/>
    </row>
    <row r="18" spans="1:18" x14ac:dyDescent="0.3">
      <c r="A18" s="7" t="s">
        <v>24</v>
      </c>
      <c r="B18" s="51">
        <v>85</v>
      </c>
      <c r="C18" s="9" t="s">
        <v>13</v>
      </c>
      <c r="D18" s="43"/>
      <c r="E18" s="59"/>
      <c r="F18" s="60"/>
      <c r="G18" s="60"/>
      <c r="H18" s="60"/>
      <c r="I18" s="60"/>
      <c r="J18" s="60"/>
      <c r="K18" s="60"/>
      <c r="L18" s="60"/>
      <c r="M18" s="60"/>
      <c r="N18" s="60"/>
      <c r="O18" s="61"/>
      <c r="P18" s="44"/>
      <c r="Q18" s="44"/>
      <c r="R18" s="43"/>
    </row>
    <row r="19" spans="1:18" x14ac:dyDescent="0.3">
      <c r="D19" s="43"/>
      <c r="E19" s="59"/>
      <c r="F19" s="60"/>
      <c r="G19" s="60"/>
      <c r="H19" s="60"/>
      <c r="I19" s="60"/>
      <c r="J19" s="60"/>
      <c r="K19" s="60"/>
      <c r="L19" s="60"/>
      <c r="M19" s="60"/>
      <c r="N19" s="63">
        <f>B42</f>
        <v>9</v>
      </c>
      <c r="O19" s="65" t="s">
        <v>31</v>
      </c>
      <c r="P19" s="44"/>
      <c r="Q19" s="44"/>
      <c r="R19" s="43"/>
    </row>
    <row r="20" spans="1:18" x14ac:dyDescent="0.3">
      <c r="A20" s="73" t="s">
        <v>14</v>
      </c>
      <c r="B20" s="73"/>
      <c r="C20" s="73"/>
      <c r="D20" s="43"/>
      <c r="E20" s="59"/>
      <c r="F20" s="60"/>
      <c r="G20" s="60"/>
      <c r="H20" s="60"/>
      <c r="I20" s="60"/>
      <c r="J20" s="60"/>
      <c r="K20" s="60"/>
      <c r="L20" s="60"/>
      <c r="M20" s="60"/>
      <c r="N20" s="60"/>
      <c r="O20" s="61"/>
      <c r="P20" s="44"/>
      <c r="Q20" s="44"/>
      <c r="R20" s="43"/>
    </row>
    <row r="21" spans="1:18" x14ac:dyDescent="0.3">
      <c r="A21" s="5" t="s">
        <v>15</v>
      </c>
      <c r="B21" s="51">
        <v>48.7</v>
      </c>
      <c r="C21" s="6" t="s">
        <v>16</v>
      </c>
      <c r="D21" s="43"/>
      <c r="E21" s="59"/>
      <c r="F21" s="60"/>
      <c r="G21" s="60"/>
      <c r="H21" s="60"/>
      <c r="I21" s="60"/>
      <c r="J21" s="60"/>
      <c r="K21" s="66">
        <f>B22</f>
        <v>600.63333333333344</v>
      </c>
      <c r="L21" s="63" t="s">
        <v>16</v>
      </c>
      <c r="M21" s="60"/>
      <c r="N21" s="60"/>
      <c r="O21" s="61"/>
      <c r="P21" s="44"/>
      <c r="Q21" s="44"/>
      <c r="R21" s="43"/>
    </row>
    <row r="22" spans="1:18" x14ac:dyDescent="0.3">
      <c r="A22" s="5" t="s">
        <v>17</v>
      </c>
      <c r="B22" s="8">
        <f>((B16/0.6)-1)*B21</f>
        <v>600.63333333333344</v>
      </c>
      <c r="C22" s="6" t="s">
        <v>16</v>
      </c>
      <c r="D22" s="43"/>
      <c r="E22" s="59"/>
      <c r="F22" s="60"/>
      <c r="G22" s="60"/>
      <c r="H22" s="60"/>
      <c r="I22" s="60"/>
      <c r="J22" s="60"/>
      <c r="K22" s="60"/>
      <c r="L22" s="66">
        <f>B51</f>
        <v>2.6511293987980833E-4</v>
      </c>
      <c r="M22" s="63" t="s">
        <v>35</v>
      </c>
      <c r="N22" s="60"/>
      <c r="O22" s="61"/>
      <c r="P22" s="44"/>
      <c r="Q22" s="44"/>
      <c r="R22" s="43"/>
    </row>
    <row r="23" spans="1:18" x14ac:dyDescent="0.3">
      <c r="A23" s="1"/>
      <c r="D23" s="43"/>
      <c r="E23" s="59"/>
      <c r="F23" s="60"/>
      <c r="G23" s="60"/>
      <c r="H23" s="60"/>
      <c r="I23" s="60"/>
      <c r="J23" s="60"/>
      <c r="K23" s="60"/>
      <c r="L23" s="60"/>
      <c r="M23" s="60"/>
      <c r="N23" s="60"/>
      <c r="O23" s="61"/>
      <c r="P23" s="44"/>
      <c r="Q23" s="44"/>
      <c r="R23" s="43"/>
    </row>
    <row r="24" spans="1:18" x14ac:dyDescent="0.3">
      <c r="A24" s="73" t="s">
        <v>22</v>
      </c>
      <c r="B24" s="73"/>
      <c r="C24" s="73"/>
      <c r="D24" s="44">
        <v>0.6</v>
      </c>
      <c r="E24" s="59"/>
      <c r="F24" s="60"/>
      <c r="G24" s="60"/>
      <c r="H24" s="60"/>
      <c r="I24" s="60"/>
      <c r="J24" s="60"/>
      <c r="K24" s="60"/>
      <c r="L24" s="60"/>
      <c r="M24" s="60"/>
      <c r="N24" s="63"/>
      <c r="O24" s="65"/>
      <c r="P24" s="44"/>
      <c r="Q24" s="44"/>
      <c r="R24" s="43"/>
    </row>
    <row r="25" spans="1:18" x14ac:dyDescent="0.3">
      <c r="A25" s="5" t="s">
        <v>20</v>
      </c>
      <c r="B25" s="6">
        <f>0.5</f>
        <v>0.5</v>
      </c>
      <c r="C25" s="6" t="s">
        <v>21</v>
      </c>
      <c r="D25" s="44">
        <f>0.6+(B12-1)*0.8</f>
        <v>1.4</v>
      </c>
      <c r="E25" s="59"/>
      <c r="F25" s="60"/>
      <c r="G25" s="60"/>
      <c r="H25" s="60"/>
      <c r="I25" s="60"/>
      <c r="J25" s="60"/>
      <c r="K25" s="63">
        <f>B21</f>
        <v>48.7</v>
      </c>
      <c r="L25" s="63" t="s">
        <v>16</v>
      </c>
      <c r="M25" s="60"/>
      <c r="N25" s="63"/>
      <c r="O25" s="65"/>
      <c r="P25" s="44"/>
      <c r="Q25" s="44"/>
      <c r="R25" s="43"/>
    </row>
    <row r="26" spans="1:18" x14ac:dyDescent="0.3">
      <c r="A26" s="5" t="s">
        <v>23</v>
      </c>
      <c r="B26" s="11">
        <f>1-B12*B18/B16/100</f>
        <v>0.78749999999999998</v>
      </c>
      <c r="C26" s="6"/>
      <c r="D26" s="44">
        <v>1</v>
      </c>
      <c r="E26" s="59"/>
      <c r="F26" s="60"/>
      <c r="G26" s="60"/>
      <c r="H26" s="60"/>
      <c r="I26" s="60"/>
      <c r="J26" s="60"/>
      <c r="K26" s="60"/>
      <c r="L26" s="60"/>
      <c r="M26" s="60"/>
      <c r="N26" s="63"/>
      <c r="O26" s="65"/>
      <c r="P26" s="44"/>
      <c r="Q26" s="44"/>
      <c r="R26" s="43"/>
    </row>
    <row r="27" spans="1:18" ht="15" thickBot="1" x14ac:dyDescent="0.35">
      <c r="A27" s="1"/>
      <c r="B27" s="10"/>
      <c r="D27" s="43"/>
      <c r="E27" s="67"/>
      <c r="F27" s="68"/>
      <c r="G27" s="68"/>
      <c r="H27" s="68"/>
      <c r="I27" s="68"/>
      <c r="J27" s="68"/>
      <c r="K27" s="68"/>
      <c r="L27" s="68"/>
      <c r="M27" s="68"/>
      <c r="N27" s="69"/>
      <c r="O27" s="70"/>
      <c r="P27" s="44"/>
      <c r="Q27" s="44"/>
      <c r="R27" s="43"/>
    </row>
    <row r="28" spans="1:18" x14ac:dyDescent="0.3">
      <c r="A28" s="73" t="s">
        <v>18</v>
      </c>
      <c r="B28" s="73"/>
      <c r="C28" s="73"/>
      <c r="D28" s="43"/>
      <c r="E28" s="44"/>
      <c r="F28" s="44"/>
      <c r="G28" s="44"/>
      <c r="H28" s="44"/>
      <c r="I28" s="44"/>
      <c r="J28" s="44"/>
      <c r="K28" s="44"/>
      <c r="L28" s="44"/>
      <c r="M28" s="44"/>
      <c r="N28" s="44"/>
      <c r="O28" s="44"/>
      <c r="P28" s="44"/>
      <c r="Q28" s="44"/>
      <c r="R28" s="43"/>
    </row>
    <row r="29" spans="1:18" x14ac:dyDescent="0.3">
      <c r="A29" s="5" t="s">
        <v>125</v>
      </c>
      <c r="B29" s="11">
        <f>B16*B17/B12/B18*100</f>
        <v>3.7647058823529416</v>
      </c>
      <c r="C29" s="6" t="s">
        <v>9</v>
      </c>
      <c r="D29" s="43"/>
      <c r="E29" s="44"/>
      <c r="F29" s="44"/>
      <c r="G29" s="44"/>
      <c r="H29" s="44"/>
      <c r="I29" s="44"/>
      <c r="J29" s="44"/>
      <c r="K29" s="44"/>
      <c r="L29" s="44"/>
      <c r="M29" s="44"/>
      <c r="N29" s="44"/>
      <c r="O29" s="44"/>
      <c r="P29" s="44"/>
      <c r="Q29" s="44"/>
      <c r="R29" s="43"/>
    </row>
    <row r="30" spans="1:18" x14ac:dyDescent="0.3">
      <c r="A30" s="5" t="s">
        <v>124</v>
      </c>
      <c r="B30" s="51">
        <v>30</v>
      </c>
      <c r="C30" s="6" t="s">
        <v>13</v>
      </c>
      <c r="D30" s="43"/>
      <c r="E30" s="43"/>
      <c r="F30" s="43"/>
      <c r="G30" s="43"/>
      <c r="H30" s="43"/>
      <c r="I30" s="43"/>
      <c r="J30" s="43"/>
      <c r="K30" s="43"/>
      <c r="L30" s="43"/>
      <c r="M30" s="43"/>
      <c r="N30" s="43"/>
      <c r="O30" s="43"/>
      <c r="P30" s="43"/>
      <c r="Q30" s="43"/>
      <c r="R30" s="43"/>
    </row>
    <row r="31" spans="1:18" hidden="1" x14ac:dyDescent="0.3">
      <c r="A31" s="7" t="s">
        <v>19</v>
      </c>
      <c r="B31" s="11">
        <f>B29*B30/100</f>
        <v>1.1294117647058826</v>
      </c>
      <c r="C31" s="6" t="s">
        <v>9</v>
      </c>
      <c r="D31" s="43"/>
      <c r="E31" s="43"/>
      <c r="F31" s="43"/>
      <c r="G31" s="43"/>
      <c r="H31" s="43"/>
      <c r="I31" s="43"/>
      <c r="J31" s="43"/>
      <c r="K31" s="43"/>
      <c r="L31" s="43"/>
      <c r="M31" s="43"/>
      <c r="N31" s="43"/>
      <c r="O31" s="43"/>
      <c r="P31" s="43"/>
      <c r="Q31" s="43"/>
      <c r="R31" s="43"/>
    </row>
    <row r="32" spans="1:18" x14ac:dyDescent="0.3">
      <c r="A32" s="7" t="s">
        <v>127</v>
      </c>
      <c r="B32" s="11">
        <f>B12*B26/B25/B31</f>
        <v>2.7890624999999996</v>
      </c>
      <c r="C32" s="6" t="s">
        <v>27</v>
      </c>
      <c r="D32" s="43"/>
      <c r="E32" s="43"/>
      <c r="F32" s="43"/>
      <c r="G32" s="43"/>
      <c r="H32" s="43"/>
      <c r="I32" s="43"/>
      <c r="J32" s="43"/>
      <c r="K32" s="43"/>
      <c r="L32" s="43"/>
      <c r="M32" s="43"/>
      <c r="N32" s="43"/>
      <c r="O32" s="43"/>
      <c r="P32" s="43"/>
      <c r="Q32" s="43"/>
      <c r="R32" s="43"/>
    </row>
    <row r="33" spans="1:18" x14ac:dyDescent="0.3">
      <c r="A33" s="7" t="s">
        <v>133</v>
      </c>
      <c r="B33" s="52">
        <v>5.6</v>
      </c>
      <c r="C33" s="9" t="s">
        <v>27</v>
      </c>
      <c r="D33" s="43"/>
      <c r="E33" s="43"/>
      <c r="F33" s="43"/>
      <c r="G33" s="43"/>
      <c r="H33" s="43"/>
      <c r="I33" s="43"/>
      <c r="J33" s="43"/>
      <c r="K33" s="43"/>
      <c r="L33" s="43"/>
      <c r="M33" s="43"/>
      <c r="N33" s="43"/>
      <c r="O33" s="43"/>
      <c r="P33" s="43"/>
      <c r="Q33" s="43"/>
      <c r="R33" s="43"/>
    </row>
    <row r="34" spans="1:18" x14ac:dyDescent="0.3">
      <c r="A34" s="7" t="s">
        <v>19</v>
      </c>
      <c r="B34" s="11">
        <f>B12*B26/B33/B25</f>
        <v>0.5625</v>
      </c>
      <c r="C34" s="6" t="s">
        <v>9</v>
      </c>
      <c r="D34" s="43"/>
      <c r="E34" s="43"/>
      <c r="F34" s="43"/>
      <c r="G34" s="43"/>
      <c r="H34" s="43"/>
      <c r="I34" s="43"/>
      <c r="J34" s="43"/>
      <c r="K34" s="43"/>
      <c r="L34" s="43"/>
      <c r="M34" s="43"/>
      <c r="N34" s="43"/>
      <c r="O34" s="43"/>
      <c r="P34" s="43"/>
      <c r="Q34" s="43"/>
      <c r="R34" s="43"/>
    </row>
    <row r="35" spans="1:18" x14ac:dyDescent="0.3">
      <c r="A35" s="7" t="s">
        <v>26</v>
      </c>
      <c r="B35" s="11">
        <f>B29+B34/2</f>
        <v>4.045955882352942</v>
      </c>
      <c r="C35" s="6" t="s">
        <v>9</v>
      </c>
      <c r="D35" s="43"/>
      <c r="E35" s="43"/>
      <c r="F35" s="43"/>
      <c r="G35" s="43"/>
      <c r="H35" s="43"/>
      <c r="I35" s="43"/>
      <c r="J35" s="43"/>
      <c r="K35" s="43"/>
      <c r="L35" s="43"/>
      <c r="M35" s="43"/>
      <c r="N35" s="43"/>
      <c r="O35" s="43"/>
      <c r="P35" s="43"/>
      <c r="Q35" s="43"/>
      <c r="R35" s="43"/>
    </row>
    <row r="36" spans="1:18" x14ac:dyDescent="0.3">
      <c r="A36" s="7" t="s">
        <v>25</v>
      </c>
      <c r="B36" s="11">
        <f>B29-B34/2</f>
        <v>3.4834558823529416</v>
      </c>
      <c r="C36" s="6" t="s">
        <v>9</v>
      </c>
      <c r="D36" s="43"/>
      <c r="E36" s="43"/>
      <c r="F36" s="43"/>
      <c r="G36" s="43"/>
      <c r="H36" s="43"/>
      <c r="I36" s="43"/>
      <c r="J36" s="43"/>
      <c r="K36" s="43"/>
      <c r="L36" s="43"/>
      <c r="M36" s="43"/>
      <c r="N36" s="43"/>
      <c r="O36" s="43"/>
      <c r="P36" s="43"/>
      <c r="Q36" s="43"/>
      <c r="R36" s="43"/>
    </row>
    <row r="37" spans="1:18" x14ac:dyDescent="0.3">
      <c r="D37" s="43"/>
      <c r="E37" s="43"/>
      <c r="F37" s="43"/>
      <c r="G37" s="43"/>
      <c r="H37" s="43"/>
      <c r="I37" s="43"/>
      <c r="J37" s="43"/>
      <c r="K37" s="43"/>
      <c r="L37" s="43"/>
      <c r="M37" s="43"/>
      <c r="N37" s="43"/>
      <c r="O37" s="43"/>
      <c r="P37" s="43"/>
      <c r="Q37" s="43"/>
      <c r="R37" s="43"/>
    </row>
    <row r="38" spans="1:18" x14ac:dyDescent="0.3">
      <c r="A38" s="72" t="s">
        <v>30</v>
      </c>
      <c r="B38" s="72"/>
      <c r="C38" s="72"/>
      <c r="D38" s="43"/>
      <c r="E38" s="43"/>
      <c r="F38" s="43"/>
      <c r="G38" s="43"/>
      <c r="H38" s="43"/>
      <c r="I38" s="43"/>
      <c r="J38" s="43"/>
      <c r="K38" s="43"/>
      <c r="L38" s="43"/>
      <c r="M38" s="43"/>
      <c r="N38" s="43"/>
      <c r="O38" s="43"/>
      <c r="P38" s="43"/>
      <c r="Q38" s="43"/>
      <c r="R38" s="43"/>
    </row>
    <row r="39" spans="1:18" x14ac:dyDescent="0.3">
      <c r="A39" s="7" t="s">
        <v>10</v>
      </c>
      <c r="B39" s="51">
        <v>50</v>
      </c>
      <c r="C39" s="6" t="s">
        <v>11</v>
      </c>
      <c r="D39" s="43"/>
      <c r="E39" s="43"/>
      <c r="F39" s="43"/>
      <c r="G39" s="43"/>
      <c r="H39" s="43"/>
      <c r="I39" s="43"/>
      <c r="J39" s="43"/>
      <c r="K39" s="43"/>
      <c r="L39" s="43"/>
      <c r="M39" s="43"/>
      <c r="N39" s="43"/>
      <c r="O39" s="43"/>
      <c r="P39" s="43"/>
      <c r="Q39" s="43"/>
      <c r="R39" s="43"/>
    </row>
    <row r="40" spans="1:18" hidden="1" x14ac:dyDescent="0.3">
      <c r="A40" s="7" t="s">
        <v>12</v>
      </c>
      <c r="B40" s="6">
        <f>B39/10/B16</f>
        <v>0.625</v>
      </c>
      <c r="C40" s="6" t="s">
        <v>13</v>
      </c>
      <c r="D40" s="43"/>
      <c r="E40" s="43"/>
      <c r="F40" s="43"/>
      <c r="G40" s="43"/>
      <c r="H40" s="43"/>
      <c r="I40" s="43"/>
      <c r="J40" s="43"/>
      <c r="K40" s="43"/>
      <c r="L40" s="43"/>
      <c r="M40" s="43"/>
      <c r="N40" s="43"/>
      <c r="O40" s="43"/>
      <c r="P40" s="43"/>
      <c r="Q40" s="43"/>
      <c r="R40" s="43"/>
    </row>
    <row r="41" spans="1:18" x14ac:dyDescent="0.3">
      <c r="A41" s="7" t="s">
        <v>129</v>
      </c>
      <c r="B41" s="11">
        <f>B17*(1-B11*B18/100/B16)/B25/B39*1000</f>
        <v>25.2</v>
      </c>
      <c r="C41" s="6" t="s">
        <v>31</v>
      </c>
      <c r="D41" s="43"/>
      <c r="E41" s="43"/>
      <c r="F41" s="43"/>
      <c r="G41" s="43"/>
      <c r="H41" s="43"/>
      <c r="I41" s="43"/>
      <c r="J41" s="43"/>
      <c r="K41" s="43"/>
      <c r="L41" s="43"/>
      <c r="M41" s="43"/>
      <c r="N41" s="43"/>
      <c r="O41" s="43"/>
      <c r="P41" s="43"/>
      <c r="Q41" s="43"/>
      <c r="R41" s="43"/>
    </row>
    <row r="42" spans="1:18" x14ac:dyDescent="0.3">
      <c r="A42" s="7" t="s">
        <v>134</v>
      </c>
      <c r="B42" s="51">
        <v>9</v>
      </c>
      <c r="C42" s="6" t="s">
        <v>31</v>
      </c>
      <c r="D42" s="43"/>
      <c r="E42" s="43"/>
      <c r="F42" s="43"/>
      <c r="G42" s="43"/>
      <c r="H42" s="43"/>
      <c r="I42" s="43"/>
      <c r="J42" s="43"/>
      <c r="K42" s="43"/>
      <c r="L42" s="43"/>
      <c r="M42" s="43"/>
      <c r="N42" s="43"/>
      <c r="O42" s="43"/>
      <c r="P42" s="43"/>
      <c r="Q42" s="43"/>
      <c r="R42" s="43"/>
    </row>
    <row r="43" spans="1:18" x14ac:dyDescent="0.3">
      <c r="A43" s="7" t="s">
        <v>122</v>
      </c>
      <c r="B43" s="51">
        <v>1</v>
      </c>
      <c r="C43" s="9" t="s">
        <v>78</v>
      </c>
      <c r="D43" s="43"/>
      <c r="E43" s="43"/>
      <c r="F43" s="43"/>
      <c r="G43" s="43"/>
      <c r="H43" s="43"/>
      <c r="I43" s="43"/>
      <c r="J43" s="43"/>
      <c r="K43" s="43"/>
      <c r="L43" s="43"/>
      <c r="M43" s="43"/>
      <c r="N43" s="43"/>
      <c r="O43" s="43"/>
      <c r="P43" s="43"/>
      <c r="Q43" s="43"/>
      <c r="R43" s="43"/>
    </row>
    <row r="44" spans="1:18" x14ac:dyDescent="0.3">
      <c r="A44" s="7" t="s">
        <v>128</v>
      </c>
      <c r="B44" s="42">
        <f>B43*B35+1000*B17*(1-B11*B18/100/B16)/B25/B42</f>
        <v>144.04595588235293</v>
      </c>
      <c r="C44" s="9" t="s">
        <v>11</v>
      </c>
      <c r="D44" s="43"/>
      <c r="E44" s="43"/>
      <c r="F44" s="43"/>
      <c r="G44" s="43"/>
      <c r="H44" s="43"/>
      <c r="I44" s="43"/>
      <c r="J44" s="43"/>
      <c r="K44" s="43"/>
      <c r="L44" s="43"/>
      <c r="M44" s="43"/>
      <c r="N44" s="43"/>
      <c r="O44" s="43"/>
      <c r="P44" s="43"/>
      <c r="Q44" s="43"/>
      <c r="R44" s="43"/>
    </row>
    <row r="45" spans="1:18" x14ac:dyDescent="0.3">
      <c r="A45" s="53"/>
      <c r="B45" s="54"/>
      <c r="C45" s="48"/>
      <c r="D45" s="43"/>
      <c r="E45" s="43"/>
      <c r="F45" s="43"/>
      <c r="G45" s="43"/>
      <c r="H45" s="43"/>
      <c r="I45" s="43"/>
      <c r="J45" s="43"/>
      <c r="K45" s="43"/>
      <c r="L45" s="43"/>
      <c r="M45" s="43"/>
      <c r="N45" s="43"/>
      <c r="O45" s="43"/>
      <c r="P45" s="43"/>
      <c r="Q45" s="43"/>
      <c r="R45" s="43"/>
    </row>
    <row r="46" spans="1:18" x14ac:dyDescent="0.3">
      <c r="A46" s="72" t="s">
        <v>32</v>
      </c>
      <c r="B46" s="72"/>
      <c r="C46" s="72"/>
      <c r="D46" s="43"/>
      <c r="E46" s="43"/>
      <c r="F46" s="43"/>
      <c r="G46" s="43"/>
      <c r="H46" s="43"/>
      <c r="I46" s="43"/>
      <c r="J46" s="43"/>
      <c r="K46" s="43"/>
      <c r="L46" s="43"/>
      <c r="M46" s="43"/>
      <c r="N46" s="43"/>
      <c r="O46" s="43"/>
      <c r="P46" s="43"/>
      <c r="Q46" s="43"/>
      <c r="R46" s="43"/>
    </row>
    <row r="47" spans="1:18" x14ac:dyDescent="0.3">
      <c r="A47" s="7" t="s">
        <v>146</v>
      </c>
      <c r="B47" s="71">
        <v>16.5</v>
      </c>
      <c r="C47" s="9" t="s">
        <v>16</v>
      </c>
      <c r="D47" s="43"/>
      <c r="E47" s="43"/>
      <c r="F47" s="43"/>
      <c r="G47" s="43"/>
      <c r="H47" s="43"/>
      <c r="I47" s="43"/>
      <c r="J47" s="43"/>
      <c r="K47" s="43"/>
      <c r="L47" s="43"/>
      <c r="M47" s="43"/>
      <c r="N47" s="43"/>
      <c r="O47" s="43"/>
      <c r="P47" s="43"/>
      <c r="Q47" s="43"/>
      <c r="R47" s="43"/>
    </row>
    <row r="48" spans="1:18" x14ac:dyDescent="0.3">
      <c r="A48" s="7" t="s">
        <v>147</v>
      </c>
      <c r="B48" s="51">
        <v>47</v>
      </c>
      <c r="C48" s="9" t="s">
        <v>145</v>
      </c>
      <c r="D48" s="43"/>
      <c r="E48" s="43"/>
      <c r="F48" s="43"/>
      <c r="G48" s="43"/>
      <c r="H48" s="43"/>
      <c r="I48" s="43"/>
      <c r="J48" s="43"/>
      <c r="K48" s="43"/>
      <c r="L48" s="43"/>
      <c r="M48" s="43"/>
      <c r="N48" s="43"/>
      <c r="O48" s="43"/>
      <c r="P48" s="43"/>
      <c r="Q48" s="43"/>
      <c r="R48" s="43"/>
    </row>
    <row r="49" spans="1:18" x14ac:dyDescent="0.3">
      <c r="A49" s="7" t="s">
        <v>148</v>
      </c>
      <c r="B49" s="51">
        <v>56</v>
      </c>
      <c r="C49" s="9" t="s">
        <v>35</v>
      </c>
      <c r="D49" s="43"/>
      <c r="E49" s="43"/>
      <c r="F49" s="43" t="s">
        <v>28</v>
      </c>
      <c r="G49" s="43" t="s">
        <v>29</v>
      </c>
      <c r="H49" s="43"/>
      <c r="I49" s="43"/>
      <c r="J49" s="43"/>
      <c r="K49" s="43"/>
      <c r="L49" s="43"/>
      <c r="M49" s="43"/>
      <c r="N49" s="43"/>
      <c r="O49" s="43"/>
      <c r="P49" s="43"/>
      <c r="Q49" s="43"/>
      <c r="R49" s="43"/>
    </row>
    <row r="50" spans="1:18" x14ac:dyDescent="0.3">
      <c r="A50" s="7" t="s">
        <v>33</v>
      </c>
      <c r="B50" s="51">
        <v>1000000</v>
      </c>
      <c r="C50" s="6" t="s">
        <v>34</v>
      </c>
      <c r="D50" s="43"/>
      <c r="E50" s="43"/>
      <c r="F50" s="44">
        <v>0</v>
      </c>
      <c r="G50" s="45">
        <f>B36</f>
        <v>3.4834558823529416</v>
      </c>
      <c r="H50" s="43"/>
      <c r="I50" s="43"/>
      <c r="J50" s="43"/>
      <c r="K50" s="43"/>
      <c r="L50" s="43"/>
      <c r="M50" s="43"/>
      <c r="N50" s="43"/>
      <c r="O50" s="43"/>
      <c r="P50" s="43"/>
      <c r="Q50" s="43"/>
      <c r="R50" s="43"/>
    </row>
    <row r="51" spans="1:18" x14ac:dyDescent="0.3">
      <c r="A51" s="7" t="s">
        <v>135</v>
      </c>
      <c r="B51" s="8">
        <f>1/2/3.14/B50/B22*1000000</f>
        <v>2.6511293987980833E-4</v>
      </c>
      <c r="C51" s="6" t="s">
        <v>35</v>
      </c>
      <c r="D51" s="43"/>
      <c r="E51" s="43"/>
      <c r="F51" s="44">
        <f>B26/B25</f>
        <v>1.575</v>
      </c>
      <c r="G51" s="45">
        <f>B35</f>
        <v>4.045955882352942</v>
      </c>
      <c r="H51" s="43"/>
      <c r="I51" s="43"/>
      <c r="J51" s="43"/>
      <c r="K51" s="43"/>
      <c r="L51" s="43"/>
      <c r="M51" s="43"/>
      <c r="N51" s="43"/>
      <c r="O51" s="43"/>
      <c r="P51" s="43"/>
      <c r="Q51" s="43"/>
      <c r="R51" s="43"/>
    </row>
    <row r="52" spans="1:18" x14ac:dyDescent="0.3">
      <c r="A52" s="7" t="s">
        <v>136</v>
      </c>
      <c r="B52" s="47">
        <f>Sheet2!BH4/1000</f>
        <v>63.095734448020849</v>
      </c>
      <c r="C52" s="9" t="s">
        <v>34</v>
      </c>
      <c r="D52" s="43"/>
      <c r="E52" s="43"/>
      <c r="F52" s="44">
        <f>1/B25</f>
        <v>2</v>
      </c>
      <c r="G52" s="45">
        <f>B36</f>
        <v>3.4834558823529416</v>
      </c>
      <c r="H52" s="43"/>
      <c r="I52" s="43"/>
      <c r="J52" s="43"/>
      <c r="K52" s="43"/>
      <c r="L52" s="43"/>
      <c r="M52" s="43"/>
      <c r="N52" s="43"/>
      <c r="O52" s="43"/>
      <c r="P52" s="43"/>
      <c r="Q52" s="43"/>
      <c r="R52" s="43"/>
    </row>
    <row r="53" spans="1:18" x14ac:dyDescent="0.3">
      <c r="A53" s="7" t="s">
        <v>139</v>
      </c>
      <c r="B53" s="6">
        <f>Sheet2!BH5</f>
        <v>-5</v>
      </c>
      <c r="C53" s="6" t="s">
        <v>137</v>
      </c>
      <c r="D53" s="43"/>
      <c r="E53" s="43"/>
      <c r="F53" s="44">
        <f>F51+F52</f>
        <v>3.5750000000000002</v>
      </c>
      <c r="G53" s="45">
        <f>B35</f>
        <v>4.045955882352942</v>
      </c>
      <c r="H53" s="43"/>
      <c r="I53" s="43"/>
      <c r="J53" s="43"/>
      <c r="K53" s="43"/>
      <c r="L53" s="43"/>
      <c r="M53" s="43"/>
      <c r="N53" s="43"/>
      <c r="O53" s="43" t="s">
        <v>131</v>
      </c>
      <c r="P53" s="43"/>
      <c r="Q53" s="43"/>
      <c r="R53" s="43"/>
    </row>
    <row r="54" spans="1:18" x14ac:dyDescent="0.3">
      <c r="A54" s="7" t="s">
        <v>138</v>
      </c>
      <c r="B54" s="6">
        <f>Sheet2!BH6*-1</f>
        <v>40</v>
      </c>
      <c r="C54" s="6" t="s">
        <v>97</v>
      </c>
      <c r="D54" s="43"/>
      <c r="E54" s="43"/>
      <c r="F54" s="44">
        <f>2/B25</f>
        <v>4</v>
      </c>
      <c r="G54" s="45">
        <f>B36</f>
        <v>3.4834558823529416</v>
      </c>
      <c r="H54" s="43"/>
      <c r="I54" s="43"/>
      <c r="J54" s="43"/>
      <c r="K54" s="43"/>
      <c r="L54" s="43"/>
      <c r="M54" s="43"/>
      <c r="N54" s="43"/>
      <c r="O54" s="43"/>
      <c r="P54" s="43"/>
      <c r="Q54" s="43"/>
      <c r="R54" s="43"/>
    </row>
    <row r="55" spans="1:18" x14ac:dyDescent="0.3">
      <c r="A55" s="43"/>
      <c r="B55" s="43"/>
      <c r="C55" s="43"/>
      <c r="D55" s="43"/>
      <c r="E55" s="43"/>
      <c r="F55" s="43"/>
      <c r="G55" s="43"/>
      <c r="H55" s="43"/>
      <c r="I55" s="43"/>
      <c r="J55" s="43"/>
      <c r="K55" s="43"/>
      <c r="L55" s="43"/>
      <c r="M55" s="43"/>
      <c r="N55" s="43"/>
      <c r="O55" s="43"/>
      <c r="P55" s="43"/>
      <c r="Q55" s="43"/>
      <c r="R55" s="43"/>
    </row>
    <row r="56" spans="1:18" x14ac:dyDescent="0.3">
      <c r="A56" s="43"/>
      <c r="B56" s="43"/>
      <c r="C56" s="43"/>
      <c r="D56" s="43"/>
      <c r="E56" s="43"/>
      <c r="F56" s="43"/>
      <c r="G56" s="43"/>
      <c r="H56" s="43"/>
      <c r="I56" s="43"/>
      <c r="J56" s="43"/>
      <c r="K56" s="43"/>
      <c r="L56" s="43"/>
      <c r="M56" s="43"/>
      <c r="N56" s="43"/>
      <c r="O56" s="43"/>
      <c r="P56" s="43"/>
      <c r="Q56" s="43"/>
      <c r="R56" s="43"/>
    </row>
    <row r="57" spans="1:18" x14ac:dyDescent="0.3">
      <c r="A57" s="43"/>
      <c r="B57" s="43"/>
      <c r="C57" s="43"/>
      <c r="D57" s="43"/>
      <c r="E57" s="43"/>
      <c r="F57" s="43"/>
      <c r="G57" s="43"/>
      <c r="H57" s="43"/>
      <c r="I57" s="43"/>
      <c r="J57" s="43"/>
      <c r="K57" s="43"/>
      <c r="L57" s="43"/>
      <c r="M57" s="43"/>
      <c r="N57" s="43"/>
      <c r="O57" s="43"/>
      <c r="P57" s="43"/>
      <c r="Q57" s="43"/>
      <c r="R57" s="43"/>
    </row>
    <row r="58" spans="1:18" x14ac:dyDescent="0.3">
      <c r="A58" s="43"/>
      <c r="B58" s="43"/>
      <c r="C58" s="43"/>
      <c r="D58" s="43"/>
      <c r="E58" s="43"/>
      <c r="F58" s="43"/>
      <c r="G58" s="43"/>
      <c r="H58" s="43"/>
      <c r="I58" s="43"/>
      <c r="J58" s="43"/>
      <c r="K58" s="43"/>
      <c r="L58" s="43"/>
      <c r="M58" s="43"/>
      <c r="N58" s="43"/>
      <c r="O58" s="43"/>
      <c r="P58" s="43"/>
      <c r="Q58" s="43"/>
      <c r="R58" s="43"/>
    </row>
    <row r="59" spans="1:18" x14ac:dyDescent="0.3">
      <c r="A59" s="43"/>
      <c r="B59" s="43"/>
      <c r="C59" s="43"/>
      <c r="D59" s="43"/>
      <c r="E59" s="43"/>
      <c r="F59" s="43"/>
      <c r="G59" s="43"/>
      <c r="H59" s="43"/>
      <c r="I59" s="43"/>
      <c r="J59" s="43"/>
      <c r="K59" s="43"/>
      <c r="L59" s="43"/>
      <c r="M59" s="43"/>
      <c r="N59" s="43"/>
      <c r="O59" s="43"/>
      <c r="P59" s="43"/>
      <c r="Q59" s="43"/>
      <c r="R59" s="43"/>
    </row>
    <row r="60" spans="1:18" x14ac:dyDescent="0.3">
      <c r="A60" s="43"/>
      <c r="B60" s="43"/>
      <c r="C60" s="43"/>
      <c r="D60" s="43"/>
      <c r="E60" s="43"/>
      <c r="F60" s="43"/>
      <c r="G60" s="43"/>
      <c r="H60" s="43"/>
      <c r="I60" s="43"/>
      <c r="J60" s="43"/>
      <c r="K60" s="43"/>
      <c r="L60" s="43"/>
      <c r="M60" s="43"/>
      <c r="N60" s="43"/>
      <c r="O60" s="43"/>
      <c r="P60" s="43"/>
      <c r="Q60" s="43"/>
      <c r="R60" s="43"/>
    </row>
    <row r="61" spans="1:18" x14ac:dyDescent="0.3">
      <c r="A61" s="43"/>
      <c r="B61" s="43"/>
      <c r="C61" s="43"/>
      <c r="D61" s="43"/>
      <c r="E61" s="43"/>
      <c r="F61" s="43"/>
      <c r="G61" s="43"/>
      <c r="H61" s="43"/>
      <c r="I61" s="43"/>
      <c r="J61" s="43"/>
      <c r="K61" s="43"/>
      <c r="L61" s="43"/>
      <c r="M61" s="43"/>
      <c r="N61" s="43"/>
      <c r="O61" s="43"/>
      <c r="P61" s="43"/>
      <c r="Q61" s="43"/>
      <c r="R61" s="43"/>
    </row>
    <row r="62" spans="1:18" x14ac:dyDescent="0.3">
      <c r="A62" s="43"/>
      <c r="B62" s="43"/>
      <c r="C62" s="43"/>
      <c r="D62" s="43"/>
      <c r="E62" s="43"/>
      <c r="F62" s="43"/>
      <c r="G62" s="43"/>
      <c r="H62" s="43"/>
      <c r="I62" s="43"/>
      <c r="J62" s="43"/>
      <c r="K62" s="43"/>
      <c r="L62" s="43"/>
      <c r="M62" s="43"/>
      <c r="N62" s="43"/>
      <c r="O62" s="43"/>
      <c r="P62" s="43"/>
      <c r="Q62" s="43"/>
      <c r="R62" s="43"/>
    </row>
    <row r="63" spans="1:18" x14ac:dyDescent="0.3">
      <c r="A63" s="43"/>
      <c r="B63" s="43"/>
      <c r="C63" s="43"/>
      <c r="D63" s="43"/>
      <c r="E63" s="43"/>
      <c r="F63" s="43"/>
      <c r="G63" s="43"/>
      <c r="H63" s="43"/>
      <c r="I63" s="43"/>
      <c r="J63" s="43"/>
      <c r="K63" s="43"/>
      <c r="L63" s="43"/>
      <c r="M63" s="43"/>
      <c r="N63" s="43"/>
      <c r="O63" s="43"/>
      <c r="P63" s="43"/>
      <c r="Q63" s="43"/>
      <c r="R63" s="43"/>
    </row>
    <row r="64" spans="1:18" x14ac:dyDescent="0.3">
      <c r="A64" s="43"/>
      <c r="B64" s="43"/>
      <c r="C64" s="43"/>
      <c r="D64" s="43"/>
      <c r="E64" s="43"/>
      <c r="F64" s="43"/>
      <c r="G64" s="43"/>
      <c r="H64" s="43"/>
      <c r="I64" s="43"/>
      <c r="J64" s="43"/>
      <c r="K64" s="43"/>
      <c r="L64" s="43"/>
      <c r="M64" s="43"/>
      <c r="N64" s="43"/>
      <c r="O64" s="43"/>
      <c r="P64" s="43"/>
      <c r="Q64" s="43"/>
      <c r="R64" s="43"/>
    </row>
    <row r="65" spans="1:18" x14ac:dyDescent="0.3">
      <c r="A65" s="43"/>
      <c r="B65" s="43"/>
      <c r="C65" s="43"/>
      <c r="D65" s="43"/>
      <c r="E65" s="43"/>
      <c r="F65" s="43"/>
      <c r="G65" s="43"/>
      <c r="H65" s="43"/>
      <c r="I65" s="43"/>
      <c r="J65" s="43"/>
      <c r="K65" s="43"/>
      <c r="L65" s="43"/>
      <c r="M65" s="43"/>
      <c r="N65" s="43"/>
      <c r="O65" s="43"/>
      <c r="P65" s="43"/>
      <c r="Q65" s="43"/>
      <c r="R65" s="43"/>
    </row>
    <row r="66" spans="1:18" x14ac:dyDescent="0.3">
      <c r="A66" s="43"/>
      <c r="B66" s="43"/>
      <c r="C66" s="43"/>
      <c r="D66" s="43"/>
      <c r="E66" s="43"/>
      <c r="F66" s="43"/>
      <c r="G66" s="43"/>
      <c r="H66" s="43"/>
      <c r="I66" s="43"/>
      <c r="J66" s="43"/>
      <c r="K66" s="43"/>
      <c r="L66" s="43"/>
      <c r="M66" s="43"/>
      <c r="N66" s="43"/>
      <c r="O66" s="43"/>
      <c r="P66" s="43"/>
      <c r="Q66" s="43"/>
      <c r="R66" s="43"/>
    </row>
    <row r="67" spans="1:18" x14ac:dyDescent="0.3">
      <c r="A67" s="43"/>
      <c r="B67" s="43"/>
      <c r="C67" s="43"/>
      <c r="D67" s="43"/>
      <c r="E67" s="43"/>
      <c r="F67" s="43"/>
      <c r="G67" s="43"/>
      <c r="H67" s="43"/>
      <c r="I67" s="43"/>
      <c r="J67" s="43"/>
      <c r="K67" s="43"/>
      <c r="L67" s="43"/>
      <c r="M67" s="43"/>
      <c r="N67" s="43"/>
      <c r="O67" s="43"/>
      <c r="P67" s="43"/>
      <c r="Q67" s="43"/>
      <c r="R67" s="43"/>
    </row>
    <row r="68" spans="1:18" x14ac:dyDescent="0.3">
      <c r="A68" s="43"/>
      <c r="B68" s="43"/>
      <c r="C68" s="43"/>
      <c r="D68" s="43"/>
      <c r="E68" s="43"/>
      <c r="F68" s="43"/>
      <c r="G68" s="43"/>
      <c r="H68" s="43"/>
      <c r="I68" s="43"/>
      <c r="J68" s="43"/>
      <c r="K68" s="43"/>
      <c r="L68" s="43"/>
      <c r="M68" s="43"/>
      <c r="N68" s="43"/>
      <c r="O68" s="43"/>
      <c r="P68" s="43"/>
      <c r="Q68" s="43"/>
      <c r="R68" s="43"/>
    </row>
    <row r="69" spans="1:18" x14ac:dyDescent="0.3">
      <c r="A69" s="43"/>
      <c r="B69" s="43"/>
      <c r="C69" s="43"/>
      <c r="D69" s="43"/>
      <c r="E69" s="43"/>
      <c r="F69" s="43"/>
      <c r="G69" s="43"/>
      <c r="H69" s="43"/>
      <c r="I69" s="43"/>
      <c r="J69" s="43"/>
      <c r="K69" s="43"/>
      <c r="L69" s="43"/>
      <c r="M69" s="43"/>
      <c r="N69" s="43"/>
      <c r="O69" s="43"/>
      <c r="P69" s="43"/>
      <c r="Q69" s="43"/>
      <c r="R69" s="43"/>
    </row>
    <row r="70" spans="1:18" x14ac:dyDescent="0.3">
      <c r="A70" s="43"/>
      <c r="B70" s="43"/>
      <c r="C70" s="43"/>
      <c r="D70" s="43"/>
      <c r="E70" s="43"/>
      <c r="F70" s="43"/>
      <c r="G70" s="43"/>
      <c r="H70" s="43"/>
      <c r="I70" s="43"/>
      <c r="J70" s="43"/>
      <c r="K70" s="43"/>
      <c r="L70" s="43"/>
      <c r="M70" s="43"/>
      <c r="N70" s="43"/>
      <c r="O70" s="43"/>
      <c r="P70" s="43"/>
      <c r="Q70" s="43"/>
      <c r="R70" s="43"/>
    </row>
    <row r="71" spans="1:18" x14ac:dyDescent="0.3">
      <c r="A71" s="43"/>
      <c r="B71" s="43"/>
      <c r="C71" s="43"/>
      <c r="D71" s="43"/>
      <c r="E71" s="43"/>
      <c r="F71" s="43"/>
      <c r="G71" s="43"/>
      <c r="H71" s="43"/>
      <c r="I71" s="43"/>
      <c r="J71" s="43"/>
      <c r="K71" s="43"/>
      <c r="L71" s="43"/>
      <c r="M71" s="43"/>
      <c r="N71" s="43"/>
      <c r="O71" s="43"/>
      <c r="P71" s="43"/>
      <c r="Q71" s="43"/>
      <c r="R71" s="43"/>
    </row>
    <row r="72" spans="1:18" x14ac:dyDescent="0.3">
      <c r="A72" s="43"/>
      <c r="B72" s="43"/>
      <c r="C72" s="43"/>
      <c r="D72" s="43"/>
      <c r="E72" s="43"/>
      <c r="F72" s="43"/>
      <c r="G72" s="43"/>
      <c r="H72" s="43"/>
      <c r="I72" s="43"/>
      <c r="J72" s="43"/>
      <c r="K72" s="43"/>
      <c r="L72" s="43"/>
      <c r="M72" s="43"/>
      <c r="N72" s="43"/>
      <c r="O72" s="43"/>
      <c r="P72" s="43"/>
      <c r="Q72" s="43"/>
      <c r="R72" s="43"/>
    </row>
    <row r="73" spans="1:18" x14ac:dyDescent="0.3">
      <c r="A73" s="43"/>
      <c r="B73" s="43"/>
      <c r="C73" s="43"/>
      <c r="D73" s="43"/>
      <c r="E73" s="43"/>
      <c r="F73" s="43"/>
      <c r="G73" s="43"/>
      <c r="H73" s="43"/>
      <c r="I73" s="43"/>
      <c r="J73" s="43"/>
      <c r="K73" s="43"/>
      <c r="L73" s="43"/>
      <c r="M73" s="43"/>
      <c r="N73" s="43"/>
      <c r="O73" s="43"/>
      <c r="P73" s="43"/>
      <c r="Q73" s="43"/>
      <c r="R73" s="43"/>
    </row>
    <row r="74" spans="1:18" x14ac:dyDescent="0.3">
      <c r="A74" s="43"/>
      <c r="B74" s="43"/>
      <c r="C74" s="43"/>
      <c r="D74" s="43"/>
      <c r="E74" s="43"/>
      <c r="F74" s="43"/>
      <c r="G74" s="43"/>
      <c r="H74" s="43"/>
      <c r="I74" s="43"/>
      <c r="J74" s="43"/>
      <c r="K74" s="43"/>
      <c r="L74" s="43"/>
      <c r="M74" s="43"/>
      <c r="N74" s="43"/>
      <c r="O74" s="43"/>
      <c r="P74" s="43"/>
      <c r="Q74" s="43"/>
      <c r="R74" s="43"/>
    </row>
    <row r="75" spans="1:18" x14ac:dyDescent="0.3">
      <c r="A75" s="43"/>
      <c r="B75" s="43"/>
      <c r="C75" s="43"/>
      <c r="D75" s="43"/>
      <c r="E75" s="43"/>
      <c r="F75" s="43"/>
      <c r="G75" s="43"/>
      <c r="H75" s="43"/>
      <c r="I75" s="43"/>
      <c r="J75" s="43"/>
      <c r="K75" s="43"/>
      <c r="L75" s="43"/>
      <c r="M75" s="43"/>
      <c r="N75" s="43"/>
      <c r="O75" s="43"/>
      <c r="P75" s="43"/>
      <c r="Q75" s="43"/>
      <c r="R75" s="43"/>
    </row>
    <row r="76" spans="1:18" x14ac:dyDescent="0.3">
      <c r="A76" s="43"/>
      <c r="B76" s="43"/>
      <c r="C76" s="43"/>
      <c r="D76" s="43"/>
      <c r="E76" s="43"/>
      <c r="F76" s="43"/>
      <c r="G76" s="43"/>
      <c r="H76" s="43"/>
      <c r="I76" s="43"/>
      <c r="J76" s="43"/>
      <c r="K76" s="43"/>
      <c r="L76" s="43"/>
      <c r="M76" s="43"/>
      <c r="N76" s="43"/>
      <c r="O76" s="43"/>
      <c r="P76" s="43"/>
      <c r="Q76" s="43"/>
      <c r="R76" s="43"/>
    </row>
    <row r="77" spans="1:18" x14ac:dyDescent="0.3">
      <c r="A77" s="43"/>
      <c r="B77" s="43"/>
      <c r="C77" s="43"/>
      <c r="D77" s="43"/>
      <c r="E77" s="43"/>
      <c r="F77" s="43"/>
      <c r="G77" s="43"/>
      <c r="H77" s="43"/>
      <c r="I77" s="43"/>
      <c r="J77" s="43"/>
      <c r="K77" s="43"/>
      <c r="L77" s="43"/>
      <c r="M77" s="43"/>
      <c r="N77" s="43"/>
      <c r="O77" s="43"/>
      <c r="P77" s="43"/>
      <c r="Q77" s="43"/>
      <c r="R77" s="43"/>
    </row>
    <row r="78" spans="1:18" x14ac:dyDescent="0.3">
      <c r="A78" s="43"/>
      <c r="B78" s="43"/>
      <c r="C78" s="43"/>
      <c r="D78" s="43"/>
      <c r="E78" s="43"/>
      <c r="F78" s="43"/>
      <c r="G78" s="43"/>
      <c r="H78" s="43"/>
      <c r="I78" s="43"/>
      <c r="J78" s="43"/>
      <c r="K78" s="43"/>
      <c r="L78" s="43"/>
      <c r="M78" s="43"/>
      <c r="N78" s="43"/>
      <c r="O78" s="43"/>
      <c r="P78" s="43"/>
      <c r="Q78" s="43"/>
      <c r="R78" s="43"/>
    </row>
    <row r="79" spans="1:18" x14ac:dyDescent="0.3">
      <c r="A79" s="43"/>
      <c r="B79" s="43"/>
      <c r="C79" s="43"/>
      <c r="D79" s="43"/>
      <c r="E79" s="43"/>
      <c r="F79" s="43"/>
      <c r="G79" s="43"/>
      <c r="H79" s="43"/>
      <c r="I79" s="43"/>
      <c r="J79" s="43"/>
      <c r="K79" s="43"/>
      <c r="L79" s="43"/>
      <c r="M79" s="43"/>
      <c r="N79" s="43"/>
      <c r="O79" s="43"/>
      <c r="P79" s="43"/>
      <c r="Q79" s="43"/>
      <c r="R79" s="43"/>
    </row>
    <row r="80" spans="1:18" x14ac:dyDescent="0.3">
      <c r="A80" s="43"/>
      <c r="B80" s="43"/>
      <c r="C80" s="43"/>
      <c r="D80" s="43"/>
      <c r="E80" s="43"/>
      <c r="F80" s="43"/>
      <c r="G80" s="43"/>
      <c r="H80" s="43"/>
      <c r="I80" s="43"/>
      <c r="J80" s="43"/>
      <c r="K80" s="43"/>
      <c r="L80" s="43"/>
      <c r="M80" s="43"/>
      <c r="N80" s="43"/>
      <c r="O80" s="43"/>
      <c r="P80" s="43"/>
      <c r="Q80" s="43"/>
      <c r="R80" s="43"/>
    </row>
    <row r="81" spans="1:18" x14ac:dyDescent="0.3">
      <c r="A81" s="43"/>
      <c r="B81" s="43"/>
      <c r="C81" s="43"/>
      <c r="D81" s="43"/>
      <c r="E81" s="43"/>
      <c r="F81" s="43"/>
      <c r="G81" s="43"/>
      <c r="H81" s="43"/>
      <c r="I81" s="43"/>
      <c r="J81" s="43"/>
      <c r="K81" s="43"/>
      <c r="L81" s="43"/>
      <c r="M81" s="43"/>
      <c r="N81" s="43"/>
      <c r="O81" s="43"/>
      <c r="P81" s="43"/>
      <c r="Q81" s="43"/>
      <c r="R81" s="43"/>
    </row>
    <row r="82" spans="1:18" x14ac:dyDescent="0.3">
      <c r="A82" s="43"/>
      <c r="B82" s="43"/>
      <c r="C82" s="43"/>
      <c r="D82" s="43"/>
      <c r="E82" s="43"/>
      <c r="F82" s="43"/>
      <c r="G82" s="43"/>
      <c r="H82" s="43"/>
      <c r="I82" s="43"/>
      <c r="J82" s="43"/>
      <c r="K82" s="43"/>
      <c r="L82" s="43"/>
      <c r="M82" s="43"/>
      <c r="N82" s="43"/>
      <c r="O82" s="43"/>
      <c r="P82" s="43"/>
      <c r="Q82" s="43"/>
      <c r="R82" s="43"/>
    </row>
    <row r="83" spans="1:18" x14ac:dyDescent="0.3">
      <c r="A83" s="43"/>
      <c r="B83" s="43"/>
      <c r="C83" s="43"/>
      <c r="D83" s="43"/>
      <c r="E83" s="43"/>
      <c r="F83" s="43"/>
      <c r="G83" s="43"/>
      <c r="H83" s="43"/>
      <c r="I83" s="43"/>
      <c r="J83" s="43"/>
      <c r="K83" s="43"/>
      <c r="L83" s="43"/>
      <c r="M83" s="43"/>
      <c r="N83" s="43"/>
      <c r="O83" s="43"/>
      <c r="P83" s="43"/>
      <c r="Q83" s="43"/>
      <c r="R83" s="43"/>
    </row>
    <row r="84" spans="1:18" x14ac:dyDescent="0.3">
      <c r="A84" s="43"/>
      <c r="B84" s="43"/>
      <c r="C84" s="43"/>
      <c r="D84" s="43"/>
      <c r="E84" s="43"/>
      <c r="F84" s="43"/>
      <c r="G84" s="43"/>
      <c r="H84" s="43"/>
      <c r="I84" s="43"/>
      <c r="J84" s="43"/>
      <c r="K84" s="43"/>
      <c r="L84" s="43"/>
      <c r="M84" s="43"/>
      <c r="N84" s="43"/>
      <c r="O84" s="43"/>
      <c r="P84" s="43"/>
      <c r="Q84" s="43"/>
      <c r="R84" s="43"/>
    </row>
    <row r="85" spans="1:18" x14ac:dyDescent="0.3">
      <c r="A85" s="43"/>
      <c r="B85" s="43"/>
      <c r="C85" s="43"/>
      <c r="D85" s="43"/>
      <c r="E85" s="43"/>
      <c r="F85" s="43"/>
      <c r="G85" s="43"/>
      <c r="H85" s="43"/>
      <c r="I85" s="43"/>
      <c r="J85" s="43"/>
      <c r="K85" s="43"/>
      <c r="L85" s="43"/>
      <c r="M85" s="43"/>
      <c r="N85" s="43"/>
      <c r="O85" s="43"/>
      <c r="P85" s="43"/>
      <c r="Q85" s="43"/>
      <c r="R85" s="43"/>
    </row>
    <row r="86" spans="1:18" x14ac:dyDescent="0.3">
      <c r="A86" s="43"/>
      <c r="B86" s="43"/>
      <c r="C86" s="43"/>
      <c r="D86" s="43"/>
      <c r="E86" s="43"/>
      <c r="F86" s="43"/>
      <c r="G86" s="43"/>
      <c r="H86" s="43"/>
      <c r="I86" s="43"/>
      <c r="J86" s="43"/>
      <c r="K86" s="43"/>
      <c r="L86" s="43"/>
      <c r="M86" s="43"/>
      <c r="N86" s="43"/>
      <c r="O86" s="43"/>
      <c r="P86" s="43"/>
      <c r="Q86" s="43"/>
      <c r="R86" s="43"/>
    </row>
    <row r="87" spans="1:18" x14ac:dyDescent="0.3">
      <c r="A87" s="43"/>
      <c r="B87" s="43"/>
      <c r="C87" s="43"/>
      <c r="D87" s="43"/>
      <c r="E87" s="43"/>
      <c r="F87" s="43"/>
      <c r="G87" s="43"/>
      <c r="H87" s="43"/>
      <c r="I87" s="43"/>
      <c r="J87" s="43"/>
      <c r="K87" s="43"/>
      <c r="L87" s="43"/>
      <c r="M87" s="43"/>
      <c r="N87" s="43"/>
      <c r="O87" s="43"/>
      <c r="P87" s="43"/>
      <c r="Q87" s="43"/>
      <c r="R87" s="43"/>
    </row>
    <row r="88" spans="1:18" x14ac:dyDescent="0.3">
      <c r="A88" s="43"/>
      <c r="B88" s="43"/>
      <c r="C88" s="43"/>
      <c r="D88" s="43"/>
      <c r="E88" s="43"/>
      <c r="F88" s="43"/>
      <c r="G88" s="43"/>
      <c r="H88" s="43"/>
      <c r="I88" s="43"/>
      <c r="J88" s="43"/>
      <c r="K88" s="43"/>
      <c r="L88" s="43"/>
      <c r="M88" s="43"/>
      <c r="N88" s="43"/>
      <c r="O88" s="43"/>
      <c r="P88" s="43"/>
      <c r="Q88" s="43"/>
      <c r="R88" s="43"/>
    </row>
  </sheetData>
  <sheetProtection password="DEFD" sheet="1" objects="1" scenarios="1" formatCells="0" formatColumns="0" formatRows="0" insertColumns="0" insertRows="0" insertHyperlinks="0" deleteColumns="0" deleteRows="0" selectLockedCells="1" sort="0" autoFilter="0" pivotTables="0"/>
  <mergeCells count="10">
    <mergeCell ref="A38:C38"/>
    <mergeCell ref="A46:C46"/>
    <mergeCell ref="A15:C15"/>
    <mergeCell ref="A20:C20"/>
    <mergeCell ref="B1:R3"/>
    <mergeCell ref="A10:C10"/>
    <mergeCell ref="A7:R9"/>
    <mergeCell ref="A24:C24"/>
    <mergeCell ref="A28:C28"/>
    <mergeCell ref="A1:A3"/>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37" r:id="rId4">
          <objectPr defaultSize="0" r:id="rId5">
            <anchor moveWithCells="1">
              <from>
                <xdr:col>4</xdr:col>
                <xdr:colOff>243840</xdr:colOff>
                <xdr:row>9</xdr:row>
                <xdr:rowOff>60960</xdr:rowOff>
              </from>
              <to>
                <xdr:col>14</xdr:col>
                <xdr:colOff>342900</xdr:colOff>
                <xdr:row>26</xdr:row>
                <xdr:rowOff>83820</xdr:rowOff>
              </to>
            </anchor>
          </objectPr>
        </oleObject>
      </mc:Choice>
      <mc:Fallback>
        <oleObject progId="Visio.Drawing.11" shapeId="1037"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822"/>
  <sheetViews>
    <sheetView topLeftCell="A32" zoomScale="85" zoomScaleNormal="85" workbookViewId="0">
      <selection activeCell="B43" sqref="B43"/>
    </sheetView>
  </sheetViews>
  <sheetFormatPr defaultRowHeight="14.4" x14ac:dyDescent="0.3"/>
  <cols>
    <col min="2" max="2" width="25" customWidth="1"/>
    <col min="4" max="4" width="12.21875" bestFit="1" customWidth="1"/>
    <col min="27" max="28" width="12.21875" customWidth="1"/>
    <col min="29" max="29" width="11" customWidth="1"/>
    <col min="30" max="30" width="13.88671875" customWidth="1"/>
    <col min="31" max="31" width="12.21875" customWidth="1"/>
    <col min="32" max="32" width="13.21875" customWidth="1"/>
    <col min="33" max="33" width="9.5546875" customWidth="1"/>
    <col min="34" max="34" width="14.109375" customWidth="1"/>
    <col min="35" max="35" width="15" customWidth="1"/>
    <col min="36" max="36" width="12.88671875" customWidth="1"/>
    <col min="37" max="37" width="14.21875" customWidth="1"/>
    <col min="38" max="38" width="13.88671875" customWidth="1"/>
    <col min="39" max="39" width="15.5546875" customWidth="1"/>
    <col min="40" max="40" width="8" bestFit="1" customWidth="1"/>
    <col min="41" max="41" width="11.6640625" customWidth="1"/>
    <col min="42" max="42" width="18.88671875" customWidth="1"/>
    <col min="43" max="43" width="14.5546875" customWidth="1"/>
    <col min="44" max="44" width="11.6640625" customWidth="1"/>
    <col min="45" max="45" width="13.5546875" customWidth="1"/>
    <col min="46" max="46" width="13.88671875" customWidth="1"/>
    <col min="47" max="47" width="14" customWidth="1"/>
    <col min="50" max="50" width="10.109375" bestFit="1" customWidth="1"/>
    <col min="52" max="52" width="9.44140625" customWidth="1"/>
    <col min="53" max="53" width="10.44140625" customWidth="1"/>
    <col min="54" max="54" width="13.88671875" customWidth="1"/>
    <col min="60" max="60" width="12" bestFit="1" customWidth="1"/>
  </cols>
  <sheetData>
    <row r="1" spans="1:64" ht="48" customHeight="1" thickBot="1" x14ac:dyDescent="0.35">
      <c r="A1" s="81" t="s">
        <v>36</v>
      </c>
      <c r="B1" s="81"/>
      <c r="C1" s="81"/>
      <c r="D1" s="81"/>
      <c r="E1" s="81"/>
      <c r="F1" s="81"/>
      <c r="G1" s="81"/>
      <c r="H1" s="81"/>
      <c r="I1" s="81"/>
      <c r="J1" s="81"/>
      <c r="K1" s="81"/>
      <c r="L1" s="81"/>
      <c r="M1" s="81"/>
      <c r="N1" s="81"/>
      <c r="O1" s="81"/>
      <c r="P1" s="81"/>
      <c r="Q1" s="81"/>
      <c r="R1" s="81"/>
      <c r="S1" s="81"/>
      <c r="BG1" s="37"/>
      <c r="BH1" s="37"/>
      <c r="BI1" s="37"/>
      <c r="BJ1" s="37"/>
      <c r="BK1" s="37"/>
      <c r="BL1" s="37"/>
    </row>
    <row r="2" spans="1:64" x14ac:dyDescent="0.3">
      <c r="A2" t="s">
        <v>37</v>
      </c>
      <c r="B2" s="12">
        <f>Sheet1!B25*1000</f>
        <v>500</v>
      </c>
      <c r="C2" t="s">
        <v>34</v>
      </c>
      <c r="D2">
        <f>B2*1000</f>
        <v>500000</v>
      </c>
      <c r="V2" s="13"/>
      <c r="W2" s="14"/>
      <c r="X2" s="82" t="s">
        <v>38</v>
      </c>
      <c r="Y2" s="82"/>
      <c r="Z2" s="82"/>
      <c r="AA2" s="82"/>
      <c r="AB2" s="82"/>
      <c r="AC2" s="82"/>
      <c r="AD2" s="82"/>
      <c r="AE2" s="82"/>
      <c r="AF2" s="82"/>
      <c r="AG2" s="83" t="s">
        <v>39</v>
      </c>
      <c r="AH2" s="83"/>
      <c r="AI2" s="83"/>
      <c r="AJ2" s="83"/>
      <c r="AK2" s="83"/>
      <c r="AL2" s="83"/>
      <c r="AM2" s="83"/>
      <c r="AN2" s="83"/>
      <c r="AO2" s="83"/>
      <c r="AP2" s="15"/>
      <c r="AQ2" s="16"/>
      <c r="AR2" s="84" t="s">
        <v>40</v>
      </c>
      <c r="AS2" s="85"/>
      <c r="AT2" s="79" t="s">
        <v>41</v>
      </c>
      <c r="AU2" s="80"/>
      <c r="AV2" s="79" t="s">
        <v>41</v>
      </c>
      <c r="AW2" s="80"/>
      <c r="AX2" s="79" t="s">
        <v>41</v>
      </c>
      <c r="AY2" s="80"/>
      <c r="AZ2" s="77" t="s">
        <v>42</v>
      </c>
      <c r="BA2" s="77"/>
      <c r="BB2" s="77"/>
      <c r="BC2" s="37"/>
      <c r="BD2" s="77" t="s">
        <v>140</v>
      </c>
      <c r="BE2" s="77"/>
      <c r="BF2" s="77"/>
      <c r="BG2" s="37"/>
      <c r="BH2" s="37"/>
      <c r="BI2" s="37"/>
      <c r="BJ2" s="37"/>
      <c r="BK2" s="37"/>
      <c r="BL2" s="37"/>
    </row>
    <row r="3" spans="1:64" ht="28.8" x14ac:dyDescent="0.3">
      <c r="A3" t="s">
        <v>43</v>
      </c>
      <c r="B3" s="12">
        <v>0.6</v>
      </c>
      <c r="C3" t="s">
        <v>4</v>
      </c>
      <c r="V3" s="17"/>
      <c r="W3" s="18" t="s">
        <v>44</v>
      </c>
      <c r="X3" s="19" t="s">
        <v>45</v>
      </c>
      <c r="Y3" s="19" t="s">
        <v>46</v>
      </c>
      <c r="Z3" s="19" t="s">
        <v>47</v>
      </c>
      <c r="AA3" s="19" t="s">
        <v>48</v>
      </c>
      <c r="AB3" s="19" t="s">
        <v>49</v>
      </c>
      <c r="AC3" s="19" t="s">
        <v>50</v>
      </c>
      <c r="AD3" s="19" t="s">
        <v>51</v>
      </c>
      <c r="AE3" s="19" t="s">
        <v>52</v>
      </c>
      <c r="AF3" s="19" t="s">
        <v>53</v>
      </c>
      <c r="AG3" s="20" t="s">
        <v>54</v>
      </c>
      <c r="AH3" s="21" t="s">
        <v>55</v>
      </c>
      <c r="AI3" s="21" t="s">
        <v>56</v>
      </c>
      <c r="AJ3" s="21" t="s">
        <v>57</v>
      </c>
      <c r="AK3" s="21" t="s">
        <v>58</v>
      </c>
      <c r="AL3" s="21" t="s">
        <v>59</v>
      </c>
      <c r="AM3" s="21" t="s">
        <v>60</v>
      </c>
      <c r="AN3" s="21" t="s">
        <v>61</v>
      </c>
      <c r="AO3" s="21" t="s">
        <v>62</v>
      </c>
      <c r="AP3" s="22" t="s">
        <v>63</v>
      </c>
      <c r="AQ3" s="23" t="s">
        <v>64</v>
      </c>
      <c r="AR3" s="24" t="s">
        <v>65</v>
      </c>
      <c r="AS3" s="25" t="s">
        <v>66</v>
      </c>
      <c r="AT3" s="26" t="s">
        <v>67</v>
      </c>
      <c r="AU3" s="27" t="s">
        <v>68</v>
      </c>
      <c r="AV3" s="26" t="s">
        <v>69</v>
      </c>
      <c r="AW3" s="27" t="s">
        <v>70</v>
      </c>
      <c r="AX3" s="26" t="s">
        <v>71</v>
      </c>
      <c r="AY3" s="27" t="s">
        <v>72</v>
      </c>
      <c r="AZ3" s="28" t="s">
        <v>73</v>
      </c>
      <c r="BA3" s="28" t="s">
        <v>74</v>
      </c>
      <c r="BB3" s="28" t="s">
        <v>132</v>
      </c>
      <c r="BC3" s="48"/>
      <c r="BD3" s="28" t="s">
        <v>73</v>
      </c>
      <c r="BE3" s="28" t="s">
        <v>74</v>
      </c>
      <c r="BF3" s="28" t="s">
        <v>132</v>
      </c>
      <c r="BG3" s="37"/>
      <c r="BH3" s="37"/>
      <c r="BI3" s="37"/>
      <c r="BJ3" s="37"/>
      <c r="BK3" s="37"/>
      <c r="BL3" s="37"/>
    </row>
    <row r="4" spans="1:64" x14ac:dyDescent="0.3">
      <c r="A4" t="s">
        <v>75</v>
      </c>
      <c r="B4" s="12">
        <v>0.18</v>
      </c>
      <c r="C4" t="s">
        <v>76</v>
      </c>
      <c r="D4">
        <f>B4/1000</f>
        <v>1.7999999999999998E-4</v>
      </c>
      <c r="V4" s="29">
        <v>1</v>
      </c>
      <c r="W4" s="50">
        <f>10*10^V4</f>
        <v>100</v>
      </c>
      <c r="X4" s="30">
        <f>DC_gain_power</f>
        <v>0.52657877444698298</v>
      </c>
      <c r="Y4" s="31">
        <f t="shared" ref="Y4:Y5" si="0">20*LOG(1/SQRT((W4/fp)^2+1))</f>
        <v>-3.470527880172096E-3</v>
      </c>
      <c r="Z4" s="31">
        <f t="shared" ref="Z4:Z5" si="1">-180/PI()*ATAN(W4/fp)</f>
        <v>-1.6195685104540669</v>
      </c>
      <c r="AA4" s="31">
        <f t="shared" ref="AA4:AA5" si="2">20*LOG(SQRT((W4/fzRHP)^2+1))</f>
        <v>2.6367635143360874E-4</v>
      </c>
      <c r="AB4" s="31">
        <f t="shared" ref="AB4:AB5" si="3">-180/PI()*ATAN(W4/fzRHP)</f>
        <v>-0.44644079183400709</v>
      </c>
      <c r="AC4" s="31">
        <f>20*LOG(SQRT((W4/fzESR)^2+1))</f>
        <v>1.3887665576709486E-10</v>
      </c>
      <c r="AD4" s="31">
        <f t="shared" ref="AD4:AD5" si="4">180/PI()*ATAN(W4/fzESR)</f>
        <v>3.239999999965464E-4</v>
      </c>
      <c r="AE4" s="31">
        <f>X4+Y4+AA4+AC4</f>
        <v>0.52337192305712121</v>
      </c>
      <c r="AF4" s="31">
        <f>Z4+AB4+AD4</f>
        <v>-2.0656853022880775</v>
      </c>
      <c r="AG4" s="31">
        <f t="shared" ref="AG4:AG67" si="5">DC_gain_comp</f>
        <v>92.110410468749379</v>
      </c>
      <c r="AH4" s="31">
        <f t="shared" ref="AH4:AH5" si="6">20*LOG(1/SQRT((W4/fp_comp1)^2+1))</f>
        <v>-76.420857976119862</v>
      </c>
      <c r="AI4" s="31">
        <f t="shared" ref="AI4:AI5" si="7">-180/PI()*ATAN(W4/fp_comp1)</f>
        <v>-89.991348732609524</v>
      </c>
      <c r="AJ4" s="31">
        <f>20*LOG(SQRT((W4/fz_comp)^2+1))</f>
        <v>0.92518290048273566</v>
      </c>
      <c r="AK4" s="31">
        <f t="shared" ref="AK4:AK5" si="8">180/PI()*ATAN(W4/fz_comp)</f>
        <v>25.978169282678422</v>
      </c>
      <c r="AL4" s="32">
        <f t="shared" ref="AL4:AL5" si="9">20*LOG(1/SQRT((W4/fp_comp2)^2+1))</f>
        <v>-1.4638208123458634E-6</v>
      </c>
      <c r="AM4" s="31">
        <f t="shared" ref="AM4:AM5" si="10">-180/PI()*ATAN(W4/fp_comp2)</f>
        <v>-3.3263996262709913E-2</v>
      </c>
      <c r="AN4" s="31">
        <f>AG4+AH4+AJ4+AL4</f>
        <v>16.61473392929144</v>
      </c>
      <c r="AO4" s="31">
        <f>AI4+AK4+AM4</f>
        <v>-64.046443446193805</v>
      </c>
      <c r="AP4" s="30">
        <f t="shared" ref="AP4:AP67" si="11">-20*LOG(GmPS*Rsns)</f>
        <v>23.609121289162623</v>
      </c>
      <c r="AQ4" s="30">
        <f t="shared" ref="AQ4:AQ67" si="12">20*LOG(Vref/Vout)</f>
        <v>-22.498774732165998</v>
      </c>
      <c r="AR4" s="31">
        <f>AE4+AN4+AP4+AQ4</f>
        <v>18.248452409345184</v>
      </c>
      <c r="AS4" s="33">
        <f>AF4+AO4</f>
        <v>-66.112128748481879</v>
      </c>
      <c r="AT4" s="31">
        <f t="shared" ref="AT4:AT5" si="13">20*LOG(SQRT((W4/fz_ff)^2+1))</f>
        <v>4.2430408528344531E-14</v>
      </c>
      <c r="AU4" s="31">
        <f t="shared" ref="AU4:AU5" si="14">180/PI()*ATAN(W4/fz_ff)</f>
        <v>5.7324840764331007E-6</v>
      </c>
      <c r="AV4" s="32">
        <f t="shared" ref="AV4:AV5" si="15">20*LOG(1/SQRT((W4/fp_ff)^2+1))</f>
        <v>0</v>
      </c>
      <c r="AW4" s="31">
        <f t="shared" ref="AW4:AW5" si="16">-180/PI()*ATAN(W4/fp_ff)</f>
        <v>-4.299363057324839E-7</v>
      </c>
      <c r="AX4" s="34">
        <f>AT4+AV4</f>
        <v>4.2430408528344531E-14</v>
      </c>
      <c r="AY4" s="35">
        <f>AU4+AW4</f>
        <v>5.3025477707006164E-6</v>
      </c>
      <c r="AZ4" s="10">
        <f>AR4+AX4</f>
        <v>18.248452409345226</v>
      </c>
      <c r="BA4" s="10">
        <f>AS4+AY4</f>
        <v>-66.112123445934103</v>
      </c>
      <c r="BB4" s="10">
        <f>BA4+180</f>
        <v>113.8878765540659</v>
      </c>
      <c r="BC4" s="37"/>
      <c r="BD4" s="46">
        <f>ROUND(AZ4,0)</f>
        <v>18</v>
      </c>
      <c r="BE4" s="46">
        <f>ROUND(BA4,0)</f>
        <v>-66</v>
      </c>
      <c r="BF4" s="46">
        <f>ROUND(BB4,0)</f>
        <v>114</v>
      </c>
      <c r="BG4" s="37" t="s">
        <v>141</v>
      </c>
      <c r="BH4" s="49">
        <f>LOOKUP(1,0/(BD4:BD822=0),W4:W822)</f>
        <v>63095.734448020849</v>
      </c>
      <c r="BI4" s="37"/>
      <c r="BJ4" s="37"/>
      <c r="BK4" s="37"/>
      <c r="BL4" s="37"/>
    </row>
    <row r="5" spans="1:64" x14ac:dyDescent="0.3">
      <c r="A5" t="s">
        <v>77</v>
      </c>
      <c r="B5" s="12">
        <v>66</v>
      </c>
      <c r="C5" t="s">
        <v>78</v>
      </c>
      <c r="D5">
        <f>B5/1000</f>
        <v>6.6000000000000003E-2</v>
      </c>
      <c r="V5" s="29">
        <v>1.01</v>
      </c>
      <c r="W5" s="36">
        <f t="shared" ref="W5:W6" si="17">10*10^V5</f>
        <v>102.32929922807543</v>
      </c>
      <c r="X5" s="30">
        <f t="shared" ref="X5:X68" si="18">DC_gain_power</f>
        <v>0.52657877444698298</v>
      </c>
      <c r="Y5" s="31">
        <f t="shared" si="0"/>
        <v>-3.6340204078256109E-3</v>
      </c>
      <c r="Z5" s="31">
        <f t="shared" si="1"/>
        <v>-1.6572723085609298</v>
      </c>
      <c r="AA5" s="31">
        <f t="shared" si="2"/>
        <v>2.7610264002640716E-4</v>
      </c>
      <c r="AB5" s="31">
        <f t="shared" si="3"/>
        <v>-0.45683929803638895</v>
      </c>
      <c r="AC5" s="31">
        <f t="shared" ref="AC5:AC6" si="19">20*LOG(SQRT((W5/fzESR)^2+1))</f>
        <v>1.4542058195501837E-10</v>
      </c>
      <c r="AD5" s="31">
        <f t="shared" si="4"/>
        <v>3.3154692949526385E-4</v>
      </c>
      <c r="AE5" s="31">
        <f t="shared" ref="AE5:AE6" si="20">X5+Y5+AA5+AC5</f>
        <v>0.5232208568246044</v>
      </c>
      <c r="AF5" s="31">
        <f t="shared" ref="AF5:AF6" si="21">Z5+AB5+AD5</f>
        <v>-2.1137800596678238</v>
      </c>
      <c r="AG5" s="31">
        <f t="shared" si="5"/>
        <v>92.110410468749379</v>
      </c>
      <c r="AH5" s="31">
        <f t="shared" si="6"/>
        <v>-76.620857971663497</v>
      </c>
      <c r="AI5" s="31">
        <f t="shared" si="7"/>
        <v>-89.99154565949469</v>
      </c>
      <c r="AJ5" s="31">
        <f t="shared" ref="AJ5:AJ6" si="22">20*LOG(SQRT((W5/fz_comp)^2+1))</f>
        <v>0.96427754099364726</v>
      </c>
      <c r="AK5" s="31">
        <f t="shared" si="8"/>
        <v>26.501339000992253</v>
      </c>
      <c r="AL5" s="32">
        <f t="shared" si="9"/>
        <v>-1.5328085479420605E-6</v>
      </c>
      <c r="AM5" s="31">
        <f t="shared" si="10"/>
        <v>-3.4038814090648573E-2</v>
      </c>
      <c r="AN5" s="31">
        <f t="shared" ref="AN5:AN6" si="23">AG5+AH5+AJ5+AL5</f>
        <v>16.453828505270984</v>
      </c>
      <c r="AO5" s="31">
        <f t="shared" ref="AO5:AO6" si="24">AI5+AK5+AM5</f>
        <v>-63.524245472593087</v>
      </c>
      <c r="AP5" s="30">
        <f t="shared" si="11"/>
        <v>23.609121289162623</v>
      </c>
      <c r="AQ5" s="30">
        <f t="shared" si="12"/>
        <v>-22.498774732165998</v>
      </c>
      <c r="AR5" s="31">
        <f t="shared" ref="AR5:AR6" si="25">AE5+AN5+AP5+AQ5</f>
        <v>18.087395919092216</v>
      </c>
      <c r="AS5" s="33">
        <f t="shared" ref="AS5:AS6" si="26">AF5+AO5</f>
        <v>-65.638025532260912</v>
      </c>
      <c r="AT5" s="31">
        <f t="shared" si="13"/>
        <v>4.6287718394557659E-14</v>
      </c>
      <c r="AU5" s="31">
        <f t="shared" si="14"/>
        <v>5.8660107837750022E-6</v>
      </c>
      <c r="AV5" s="32">
        <f t="shared" si="15"/>
        <v>0</v>
      </c>
      <c r="AW5" s="31">
        <f t="shared" si="16"/>
        <v>-4.3995080878312668E-7</v>
      </c>
      <c r="AX5" s="34">
        <f t="shared" ref="AX5:AY6" si="27">AT5+AV5</f>
        <v>4.6287718394557659E-14</v>
      </c>
      <c r="AY5" s="35">
        <f t="shared" si="27"/>
        <v>5.4260599749918759E-6</v>
      </c>
      <c r="AZ5" s="10">
        <f t="shared" ref="AZ5:BA6" si="28">AR5+AX5</f>
        <v>18.087395919092263</v>
      </c>
      <c r="BA5" s="10">
        <f t="shared" si="28"/>
        <v>-65.638020106200941</v>
      </c>
      <c r="BB5" s="10">
        <f t="shared" ref="BB5:BB6" si="29">BA5+180</f>
        <v>114.36197989379906</v>
      </c>
      <c r="BC5" s="48"/>
      <c r="BD5" s="46">
        <f t="shared" ref="BD5:BD6" si="30">ROUND(AZ5,0)</f>
        <v>18</v>
      </c>
      <c r="BE5" s="46">
        <f t="shared" ref="BE5:BE6" si="31">ROUND(BA5,0)</f>
        <v>-66</v>
      </c>
      <c r="BF5" s="46">
        <f t="shared" ref="BF5:BF6" si="32">ROUND(BB5,0)</f>
        <v>114</v>
      </c>
      <c r="BG5" s="37" t="s">
        <v>142</v>
      </c>
      <c r="BH5" s="37">
        <f>LOOKUP(1,0/(BD4:BD822=0),BF4:BF822)</f>
        <v>-5</v>
      </c>
      <c r="BI5" s="37"/>
      <c r="BJ5" s="37"/>
      <c r="BK5" s="37"/>
      <c r="BL5" s="37"/>
    </row>
    <row r="6" spans="1:64" x14ac:dyDescent="0.3">
      <c r="A6" t="s">
        <v>79</v>
      </c>
      <c r="B6" s="12">
        <v>1</v>
      </c>
      <c r="C6" t="s">
        <v>80</v>
      </c>
      <c r="V6" s="29">
        <v>1.02</v>
      </c>
      <c r="W6" s="38">
        <f t="shared" si="17"/>
        <v>104.71285480508999</v>
      </c>
      <c r="X6" s="30">
        <f t="shared" si="18"/>
        <v>0.52657877444698298</v>
      </c>
      <c r="Y6" s="31">
        <f t="shared" ref="Y6:Y69" si="33">20*LOG(1/SQRT((W6/fp)^2+1))</f>
        <v>-3.8052115044803275E-3</v>
      </c>
      <c r="Z6" s="31">
        <f t="shared" ref="Z6:Z69" si="34">-180/PI()*ATAN(W6/fp)</f>
        <v>-1.6958528544675993</v>
      </c>
      <c r="AA6" s="31">
        <f t="shared" ref="AA6:AA69" si="35">20*LOG(SQRT((W6/fzRHP)^2+1))</f>
        <v>2.8911452345271182E-4</v>
      </c>
      <c r="AB6" s="31">
        <f t="shared" ref="AB6:AB69" si="36">-180/PI()*ATAN(W6/fzRHP)</f>
        <v>-0.46747998540303648</v>
      </c>
      <c r="AC6" s="31">
        <f t="shared" si="19"/>
        <v>1.5227502158716165E-10</v>
      </c>
      <c r="AD6" s="31">
        <f t="shared" ref="AD6:AD69" si="37">180/PI()*ATAN(W6/fzESR)</f>
        <v>3.3926964956452636E-4</v>
      </c>
      <c r="AE6" s="31">
        <f t="shared" si="20"/>
        <v>0.52306267761823033</v>
      </c>
      <c r="AF6" s="31">
        <f t="shared" si="21"/>
        <v>-2.1629935702210714</v>
      </c>
      <c r="AG6" s="31">
        <f t="shared" si="5"/>
        <v>92.110410468749379</v>
      </c>
      <c r="AH6" s="31">
        <f t="shared" ref="AH6:AH69" si="38">20*LOG(1/SQRT((W6/fp_comp1)^2+1))</f>
        <v>-76.820857967407676</v>
      </c>
      <c r="AI6" s="31">
        <f t="shared" ref="AI6:AI69" si="39">-180/PI()*ATAN(W6/fp_comp1)</f>
        <v>-89.991738103776882</v>
      </c>
      <c r="AJ6" s="31">
        <f t="shared" si="22"/>
        <v>1.0048409279377095</v>
      </c>
      <c r="AK6" s="31">
        <f t="shared" ref="AK6:AK69" si="40">180/PI()*ATAN(W6/fz_comp)</f>
        <v>27.03180782687804</v>
      </c>
      <c r="AL6" s="32">
        <f t="shared" ref="AL6:AL69" si="41">20*LOG(1/SQRT((W6/fp_comp2)^2+1))</f>
        <v>-1.6050475764568263E-6</v>
      </c>
      <c r="AM6" s="31">
        <f t="shared" ref="AM6:AM69" si="42">-180/PI()*ATAN(W6/fp_comp2)</f>
        <v>-3.4831679731382077E-2</v>
      </c>
      <c r="AN6" s="31">
        <f t="shared" si="23"/>
        <v>16.294391824231838</v>
      </c>
      <c r="AO6" s="31">
        <f t="shared" si="24"/>
        <v>-62.994761956630228</v>
      </c>
      <c r="AP6" s="30">
        <f t="shared" si="11"/>
        <v>23.609121289162623</v>
      </c>
      <c r="AQ6" s="30">
        <f t="shared" si="12"/>
        <v>-22.498774732165998</v>
      </c>
      <c r="AR6" s="31">
        <f t="shared" si="25"/>
        <v>17.927801058846697</v>
      </c>
      <c r="AS6" s="33">
        <f t="shared" si="26"/>
        <v>-65.157755526851304</v>
      </c>
      <c r="AT6" s="31">
        <f t="shared" ref="AT6:AT69" si="43">20*LOG(SQRT((W6/fz_ff)^2+1))</f>
        <v>4.6287718394557659E-14</v>
      </c>
      <c r="AU6" s="31">
        <f t="shared" ref="AU6:AU69" si="44">180/PI()*ATAN(W6/fz_ff)</f>
        <v>6.0026477276802945E-6</v>
      </c>
      <c r="AV6" s="32">
        <f t="shared" ref="AV6:AV69" si="45">20*LOG(1/SQRT((W6/fp_ff)^2+1))</f>
        <v>0</v>
      </c>
      <c r="AW6" s="31">
        <f t="shared" ref="AW6:AW69" si="46">-180/PI()*ATAN(W6/fp_ff)</f>
        <v>-4.5019857957602373E-7</v>
      </c>
      <c r="AX6" s="34">
        <f t="shared" si="27"/>
        <v>4.6287718394557659E-14</v>
      </c>
      <c r="AY6" s="35">
        <f t="shared" si="27"/>
        <v>5.552449148104271E-6</v>
      </c>
      <c r="AZ6" s="10">
        <f t="shared" si="28"/>
        <v>17.927801058846743</v>
      </c>
      <c r="BA6" s="10">
        <f t="shared" si="28"/>
        <v>-65.157749974402151</v>
      </c>
      <c r="BB6" s="10">
        <f t="shared" si="29"/>
        <v>114.84225002559785</v>
      </c>
      <c r="BC6" s="37"/>
      <c r="BD6" s="46">
        <f t="shared" si="30"/>
        <v>18</v>
      </c>
      <c r="BE6" s="46">
        <f t="shared" si="31"/>
        <v>-65</v>
      </c>
      <c r="BF6" s="46">
        <f t="shared" si="32"/>
        <v>115</v>
      </c>
      <c r="BG6" s="37" t="s">
        <v>143</v>
      </c>
      <c r="BH6" s="37">
        <f>LOOKUP(1,0/(BF4:BF822=0),BD4:BD822)</f>
        <v>-40</v>
      </c>
      <c r="BI6" s="37"/>
      <c r="BJ6" s="37"/>
      <c r="BK6" s="37"/>
      <c r="BL6" s="37"/>
    </row>
    <row r="7" spans="1:64" x14ac:dyDescent="0.3">
      <c r="A7" t="s">
        <v>81</v>
      </c>
      <c r="B7" s="40">
        <f>Sheet1!B33</f>
        <v>5.6</v>
      </c>
      <c r="C7" t="s">
        <v>27</v>
      </c>
      <c r="D7">
        <f>B7/1000000</f>
        <v>5.5999999999999997E-6</v>
      </c>
      <c r="V7" s="29">
        <v>1.03</v>
      </c>
      <c r="W7" s="36">
        <f t="shared" ref="W7:W70" si="47">10*10^V7</f>
        <v>107.15193052376068</v>
      </c>
      <c r="X7" s="30">
        <f t="shared" si="18"/>
        <v>0.52657877444698298</v>
      </c>
      <c r="Y7" s="31">
        <f t="shared" si="33"/>
        <v>-3.9844633566772604E-3</v>
      </c>
      <c r="Z7" s="31">
        <f t="shared" si="34"/>
        <v>-1.7353304640675447</v>
      </c>
      <c r="AA7" s="31">
        <f t="shared" si="35"/>
        <v>3.0273959626645451E-4</v>
      </c>
      <c r="AB7" s="31">
        <f t="shared" si="36"/>
        <v>-0.47836849282956695</v>
      </c>
      <c r="AC7" s="31">
        <f t="shared" ref="AC7:AC70" si="48">20*LOG(SQRT((W7/fzESR)^2+1))</f>
        <v>1.5945154659312244E-10</v>
      </c>
      <c r="AD7" s="31">
        <f t="shared" si="37"/>
        <v>3.471722548927358E-4</v>
      </c>
      <c r="AE7" s="31">
        <f t="shared" ref="AE7:AE70" si="49">X7+Y7+AA7+AC7</f>
        <v>0.52289705084602378</v>
      </c>
      <c r="AF7" s="31">
        <f t="shared" ref="AF7:AF70" si="50">Z7+AB7+AD7</f>
        <v>-2.213351784642219</v>
      </c>
      <c r="AG7" s="31">
        <f t="shared" si="5"/>
        <v>92.110410468749379</v>
      </c>
      <c r="AH7" s="31">
        <f t="shared" si="38"/>
        <v>-77.020857963343417</v>
      </c>
      <c r="AI7" s="31">
        <f t="shared" si="39"/>
        <v>-89.991926167492565</v>
      </c>
      <c r="AJ7" s="31">
        <f t="shared" ref="AJ7:AJ70" si="51">20*LOG(SQRT((W7/fz_comp)^2+1))</f>
        <v>1.0469138113801808</v>
      </c>
      <c r="AK7" s="31">
        <f t="shared" si="40"/>
        <v>27.569493201063118</v>
      </c>
      <c r="AL7" s="32">
        <f t="shared" si="41"/>
        <v>-1.6806911238493999E-6</v>
      </c>
      <c r="AM7" s="31">
        <f t="shared" si="42"/>
        <v>-3.5643013571552619E-2</v>
      </c>
      <c r="AN7" s="31">
        <f t="shared" ref="AN7:AN70" si="52">AG7+AH7+AJ7+AL7</f>
        <v>16.136464636095017</v>
      </c>
      <c r="AO7" s="31">
        <f t="shared" ref="AO7:AO70" si="53">AI7+AK7+AM7</f>
        <v>-62.458075980000999</v>
      </c>
      <c r="AP7" s="30">
        <f t="shared" si="11"/>
        <v>23.609121289162623</v>
      </c>
      <c r="AQ7" s="30">
        <f t="shared" si="12"/>
        <v>-22.498774732165998</v>
      </c>
      <c r="AR7" s="31">
        <f t="shared" ref="AR7:AR70" si="54">AE7+AN7+AP7+AQ7</f>
        <v>17.769708243937664</v>
      </c>
      <c r="AS7" s="33">
        <f t="shared" ref="AS7:AS70" si="55">AF7+AO7</f>
        <v>-64.671427764643212</v>
      </c>
      <c r="AT7" s="31">
        <f t="shared" si="43"/>
        <v>5.0145028260770782E-14</v>
      </c>
      <c r="AU7" s="31">
        <f t="shared" si="44"/>
        <v>6.1424673548652365E-6</v>
      </c>
      <c r="AV7" s="32">
        <f t="shared" si="45"/>
        <v>0</v>
      </c>
      <c r="AW7" s="31">
        <f t="shared" si="46"/>
        <v>-4.6068505161489449E-7</v>
      </c>
      <c r="AX7" s="34">
        <f t="shared" ref="AX7:AX70" si="56">AT7+AV7</f>
        <v>5.0145028260770782E-14</v>
      </c>
      <c r="AY7" s="35">
        <f t="shared" ref="AY7:AY70" si="57">AU7+AW7</f>
        <v>5.6817823032503417E-6</v>
      </c>
      <c r="AZ7" s="10">
        <f t="shared" ref="AZ7:AZ70" si="58">AR7+AX7</f>
        <v>17.769708243937714</v>
      </c>
      <c r="BA7" s="10">
        <f t="shared" ref="BA7:BA70" si="59">AS7+AY7</f>
        <v>-64.671422082860914</v>
      </c>
      <c r="BB7" s="10">
        <f t="shared" ref="BB7:BB70" si="60">BA7+180</f>
        <v>115.32857791713909</v>
      </c>
      <c r="BC7" s="48"/>
      <c r="BD7" s="46">
        <f t="shared" ref="BD7:BD70" si="61">ROUND(AZ7,0)</f>
        <v>18</v>
      </c>
      <c r="BE7" s="46">
        <f t="shared" ref="BE7:BE70" si="62">ROUND(BA7,0)</f>
        <v>-65</v>
      </c>
      <c r="BF7" s="46">
        <f t="shared" ref="BF7:BF70" si="63">ROUND(BB7,0)</f>
        <v>115</v>
      </c>
      <c r="BG7" s="37"/>
      <c r="BH7" s="37"/>
      <c r="BI7" s="37"/>
      <c r="BJ7" s="37"/>
      <c r="BK7" s="37"/>
      <c r="BL7" s="37"/>
    </row>
    <row r="8" spans="1:64" x14ac:dyDescent="0.3">
      <c r="A8" t="s">
        <v>82</v>
      </c>
      <c r="B8" s="12">
        <f>Sheet1!B42</f>
        <v>9</v>
      </c>
      <c r="C8" t="s">
        <v>31</v>
      </c>
      <c r="D8">
        <f>B8/1000000</f>
        <v>9.0000000000000002E-6</v>
      </c>
      <c r="V8" s="29">
        <v>1.04</v>
      </c>
      <c r="W8" s="38">
        <f t="shared" si="47"/>
        <v>109.64781961431854</v>
      </c>
      <c r="X8" s="30">
        <f t="shared" si="18"/>
        <v>0.52657877444698298</v>
      </c>
      <c r="Y8" s="31">
        <f t="shared" si="33"/>
        <v>-4.1721551590163178E-3</v>
      </c>
      <c r="Z8" s="31">
        <f t="shared" si="34"/>
        <v>-1.7757259188931309</v>
      </c>
      <c r="AA8" s="31">
        <f t="shared" si="35"/>
        <v>3.1700675316498746E-4</v>
      </c>
      <c r="AB8" s="31">
        <f t="shared" si="36"/>
        <v>-0.48951059039900208</v>
      </c>
      <c r="AC8" s="31">
        <f t="shared" si="48"/>
        <v>1.6696751486729755E-10</v>
      </c>
      <c r="AD8" s="31">
        <f t="shared" si="37"/>
        <v>3.5525893554583937E-4</v>
      </c>
      <c r="AE8" s="31">
        <f t="shared" si="49"/>
        <v>0.5227236262080992</v>
      </c>
      <c r="AF8" s="31">
        <f t="shared" si="50"/>
        <v>-2.2648812503565874</v>
      </c>
      <c r="AG8" s="31">
        <f t="shared" si="5"/>
        <v>92.110410468749379</v>
      </c>
      <c r="AH8" s="31">
        <f t="shared" si="38"/>
        <v>-77.220857959462052</v>
      </c>
      <c r="AI8" s="31">
        <f t="shared" si="39"/>
        <v>-89.992109950355641</v>
      </c>
      <c r="AJ8" s="31">
        <f t="shared" si="51"/>
        <v>1.0905369939157807</v>
      </c>
      <c r="AK8" s="31">
        <f t="shared" si="40"/>
        <v>28.114301343756029</v>
      </c>
      <c r="AL8" s="32">
        <f t="shared" si="41"/>
        <v>-1.7598996408310878E-6</v>
      </c>
      <c r="AM8" s="31">
        <f t="shared" si="42"/>
        <v>-3.6473245789799283E-2</v>
      </c>
      <c r="AN8" s="31">
        <f t="shared" si="52"/>
        <v>15.980087743303466</v>
      </c>
      <c r="AO8" s="31">
        <f t="shared" si="53"/>
        <v>-61.914281852389415</v>
      </c>
      <c r="AP8" s="30">
        <f t="shared" si="11"/>
        <v>23.609121289162623</v>
      </c>
      <c r="AQ8" s="30">
        <f t="shared" si="12"/>
        <v>-22.498774732165998</v>
      </c>
      <c r="AR8" s="31">
        <f t="shared" si="54"/>
        <v>17.613157926508194</v>
      </c>
      <c r="AS8" s="33">
        <f t="shared" si="55"/>
        <v>-64.179163102746003</v>
      </c>
      <c r="AT8" s="31">
        <f t="shared" si="43"/>
        <v>5.2073683193877346E-14</v>
      </c>
      <c r="AU8" s="31">
        <f t="shared" si="44"/>
        <v>6.2855437995468957E-6</v>
      </c>
      <c r="AV8" s="32">
        <f t="shared" si="45"/>
        <v>0</v>
      </c>
      <c r="AW8" s="31">
        <f t="shared" si="46"/>
        <v>-4.7141578496601903E-7</v>
      </c>
      <c r="AX8" s="34">
        <f t="shared" si="56"/>
        <v>5.2073683193877346E-14</v>
      </c>
      <c r="AY8" s="35">
        <f t="shared" si="57"/>
        <v>5.8141280145808767E-6</v>
      </c>
      <c r="AZ8" s="10">
        <f t="shared" si="58"/>
        <v>17.613157926508247</v>
      </c>
      <c r="BA8" s="10">
        <f t="shared" si="59"/>
        <v>-64.179157288617986</v>
      </c>
      <c r="BB8" s="10">
        <f t="shared" si="60"/>
        <v>115.82084271138201</v>
      </c>
      <c r="BC8" s="37"/>
      <c r="BD8" s="46">
        <f t="shared" si="61"/>
        <v>18</v>
      </c>
      <c r="BE8" s="46">
        <f t="shared" si="62"/>
        <v>-64</v>
      </c>
      <c r="BF8" s="46">
        <f t="shared" si="63"/>
        <v>116</v>
      </c>
    </row>
    <row r="9" spans="1:64" x14ac:dyDescent="0.3">
      <c r="A9" t="s">
        <v>83</v>
      </c>
      <c r="B9" s="12">
        <f>Sheet1!B43</f>
        <v>1</v>
      </c>
      <c r="C9" t="s">
        <v>78</v>
      </c>
      <c r="D9">
        <f>B9/1000</f>
        <v>1E-3</v>
      </c>
      <c r="V9" s="29">
        <v>1.05</v>
      </c>
      <c r="W9" s="36">
        <f t="shared" si="47"/>
        <v>112.20184543019636</v>
      </c>
      <c r="X9" s="30">
        <f t="shared" si="18"/>
        <v>0.52657877444698298</v>
      </c>
      <c r="Y9" s="31">
        <f t="shared" si="33"/>
        <v>-4.3686839098335062E-3</v>
      </c>
      <c r="Z9" s="31">
        <f t="shared" si="34"/>
        <v>-1.8170604764215592</v>
      </c>
      <c r="AA9" s="31">
        <f t="shared" si="35"/>
        <v>3.319462502174376E-4</v>
      </c>
      <c r="AB9" s="31">
        <f t="shared" si="36"/>
        <v>-0.50091218242612245</v>
      </c>
      <c r="AC9" s="31">
        <f t="shared" si="48"/>
        <v>1.7483642699421757E-10</v>
      </c>
      <c r="AD9" s="31">
        <f t="shared" si="37"/>
        <v>3.6353397918895792E-4</v>
      </c>
      <c r="AE9" s="31">
        <f t="shared" si="49"/>
        <v>0.52254203696220347</v>
      </c>
      <c r="AF9" s="31">
        <f t="shared" si="50"/>
        <v>-2.3176091248684925</v>
      </c>
      <c r="AG9" s="31">
        <f t="shared" si="5"/>
        <v>92.110410468749379</v>
      </c>
      <c r="AH9" s="31">
        <f t="shared" si="38"/>
        <v>-77.420857955755395</v>
      </c>
      <c r="AI9" s="31">
        <f t="shared" si="39"/>
        <v>-89.992289549810138</v>
      </c>
      <c r="AJ9" s="31">
        <f t="shared" si="51"/>
        <v>1.1357512447324529</v>
      </c>
      <c r="AK9" s="31">
        <f t="shared" si="40"/>
        <v>28.666126999353224</v>
      </c>
      <c r="AL9" s="32">
        <f t="shared" si="41"/>
        <v>-1.8428411384522511E-6</v>
      </c>
      <c r="AM9" s="31">
        <f t="shared" si="42"/>
        <v>-3.7322816584838228E-2</v>
      </c>
      <c r="AN9" s="31">
        <f t="shared" si="52"/>
        <v>15.8253019148853</v>
      </c>
      <c r="AO9" s="31">
        <f t="shared" si="53"/>
        <v>-61.363485367041754</v>
      </c>
      <c r="AP9" s="30">
        <f t="shared" si="11"/>
        <v>23.609121289162623</v>
      </c>
      <c r="AQ9" s="30">
        <f t="shared" si="12"/>
        <v>-22.498774732165998</v>
      </c>
      <c r="AR9" s="31">
        <f t="shared" si="54"/>
        <v>17.458190508844126</v>
      </c>
      <c r="AS9" s="33">
        <f t="shared" si="55"/>
        <v>-63.681094491910244</v>
      </c>
      <c r="AT9" s="31">
        <f t="shared" si="43"/>
        <v>5.4002338126983911E-14</v>
      </c>
      <c r="AU9" s="31">
        <f t="shared" si="44"/>
        <v>6.4319529227500804E-6</v>
      </c>
      <c r="AV9" s="32">
        <f t="shared" si="45"/>
        <v>0</v>
      </c>
      <c r="AW9" s="31">
        <f t="shared" si="46"/>
        <v>-4.8239646920625806E-7</v>
      </c>
      <c r="AX9" s="34">
        <f t="shared" si="56"/>
        <v>5.4002338126983911E-14</v>
      </c>
      <c r="AY9" s="35">
        <f t="shared" si="57"/>
        <v>5.9495564535438223E-6</v>
      </c>
      <c r="AZ9" s="10">
        <f t="shared" si="58"/>
        <v>17.458190508844179</v>
      </c>
      <c r="BA9" s="10">
        <f t="shared" si="59"/>
        <v>-63.681088542353791</v>
      </c>
      <c r="BB9" s="10">
        <f t="shared" si="60"/>
        <v>116.31891145764621</v>
      </c>
      <c r="BC9" s="48"/>
      <c r="BD9" s="46">
        <f t="shared" si="61"/>
        <v>17</v>
      </c>
      <c r="BE9" s="46">
        <f t="shared" si="62"/>
        <v>-64</v>
      </c>
      <c r="BF9" s="46">
        <f t="shared" si="63"/>
        <v>116</v>
      </c>
    </row>
    <row r="10" spans="1:64" x14ac:dyDescent="0.3">
      <c r="A10" t="s">
        <v>84</v>
      </c>
      <c r="B10" s="12">
        <f>Sheet1!B17</f>
        <v>0.8</v>
      </c>
      <c r="C10" t="s">
        <v>9</v>
      </c>
      <c r="V10" s="29">
        <v>1.06</v>
      </c>
      <c r="W10" s="38">
        <f t="shared" si="47"/>
        <v>114.81536214968834</v>
      </c>
      <c r="X10" s="30">
        <f t="shared" si="18"/>
        <v>0.52657877444698298</v>
      </c>
      <c r="Y10" s="31">
        <f t="shared" si="33"/>
        <v>-4.5744652437928034E-3</v>
      </c>
      <c r="Z10" s="31">
        <f t="shared" si="34"/>
        <v>-1.8593558805824562</v>
      </c>
      <c r="AA10" s="31">
        <f t="shared" si="35"/>
        <v>3.4758976899438914E-4</v>
      </c>
      <c r="AB10" s="31">
        <f t="shared" si="36"/>
        <v>-0.51257931057191941</v>
      </c>
      <c r="AC10" s="31">
        <f t="shared" si="48"/>
        <v>1.8307564086827907E-10</v>
      </c>
      <c r="AD10" s="31">
        <f t="shared" si="37"/>
        <v>3.7200177335976306E-4</v>
      </c>
      <c r="AE10" s="31">
        <f t="shared" si="49"/>
        <v>0.52235189915526026</v>
      </c>
      <c r="AF10" s="31">
        <f t="shared" si="50"/>
        <v>-2.3715631893810158</v>
      </c>
      <c r="AG10" s="31">
        <f t="shared" si="5"/>
        <v>92.110410468749379</v>
      </c>
      <c r="AH10" s="31">
        <f t="shared" si="38"/>
        <v>-77.620857952215573</v>
      </c>
      <c r="AI10" s="31">
        <f t="shared" si="39"/>
        <v>-89.9924650610821</v>
      </c>
      <c r="AJ10" s="31">
        <f t="shared" si="51"/>
        <v>1.182597209156776</v>
      </c>
      <c r="AK10" s="31">
        <f t="shared" si="40"/>
        <v>29.224853211184058</v>
      </c>
      <c r="AL10" s="32">
        <f t="shared" si="41"/>
        <v>-1.9296915439402716E-6</v>
      </c>
      <c r="AM10" s="31">
        <f t="shared" si="42"/>
        <v>-3.819217640885525E-2</v>
      </c>
      <c r="AN10" s="31">
        <f t="shared" si="52"/>
        <v>15.672147795999038</v>
      </c>
      <c r="AO10" s="31">
        <f t="shared" si="53"/>
        <v>-60.805804026306902</v>
      </c>
      <c r="AP10" s="30">
        <f t="shared" si="11"/>
        <v>23.609121289162623</v>
      </c>
      <c r="AQ10" s="30">
        <f t="shared" si="12"/>
        <v>-22.498774732165998</v>
      </c>
      <c r="AR10" s="31">
        <f t="shared" si="54"/>
        <v>17.304846252150924</v>
      </c>
      <c r="AS10" s="33">
        <f t="shared" si="55"/>
        <v>-63.177367215687916</v>
      </c>
      <c r="AT10" s="31">
        <f t="shared" si="43"/>
        <v>5.7859647993197033E-14</v>
      </c>
      <c r="AU10" s="31">
        <f t="shared" si="44"/>
        <v>6.5817723525298741E-6</v>
      </c>
      <c r="AV10" s="32">
        <f t="shared" si="45"/>
        <v>0</v>
      </c>
      <c r="AW10" s="31">
        <f t="shared" si="46"/>
        <v>-4.9363292643974269E-7</v>
      </c>
      <c r="AX10" s="34">
        <f t="shared" si="56"/>
        <v>5.7859647993197033E-14</v>
      </c>
      <c r="AY10" s="35">
        <f t="shared" si="57"/>
        <v>6.0881394260901309E-6</v>
      </c>
      <c r="AZ10" s="10">
        <f t="shared" si="58"/>
        <v>17.30484625215098</v>
      </c>
      <c r="BA10" s="10">
        <f t="shared" si="59"/>
        <v>-63.177361127548487</v>
      </c>
      <c r="BB10" s="10">
        <f t="shared" si="60"/>
        <v>116.82263887245151</v>
      </c>
      <c r="BC10" s="37"/>
      <c r="BD10" s="46">
        <f t="shared" si="61"/>
        <v>17</v>
      </c>
      <c r="BE10" s="46">
        <f t="shared" si="62"/>
        <v>-63</v>
      </c>
      <c r="BF10" s="46">
        <f t="shared" si="63"/>
        <v>117</v>
      </c>
    </row>
    <row r="11" spans="1:64" x14ac:dyDescent="0.3">
      <c r="A11" t="s">
        <v>85</v>
      </c>
      <c r="B11" s="12">
        <f>Sheet1!B16</f>
        <v>8</v>
      </c>
      <c r="C11" t="s">
        <v>4</v>
      </c>
      <c r="V11" s="29">
        <v>1.07</v>
      </c>
      <c r="W11" s="36">
        <f t="shared" si="47"/>
        <v>117.489755493953</v>
      </c>
      <c r="X11" s="30">
        <f t="shared" si="18"/>
        <v>0.52657877444698298</v>
      </c>
      <c r="Y11" s="31">
        <f t="shared" si="33"/>
        <v>-4.7899343031120485E-3</v>
      </c>
      <c r="Z11" s="31">
        <f t="shared" si="34"/>
        <v>-1.9026343724690886</v>
      </c>
      <c r="AA11" s="31">
        <f t="shared" si="35"/>
        <v>3.6397048370273165E-4</v>
      </c>
      <c r="AB11" s="31">
        <f t="shared" si="36"/>
        <v>-0.52451815702971627</v>
      </c>
      <c r="AC11" s="31">
        <f t="shared" si="48"/>
        <v>1.9170444303881171E-10</v>
      </c>
      <c r="AD11" s="31">
        <f t="shared" si="37"/>
        <v>3.8066680779480668E-4</v>
      </c>
      <c r="AE11" s="31">
        <f t="shared" si="49"/>
        <v>0.52215281081927811</v>
      </c>
      <c r="AF11" s="31">
        <f t="shared" si="50"/>
        <v>-2.4267718626910098</v>
      </c>
      <c r="AG11" s="31">
        <f t="shared" si="5"/>
        <v>92.110410468749379</v>
      </c>
      <c r="AH11" s="31">
        <f t="shared" si="38"/>
        <v>-77.820857948835055</v>
      </c>
      <c r="AI11" s="31">
        <f t="shared" si="39"/>
        <v>-89.992636577229888</v>
      </c>
      <c r="AJ11" s="31">
        <f t="shared" si="51"/>
        <v>1.231115313908526</v>
      </c>
      <c r="AK11" s="31">
        <f t="shared" si="40"/>
        <v>29.790351129465343</v>
      </c>
      <c r="AL11" s="32">
        <f t="shared" si="41"/>
        <v>-2.0206350854674536E-6</v>
      </c>
      <c r="AM11" s="31">
        <f t="shared" si="42"/>
        <v>-3.90817862063342E-2</v>
      </c>
      <c r="AN11" s="31">
        <f t="shared" si="52"/>
        <v>15.520665813187765</v>
      </c>
      <c r="AO11" s="31">
        <f t="shared" si="53"/>
        <v>-60.241367233970877</v>
      </c>
      <c r="AP11" s="30">
        <f t="shared" si="11"/>
        <v>23.609121289162623</v>
      </c>
      <c r="AQ11" s="30">
        <f t="shared" si="12"/>
        <v>-22.498774732165998</v>
      </c>
      <c r="AR11" s="31">
        <f t="shared" si="54"/>
        <v>17.153165181003672</v>
      </c>
      <c r="AS11" s="33">
        <f t="shared" si="55"/>
        <v>-62.668139096661889</v>
      </c>
      <c r="AT11" s="31">
        <f t="shared" si="43"/>
        <v>5.9788302926303604E-14</v>
      </c>
      <c r="AU11" s="31">
        <f t="shared" si="44"/>
        <v>6.7350815251310317E-6</v>
      </c>
      <c r="AV11" s="32">
        <f t="shared" si="45"/>
        <v>0</v>
      </c>
      <c r="AW11" s="31">
        <f t="shared" si="46"/>
        <v>-5.0513111438482966E-7</v>
      </c>
      <c r="AX11" s="34">
        <f t="shared" si="56"/>
        <v>5.9788302926303604E-14</v>
      </c>
      <c r="AY11" s="35">
        <f t="shared" si="57"/>
        <v>6.2299504107462021E-6</v>
      </c>
      <c r="AZ11" s="10">
        <f t="shared" si="58"/>
        <v>17.153165181003732</v>
      </c>
      <c r="BA11" s="10">
        <f t="shared" si="59"/>
        <v>-62.668132866711481</v>
      </c>
      <c r="BB11" s="10">
        <f t="shared" si="60"/>
        <v>117.33186713328851</v>
      </c>
      <c r="BC11" s="48"/>
      <c r="BD11" s="46">
        <f t="shared" si="61"/>
        <v>17</v>
      </c>
      <c r="BE11" s="46">
        <f t="shared" si="62"/>
        <v>-63</v>
      </c>
      <c r="BF11" s="46">
        <f t="shared" si="63"/>
        <v>117</v>
      </c>
    </row>
    <row r="12" spans="1:64" x14ac:dyDescent="0.3">
      <c r="A12" t="s">
        <v>86</v>
      </c>
      <c r="B12" s="37">
        <f>B11/B10</f>
        <v>10</v>
      </c>
      <c r="C12" t="s">
        <v>87</v>
      </c>
      <c r="V12" s="29">
        <v>1.08</v>
      </c>
      <c r="W12" s="38">
        <f t="shared" si="47"/>
        <v>120.22644346174133</v>
      </c>
      <c r="X12" s="30">
        <f t="shared" si="18"/>
        <v>0.52657877444698298</v>
      </c>
      <c r="Y12" s="31">
        <f t="shared" si="33"/>
        <v>-5.0155466491482153E-3</v>
      </c>
      <c r="Z12" s="31">
        <f t="shared" si="34"/>
        <v>-1.9469187012550486</v>
      </c>
      <c r="AA12" s="31">
        <f t="shared" si="35"/>
        <v>3.8112313148926693E-4</v>
      </c>
      <c r="AB12" s="31">
        <f t="shared" si="36"/>
        <v>-0.53673504778457437</v>
      </c>
      <c r="AC12" s="31">
        <f t="shared" si="48"/>
        <v>2.0073826274527884E-10</v>
      </c>
      <c r="AD12" s="31">
        <f t="shared" si="37"/>
        <v>3.8953367681004026E-4</v>
      </c>
      <c r="AE12" s="31">
        <f t="shared" si="49"/>
        <v>0.52194435113006243</v>
      </c>
      <c r="AF12" s="31">
        <f t="shared" si="50"/>
        <v>-2.4832642153628131</v>
      </c>
      <c r="AG12" s="31">
        <f t="shared" si="5"/>
        <v>92.110410468749379</v>
      </c>
      <c r="AH12" s="31">
        <f t="shared" si="38"/>
        <v>-78.020857945606693</v>
      </c>
      <c r="AI12" s="31">
        <f t="shared" si="39"/>
        <v>-89.992804189193635</v>
      </c>
      <c r="AJ12" s="31">
        <f t="shared" si="51"/>
        <v>1.2813456683431459</v>
      </c>
      <c r="AK12" s="31">
        <f t="shared" si="40"/>
        <v>30.362479855600743</v>
      </c>
      <c r="AL12" s="32">
        <f t="shared" si="41"/>
        <v>-2.115864658596815E-6</v>
      </c>
      <c r="AM12" s="31">
        <f t="shared" si="42"/>
        <v>-3.9992117658448414E-2</v>
      </c>
      <c r="AN12" s="31">
        <f t="shared" si="52"/>
        <v>15.370896075621173</v>
      </c>
      <c r="AO12" s="31">
        <f t="shared" si="53"/>
        <v>-59.670316451251345</v>
      </c>
      <c r="AP12" s="30">
        <f t="shared" si="11"/>
        <v>23.609121289162623</v>
      </c>
      <c r="AQ12" s="30">
        <f t="shared" si="12"/>
        <v>-22.498774732165998</v>
      </c>
      <c r="AR12" s="31">
        <f t="shared" si="54"/>
        <v>17.00318698374786</v>
      </c>
      <c r="AS12" s="33">
        <f t="shared" si="55"/>
        <v>-62.153580666614161</v>
      </c>
      <c r="AT12" s="31">
        <f t="shared" si="43"/>
        <v>6.1716957859410149E-14</v>
      </c>
      <c r="AU12" s="31">
        <f t="shared" si="44"/>
        <v>6.8919617271061553E-6</v>
      </c>
      <c r="AV12" s="32">
        <f t="shared" si="45"/>
        <v>0</v>
      </c>
      <c r="AW12" s="31">
        <f t="shared" si="46"/>
        <v>-5.1689712953296408E-7</v>
      </c>
      <c r="AX12" s="34">
        <f t="shared" si="56"/>
        <v>6.1716957859410149E-14</v>
      </c>
      <c r="AY12" s="35">
        <f t="shared" si="57"/>
        <v>6.375064597573191E-6</v>
      </c>
      <c r="AZ12" s="10">
        <f t="shared" si="58"/>
        <v>17.00318698374792</v>
      </c>
      <c r="BA12" s="10">
        <f t="shared" si="59"/>
        <v>-62.15357429154956</v>
      </c>
      <c r="BB12" s="10">
        <f t="shared" si="60"/>
        <v>117.84642570845044</v>
      </c>
      <c r="BC12" s="37"/>
      <c r="BD12" s="46">
        <f t="shared" si="61"/>
        <v>17</v>
      </c>
      <c r="BE12" s="46">
        <f t="shared" si="62"/>
        <v>-62</v>
      </c>
      <c r="BF12" s="46">
        <f t="shared" si="63"/>
        <v>118</v>
      </c>
    </row>
    <row r="13" spans="1:64" x14ac:dyDescent="0.3">
      <c r="A13" t="s">
        <v>88</v>
      </c>
      <c r="B13" s="12">
        <f>Sheet1!B12</f>
        <v>2</v>
      </c>
      <c r="C13" t="s">
        <v>4</v>
      </c>
      <c r="V13" s="29">
        <v>1.0900000000000001</v>
      </c>
      <c r="W13" s="36">
        <f t="shared" si="47"/>
        <v>123.02687708123818</v>
      </c>
      <c r="X13" s="30">
        <f t="shared" si="18"/>
        <v>0.52657877444698298</v>
      </c>
      <c r="Y13" s="31">
        <f t="shared" si="33"/>
        <v>-5.2517792162156841E-3</v>
      </c>
      <c r="Z13" s="31">
        <f t="shared" si="34"/>
        <v>-1.992232135318055</v>
      </c>
      <c r="AA13" s="31">
        <f t="shared" si="35"/>
        <v>3.9908408605349426E-4</v>
      </c>
      <c r="AB13" s="31">
        <f t="shared" si="36"/>
        <v>-0.54923645594761317</v>
      </c>
      <c r="AC13" s="31">
        <f t="shared" si="48"/>
        <v>2.1019831519194281E-10</v>
      </c>
      <c r="AD13" s="31">
        <f t="shared" si="37"/>
        <v>3.9860708173678085E-4</v>
      </c>
      <c r="AE13" s="31">
        <f t="shared" si="49"/>
        <v>0.5217260795270191</v>
      </c>
      <c r="AF13" s="31">
        <f t="shared" si="50"/>
        <v>-2.541069984183931</v>
      </c>
      <c r="AG13" s="31">
        <f t="shared" si="5"/>
        <v>92.110410468749379</v>
      </c>
      <c r="AH13" s="31">
        <f t="shared" si="38"/>
        <v>-78.220857942523622</v>
      </c>
      <c r="AI13" s="31">
        <f t="shared" si="39"/>
        <v>-89.992967985843393</v>
      </c>
      <c r="AJ13" s="31">
        <f t="shared" si="51"/>
        <v>1.3333279620131981</v>
      </c>
      <c r="AK13" s="31">
        <f t="shared" si="40"/>
        <v>30.941086325886602</v>
      </c>
      <c r="AL13" s="32">
        <f t="shared" si="41"/>
        <v>-2.2155822631239257E-6</v>
      </c>
      <c r="AM13" s="31">
        <f t="shared" si="42"/>
        <v>-4.0923653433144004E-2</v>
      </c>
      <c r="AN13" s="31">
        <f t="shared" si="52"/>
        <v>15.222878272656692</v>
      </c>
      <c r="AO13" s="31">
        <f t="shared" si="53"/>
        <v>-59.092805313389938</v>
      </c>
      <c r="AP13" s="30">
        <f t="shared" si="11"/>
        <v>23.609121289162623</v>
      </c>
      <c r="AQ13" s="30">
        <f t="shared" si="12"/>
        <v>-22.498774732165998</v>
      </c>
      <c r="AR13" s="31">
        <f t="shared" si="54"/>
        <v>16.854950909180332</v>
      </c>
      <c r="AS13" s="33">
        <f t="shared" si="55"/>
        <v>-61.633875297573866</v>
      </c>
      <c r="AT13" s="31">
        <f t="shared" si="43"/>
        <v>6.5574267725623278E-14</v>
      </c>
      <c r="AU13" s="31">
        <f t="shared" si="44"/>
        <v>7.052496138414892E-6</v>
      </c>
      <c r="AV13" s="32">
        <f t="shared" si="45"/>
        <v>0</v>
      </c>
      <c r="AW13" s="31">
        <f t="shared" si="46"/>
        <v>-5.2893721038111942E-7</v>
      </c>
      <c r="AX13" s="34">
        <f t="shared" si="56"/>
        <v>6.5574267725623278E-14</v>
      </c>
      <c r="AY13" s="35">
        <f t="shared" si="57"/>
        <v>6.5235589280337727E-6</v>
      </c>
      <c r="AZ13" s="10">
        <f t="shared" si="58"/>
        <v>16.854950909180396</v>
      </c>
      <c r="BA13" s="10">
        <f t="shared" si="59"/>
        <v>-61.633868774014935</v>
      </c>
      <c r="BB13" s="10">
        <f t="shared" si="60"/>
        <v>118.36613122598507</v>
      </c>
      <c r="BC13" s="48"/>
      <c r="BD13" s="46">
        <f t="shared" si="61"/>
        <v>17</v>
      </c>
      <c r="BE13" s="46">
        <f t="shared" si="62"/>
        <v>-62</v>
      </c>
      <c r="BF13" s="46">
        <f t="shared" si="63"/>
        <v>118</v>
      </c>
    </row>
    <row r="14" spans="1:64" x14ac:dyDescent="0.3">
      <c r="A14" t="s">
        <v>24</v>
      </c>
      <c r="B14" s="12">
        <f>Sheet1!B18</f>
        <v>85</v>
      </c>
      <c r="C14" t="s">
        <v>13</v>
      </c>
      <c r="D14">
        <f>B14/100</f>
        <v>0.85</v>
      </c>
      <c r="V14" s="29">
        <v>1.1000000000000001</v>
      </c>
      <c r="W14" s="38">
        <f t="shared" si="47"/>
        <v>125.8925411794168</v>
      </c>
      <c r="X14" s="30">
        <f t="shared" si="18"/>
        <v>0.52657877444698298</v>
      </c>
      <c r="Y14" s="31">
        <f t="shared" si="33"/>
        <v>-5.4991313095181715E-3</v>
      </c>
      <c r="Z14" s="31">
        <f t="shared" si="34"/>
        <v>-2.0385984735723919</v>
      </c>
      <c r="AA14" s="31">
        <f t="shared" si="35"/>
        <v>4.1789143471381105E-4</v>
      </c>
      <c r="AB14" s="31">
        <f t="shared" si="36"/>
        <v>-0.56202900516692655</v>
      </c>
      <c r="AC14" s="31">
        <f t="shared" si="48"/>
        <v>2.2010581558306589E-10</v>
      </c>
      <c r="AD14" s="31">
        <f t="shared" si="37"/>
        <v>4.0789183341441963E-4</v>
      </c>
      <c r="AE14" s="31">
        <f t="shared" si="49"/>
        <v>0.52149753479228445</v>
      </c>
      <c r="AF14" s="31">
        <f t="shared" si="50"/>
        <v>-2.6002195869059044</v>
      </c>
      <c r="AG14" s="31">
        <f t="shared" si="5"/>
        <v>92.110410468749379</v>
      </c>
      <c r="AH14" s="31">
        <f t="shared" si="38"/>
        <v>-78.420857939579335</v>
      </c>
      <c r="AI14" s="31">
        <f t="shared" si="39"/>
        <v>-89.993128054026329</v>
      </c>
      <c r="AJ14" s="31">
        <f t="shared" si="51"/>
        <v>1.387101358933065</v>
      </c>
      <c r="AK14" s="31">
        <f t="shared" si="40"/>
        <v>31.52600523757388</v>
      </c>
      <c r="AL14" s="32">
        <f t="shared" si="41"/>
        <v>-2.3199994090603991E-6</v>
      </c>
      <c r="AM14" s="31">
        <f t="shared" si="42"/>
        <v>-4.1876887441048019E-2</v>
      </c>
      <c r="AN14" s="31">
        <f t="shared" si="52"/>
        <v>15.076651568103701</v>
      </c>
      <c r="AO14" s="31">
        <f t="shared" si="53"/>
        <v>-58.508999703893494</v>
      </c>
      <c r="AP14" s="30">
        <f t="shared" si="11"/>
        <v>23.609121289162623</v>
      </c>
      <c r="AQ14" s="30">
        <f t="shared" si="12"/>
        <v>-22.498774732165998</v>
      </c>
      <c r="AR14" s="31">
        <f t="shared" si="54"/>
        <v>16.708495659892613</v>
      </c>
      <c r="AS14" s="33">
        <f t="shared" si="55"/>
        <v>-61.109219290799402</v>
      </c>
      <c r="AT14" s="31">
        <f t="shared" si="43"/>
        <v>6.9431577591836395E-14</v>
      </c>
      <c r="AU14" s="31">
        <f t="shared" si="44"/>
        <v>7.216769876527038E-6</v>
      </c>
      <c r="AV14" s="32">
        <f t="shared" si="45"/>
        <v>0</v>
      </c>
      <c r="AW14" s="31">
        <f t="shared" si="46"/>
        <v>-5.4125774073953062E-7</v>
      </c>
      <c r="AX14" s="34">
        <f t="shared" si="56"/>
        <v>6.9431577591836395E-14</v>
      </c>
      <c r="AY14" s="35">
        <f t="shared" si="57"/>
        <v>6.6755121357875072E-6</v>
      </c>
      <c r="AZ14" s="10">
        <f t="shared" si="58"/>
        <v>16.708495659892684</v>
      </c>
      <c r="BA14" s="10">
        <f t="shared" si="59"/>
        <v>-61.109212615287269</v>
      </c>
      <c r="BB14" s="10">
        <f t="shared" si="60"/>
        <v>118.89078738471272</v>
      </c>
      <c r="BC14" s="37"/>
      <c r="BD14" s="46">
        <f t="shared" si="61"/>
        <v>17</v>
      </c>
      <c r="BE14" s="46">
        <f t="shared" si="62"/>
        <v>-61</v>
      </c>
      <c r="BF14" s="46">
        <f t="shared" si="63"/>
        <v>119</v>
      </c>
    </row>
    <row r="15" spans="1:64" x14ac:dyDescent="0.3">
      <c r="B15" s="37"/>
      <c r="V15" s="29">
        <v>1.1100000000000001</v>
      </c>
      <c r="W15" s="36">
        <f t="shared" si="47"/>
        <v>128.82495516931345</v>
      </c>
      <c r="X15" s="30">
        <f t="shared" si="18"/>
        <v>0.52657877444698298</v>
      </c>
      <c r="Y15" s="31">
        <f t="shared" si="33"/>
        <v>-5.7581256492455655E-3</v>
      </c>
      <c r="Z15" s="31">
        <f t="shared" si="34"/>
        <v>-2.0860420570112512</v>
      </c>
      <c r="AA15" s="31">
        <f t="shared" si="35"/>
        <v>4.3758505911569004E-4</v>
      </c>
      <c r="AB15" s="31">
        <f t="shared" si="36"/>
        <v>-0.5751194731167969</v>
      </c>
      <c r="AC15" s="31">
        <f t="shared" si="48"/>
        <v>2.3047812181304398E-10</v>
      </c>
      <c r="AD15" s="31">
        <f t="shared" si="37"/>
        <v>4.1739285474119199E-4</v>
      </c>
      <c r="AE15" s="31">
        <f t="shared" si="49"/>
        <v>0.52125823408733118</v>
      </c>
      <c r="AF15" s="31">
        <f t="shared" si="50"/>
        <v>-2.6607441372733067</v>
      </c>
      <c r="AG15" s="31">
        <f t="shared" si="5"/>
        <v>92.110410468749379</v>
      </c>
      <c r="AH15" s="31">
        <f t="shared" si="38"/>
        <v>-78.620857936767536</v>
      </c>
      <c r="AI15" s="31">
        <f t="shared" si="39"/>
        <v>-89.993284478612679</v>
      </c>
      <c r="AJ15" s="31">
        <f t="shared" si="51"/>
        <v>1.4427043889839006</v>
      </c>
      <c r="AK15" s="31">
        <f t="shared" si="40"/>
        <v>32.117059020081768</v>
      </c>
      <c r="AL15" s="32">
        <f t="shared" si="41"/>
        <v>-2.4293375833701837E-6</v>
      </c>
      <c r="AM15" s="31">
        <f t="shared" si="42"/>
        <v>-4.2852325097336975E-2</v>
      </c>
      <c r="AN15" s="31">
        <f t="shared" si="52"/>
        <v>14.932254491628161</v>
      </c>
      <c r="AO15" s="31">
        <f t="shared" si="53"/>
        <v>-57.919077783628246</v>
      </c>
      <c r="AP15" s="30">
        <f t="shared" si="11"/>
        <v>23.609121289162623</v>
      </c>
      <c r="AQ15" s="30">
        <f t="shared" si="12"/>
        <v>-22.498774732165998</v>
      </c>
      <c r="AR15" s="31">
        <f t="shared" si="54"/>
        <v>16.563859282712116</v>
      </c>
      <c r="AS15" s="33">
        <f t="shared" si="55"/>
        <v>-60.579821920901551</v>
      </c>
      <c r="AT15" s="31">
        <f t="shared" si="43"/>
        <v>7.3288887458049511E-14</v>
      </c>
      <c r="AU15" s="31">
        <f t="shared" si="44"/>
        <v>7.3848700415529578E-6</v>
      </c>
      <c r="AV15" s="32">
        <f t="shared" si="45"/>
        <v>0</v>
      </c>
      <c r="AW15" s="31">
        <f t="shared" si="46"/>
        <v>-5.5386525311647482E-7</v>
      </c>
      <c r="AX15" s="34">
        <f t="shared" si="56"/>
        <v>7.3288887458049511E-14</v>
      </c>
      <c r="AY15" s="35">
        <f t="shared" si="57"/>
        <v>6.8310047884364832E-6</v>
      </c>
      <c r="AZ15" s="10">
        <f t="shared" si="58"/>
        <v>16.56385928271219</v>
      </c>
      <c r="BA15" s="10">
        <f t="shared" si="59"/>
        <v>-60.579815089896762</v>
      </c>
      <c r="BB15" s="10">
        <f t="shared" si="60"/>
        <v>119.42018491010325</v>
      </c>
      <c r="BC15" s="48"/>
      <c r="BD15" s="46">
        <f t="shared" si="61"/>
        <v>17</v>
      </c>
      <c r="BE15" s="46">
        <f t="shared" si="62"/>
        <v>-61</v>
      </c>
      <c r="BF15" s="46">
        <f t="shared" si="63"/>
        <v>119</v>
      </c>
    </row>
    <row r="16" spans="1:64" x14ac:dyDescent="0.3">
      <c r="A16" s="78" t="s">
        <v>89</v>
      </c>
      <c r="B16" s="78"/>
      <c r="D16" t="s">
        <v>90</v>
      </c>
      <c r="V16" s="29">
        <v>1.1200000000000001</v>
      </c>
      <c r="W16" s="38">
        <f t="shared" si="47"/>
        <v>131.82567385564076</v>
      </c>
      <c r="X16" s="30">
        <f t="shared" si="18"/>
        <v>0.52657877444698298</v>
      </c>
      <c r="Y16" s="31">
        <f t="shared" si="33"/>
        <v>-6.0293094628536287E-3</v>
      </c>
      <c r="Z16" s="31">
        <f t="shared" si="34"/>
        <v>-2.1345877804600741</v>
      </c>
      <c r="AA16" s="31">
        <f t="shared" si="35"/>
        <v>4.5820671972598618E-4</v>
      </c>
      <c r="AB16" s="31">
        <f t="shared" si="36"/>
        <v>-0.58851479506695425</v>
      </c>
      <c r="AC16" s="31">
        <f t="shared" si="48"/>
        <v>2.413403063960052E-10</v>
      </c>
      <c r="AD16" s="31">
        <f t="shared" si="37"/>
        <v>4.271151832843644E-4</v>
      </c>
      <c r="AE16" s="31">
        <f t="shared" si="49"/>
        <v>0.52100767194519559</v>
      </c>
      <c r="AF16" s="31">
        <f t="shared" si="50"/>
        <v>-2.7226754603437442</v>
      </c>
      <c r="AG16" s="31">
        <f t="shared" si="5"/>
        <v>92.110410468749379</v>
      </c>
      <c r="AH16" s="31">
        <f t="shared" si="38"/>
        <v>-78.820857934082298</v>
      </c>
      <c r="AI16" s="31">
        <f t="shared" si="39"/>
        <v>-89.99343734254083</v>
      </c>
      <c r="AJ16" s="31">
        <f t="shared" si="51"/>
        <v>1.5001748369480452</v>
      </c>
      <c r="AK16" s="31">
        <f t="shared" si="40"/>
        <v>32.714057853962579</v>
      </c>
      <c r="AL16" s="32">
        <f t="shared" si="41"/>
        <v>-2.5438287022411044E-6</v>
      </c>
      <c r="AM16" s="31">
        <f t="shared" si="42"/>
        <v>-4.3850483589704656E-2</v>
      </c>
      <c r="AN16" s="31">
        <f t="shared" si="52"/>
        <v>14.789724827786424</v>
      </c>
      <c r="AO16" s="31">
        <f t="shared" si="53"/>
        <v>-57.323229972167958</v>
      </c>
      <c r="AP16" s="30">
        <f t="shared" si="11"/>
        <v>23.609121289162623</v>
      </c>
      <c r="AQ16" s="30">
        <f t="shared" si="12"/>
        <v>-22.498774732165998</v>
      </c>
      <c r="AR16" s="31">
        <f t="shared" si="54"/>
        <v>16.421079056728246</v>
      </c>
      <c r="AS16" s="33">
        <f t="shared" si="55"/>
        <v>-60.045905432511702</v>
      </c>
      <c r="AT16" s="31">
        <f t="shared" si="43"/>
        <v>7.5217542391156069E-14</v>
      </c>
      <c r="AU16" s="31">
        <f t="shared" si="44"/>
        <v>7.556885762425221E-6</v>
      </c>
      <c r="AV16" s="32">
        <f t="shared" si="45"/>
        <v>0</v>
      </c>
      <c r="AW16" s="31">
        <f t="shared" si="46"/>
        <v>-5.6676643218189483E-7</v>
      </c>
      <c r="AX16" s="34">
        <f t="shared" si="56"/>
        <v>7.5217542391156069E-14</v>
      </c>
      <c r="AY16" s="35">
        <f t="shared" si="57"/>
        <v>6.9901193302433261E-6</v>
      </c>
      <c r="AZ16" s="10">
        <f t="shared" si="58"/>
        <v>16.42107905672832</v>
      </c>
      <c r="BA16" s="10">
        <f t="shared" si="59"/>
        <v>-60.045898442392371</v>
      </c>
      <c r="BB16" s="10">
        <f t="shared" si="60"/>
        <v>119.95410155760763</v>
      </c>
      <c r="BC16" s="37"/>
      <c r="BD16" s="46">
        <f t="shared" si="61"/>
        <v>16</v>
      </c>
      <c r="BE16" s="46">
        <f t="shared" si="62"/>
        <v>-60</v>
      </c>
      <c r="BF16" s="46">
        <f t="shared" si="63"/>
        <v>120</v>
      </c>
    </row>
    <row r="17" spans="1:58" x14ac:dyDescent="0.3">
      <c r="A17" t="s">
        <v>91</v>
      </c>
      <c r="B17">
        <f>(1-B13*D14/B11)</f>
        <v>0.78749999999999998</v>
      </c>
      <c r="D17">
        <f>1-B17</f>
        <v>0.21250000000000002</v>
      </c>
      <c r="V17" s="29">
        <v>1.1299999999999999</v>
      </c>
      <c r="W17" s="36">
        <f t="shared" si="47"/>
        <v>134.89628825916535</v>
      </c>
      <c r="X17" s="30">
        <f t="shared" si="18"/>
        <v>0.52657877444698298</v>
      </c>
      <c r="Y17" s="31">
        <f t="shared" si="33"/>
        <v>-6.3132556277849822E-3</v>
      </c>
      <c r="Z17" s="31">
        <f t="shared" si="34"/>
        <v>-2.1842611045417031</v>
      </c>
      <c r="AA17" s="31">
        <f t="shared" si="35"/>
        <v>4.7980014431148703E-4</v>
      </c>
      <c r="AB17" s="31">
        <f t="shared" si="36"/>
        <v>-0.60222206753365015</v>
      </c>
      <c r="AC17" s="31">
        <f t="shared" si="48"/>
        <v>2.527135845362112E-10</v>
      </c>
      <c r="AD17" s="31">
        <f t="shared" si="37"/>
        <v>4.3706397395121824E-4</v>
      </c>
      <c r="AE17" s="31">
        <f t="shared" si="49"/>
        <v>0.52074531921622313</v>
      </c>
      <c r="AF17" s="31">
        <f t="shared" si="50"/>
        <v>-2.7860461081014019</v>
      </c>
      <c r="AG17" s="31">
        <f t="shared" si="5"/>
        <v>92.110410468749379</v>
      </c>
      <c r="AH17" s="31">
        <f t="shared" si="38"/>
        <v>-79.020857931517924</v>
      </c>
      <c r="AI17" s="31">
        <f t="shared" si="39"/>
        <v>-89.993586726861253</v>
      </c>
      <c r="AJ17" s="31">
        <f t="shared" si="51"/>
        <v>1.5595496297123643</v>
      </c>
      <c r="AK17" s="31">
        <f t="shared" si="40"/>
        <v>33.316799739977604</v>
      </c>
      <c r="AL17" s="32">
        <f t="shared" si="41"/>
        <v>-2.6637156183232673E-6</v>
      </c>
      <c r="AM17" s="31">
        <f t="shared" si="42"/>
        <v>-4.4871892152570994E-2</v>
      </c>
      <c r="AN17" s="31">
        <f t="shared" si="52"/>
        <v>14.649099503228202</v>
      </c>
      <c r="AO17" s="31">
        <f t="shared" si="53"/>
        <v>-56.72165887903622</v>
      </c>
      <c r="AP17" s="30">
        <f t="shared" si="11"/>
        <v>23.609121289162623</v>
      </c>
      <c r="AQ17" s="30">
        <f t="shared" si="12"/>
        <v>-22.498774732165998</v>
      </c>
      <c r="AR17" s="31">
        <f t="shared" si="54"/>
        <v>16.28019137944105</v>
      </c>
      <c r="AS17" s="33">
        <f t="shared" si="55"/>
        <v>-59.507704987137622</v>
      </c>
      <c r="AT17" s="31">
        <f t="shared" si="43"/>
        <v>7.9074852257369185E-14</v>
      </c>
      <c r="AU17" s="31">
        <f t="shared" si="44"/>
        <v>7.732908244155926E-6</v>
      </c>
      <c r="AV17" s="32">
        <f t="shared" si="45"/>
        <v>0</v>
      </c>
      <c r="AW17" s="31">
        <f t="shared" si="46"/>
        <v>-5.7996811831169799E-7</v>
      </c>
      <c r="AX17" s="34">
        <f t="shared" si="56"/>
        <v>7.9074852257369185E-14</v>
      </c>
      <c r="AY17" s="35">
        <f t="shared" si="57"/>
        <v>7.1529401258442279E-6</v>
      </c>
      <c r="AZ17" s="10">
        <f t="shared" si="58"/>
        <v>16.280191379441128</v>
      </c>
      <c r="BA17" s="10">
        <f t="shared" si="59"/>
        <v>-59.507697834197494</v>
      </c>
      <c r="BB17" s="10">
        <f t="shared" si="60"/>
        <v>120.4923021658025</v>
      </c>
      <c r="BC17" s="48"/>
      <c r="BD17" s="46">
        <f t="shared" si="61"/>
        <v>16</v>
      </c>
      <c r="BE17" s="46">
        <f t="shared" si="62"/>
        <v>-60</v>
      </c>
      <c r="BF17" s="46">
        <f t="shared" si="63"/>
        <v>120</v>
      </c>
    </row>
    <row r="18" spans="1:58" x14ac:dyDescent="0.3">
      <c r="A18" t="s">
        <v>92</v>
      </c>
      <c r="B18">
        <f>1/PI()/B12/D8</f>
        <v>3536.7765131532296</v>
      </c>
      <c r="C18" t="s">
        <v>93</v>
      </c>
      <c r="D18">
        <f>fp</f>
        <v>3536.7765131532296</v>
      </c>
      <c r="E18">
        <f>fp</f>
        <v>3536.7765131532296</v>
      </c>
      <c r="F18">
        <v>180</v>
      </c>
      <c r="G18">
        <v>-180</v>
      </c>
      <c r="V18" s="29">
        <v>1.1399999999999999</v>
      </c>
      <c r="W18" s="38">
        <f t="shared" si="47"/>
        <v>138.03842646028852</v>
      </c>
      <c r="X18" s="30">
        <f t="shared" si="18"/>
        <v>0.52657877444698298</v>
      </c>
      <c r="Y18" s="31">
        <f t="shared" si="33"/>
        <v>-6.6105638668424796E-3</v>
      </c>
      <c r="Z18" s="31">
        <f t="shared" si="34"/>
        <v>-2.2350880678539271</v>
      </c>
      <c r="AA18" s="31">
        <f t="shared" si="35"/>
        <v>5.0241112057083448E-4</v>
      </c>
      <c r="AB18" s="31">
        <f t="shared" si="36"/>
        <v>-0.61624855201436468</v>
      </c>
      <c r="AC18" s="31">
        <f t="shared" si="48"/>
        <v>2.6462302874778966E-10</v>
      </c>
      <c r="AD18" s="31">
        <f t="shared" si="37"/>
        <v>4.4724450172225095E-4</v>
      </c>
      <c r="AE18" s="31">
        <f t="shared" si="49"/>
        <v>0.52047062196533433</v>
      </c>
      <c r="AF18" s="31">
        <f t="shared" si="50"/>
        <v>-2.8508893753665694</v>
      </c>
      <c r="AG18" s="31">
        <f t="shared" si="5"/>
        <v>92.110410468749379</v>
      </c>
      <c r="AH18" s="31">
        <f t="shared" si="38"/>
        <v>-79.220857929068956</v>
      </c>
      <c r="AI18" s="31">
        <f t="shared" si="39"/>
        <v>-89.993732710779483</v>
      </c>
      <c r="AJ18" s="31">
        <f t="shared" si="51"/>
        <v>1.6208647222278452</v>
      </c>
      <c r="AK18" s="31">
        <f t="shared" si="40"/>
        <v>33.92507062036097</v>
      </c>
      <c r="AL18" s="32">
        <f t="shared" si="41"/>
        <v>-2.7892526289319965E-6</v>
      </c>
      <c r="AM18" s="31">
        <f t="shared" si="42"/>
        <v>-4.5917092347677692E-2</v>
      </c>
      <c r="AN18" s="31">
        <f t="shared" si="52"/>
        <v>14.510414472655638</v>
      </c>
      <c r="AO18" s="31">
        <f t="shared" si="53"/>
        <v>-56.114579182766192</v>
      </c>
      <c r="AP18" s="30">
        <f t="shared" si="11"/>
        <v>23.609121289162623</v>
      </c>
      <c r="AQ18" s="30">
        <f t="shared" si="12"/>
        <v>-22.498774732165998</v>
      </c>
      <c r="AR18" s="31">
        <f t="shared" si="54"/>
        <v>16.141231651617595</v>
      </c>
      <c r="AS18" s="33">
        <f t="shared" si="55"/>
        <v>-58.965468558132763</v>
      </c>
      <c r="AT18" s="31">
        <f t="shared" si="43"/>
        <v>8.2932162123582289E-14</v>
      </c>
      <c r="AU18" s="31">
        <f t="shared" si="44"/>
        <v>7.9130308161948314E-6</v>
      </c>
      <c r="AV18" s="32">
        <f t="shared" si="45"/>
        <v>0</v>
      </c>
      <c r="AW18" s="31">
        <f t="shared" si="46"/>
        <v>-5.934773112146161E-7</v>
      </c>
      <c r="AX18" s="34">
        <f t="shared" si="56"/>
        <v>8.2932162123582289E-14</v>
      </c>
      <c r="AY18" s="35">
        <f t="shared" si="57"/>
        <v>7.3195535049802154E-6</v>
      </c>
      <c r="AZ18" s="10">
        <f t="shared" si="58"/>
        <v>16.141231651617677</v>
      </c>
      <c r="BA18" s="10">
        <f t="shared" si="59"/>
        <v>-58.965461238579259</v>
      </c>
      <c r="BB18" s="10">
        <f t="shared" si="60"/>
        <v>121.03453876142075</v>
      </c>
      <c r="BC18" s="37"/>
      <c r="BD18" s="46">
        <f t="shared" si="61"/>
        <v>16</v>
      </c>
      <c r="BE18" s="46">
        <f t="shared" si="62"/>
        <v>-59</v>
      </c>
      <c r="BF18" s="46">
        <f t="shared" si="63"/>
        <v>121</v>
      </c>
    </row>
    <row r="19" spans="1:58" x14ac:dyDescent="0.3">
      <c r="A19" t="s">
        <v>94</v>
      </c>
      <c r="B19">
        <f>B12*(1-B17)^2/2/PI()/D7</f>
        <v>12833.643569631073</v>
      </c>
      <c r="C19" t="s">
        <v>93</v>
      </c>
      <c r="D19">
        <f>fzRHP</f>
        <v>12833.643569631073</v>
      </c>
      <c r="E19">
        <f>fzRHP</f>
        <v>12833.643569631073</v>
      </c>
      <c r="V19" s="29">
        <v>1.1499999999999999</v>
      </c>
      <c r="W19" s="36">
        <f t="shared" si="47"/>
        <v>141.25375446227542</v>
      </c>
      <c r="X19" s="30">
        <f t="shared" si="18"/>
        <v>0.52657877444698298</v>
      </c>
      <c r="Y19" s="31">
        <f t="shared" si="33"/>
        <v>-6.9218619985947621E-3</v>
      </c>
      <c r="Z19" s="31">
        <f t="shared" si="34"/>
        <v>-2.2870952993596685</v>
      </c>
      <c r="AA19" s="31">
        <f t="shared" si="35"/>
        <v>5.2608759313903393E-4</v>
      </c>
      <c r="AB19" s="31">
        <f t="shared" si="36"/>
        <v>-0.63060167880798623</v>
      </c>
      <c r="AC19" s="31">
        <f t="shared" si="48"/>
        <v>2.770956401998009E-10</v>
      </c>
      <c r="AD19" s="31">
        <f t="shared" si="37"/>
        <v>4.5766216444803896E-4</v>
      </c>
      <c r="AE19" s="31">
        <f t="shared" si="49"/>
        <v>0.52018300031862286</v>
      </c>
      <c r="AF19" s="31">
        <f t="shared" si="50"/>
        <v>-2.9172393160032066</v>
      </c>
      <c r="AG19" s="31">
        <f t="shared" si="5"/>
        <v>92.110410468749379</v>
      </c>
      <c r="AH19" s="31">
        <f t="shared" si="38"/>
        <v>-79.420857926730207</v>
      </c>
      <c r="AI19" s="31">
        <f t="shared" si="39"/>
        <v>-89.993875371698124</v>
      </c>
      <c r="AJ19" s="31">
        <f t="shared" si="51"/>
        <v>1.684154982857113</v>
      </c>
      <c r="AK19" s="31">
        <f t="shared" si="40"/>
        <v>34.538644554022717</v>
      </c>
      <c r="AL19" s="32">
        <f t="shared" si="41"/>
        <v>-2.9207060112521652E-6</v>
      </c>
      <c r="AM19" s="31">
        <f t="shared" si="42"/>
        <v>-4.6986638351218836E-2</v>
      </c>
      <c r="AN19" s="31">
        <f t="shared" si="52"/>
        <v>14.373704604170273</v>
      </c>
      <c r="AO19" s="31">
        <f t="shared" si="53"/>
        <v>-55.502217456026628</v>
      </c>
      <c r="AP19" s="30">
        <f t="shared" si="11"/>
        <v>23.609121289162623</v>
      </c>
      <c r="AQ19" s="30">
        <f t="shared" si="12"/>
        <v>-22.498774732165998</v>
      </c>
      <c r="AR19" s="31">
        <f t="shared" si="54"/>
        <v>16.00423416148552</v>
      </c>
      <c r="AS19" s="33">
        <f t="shared" si="55"/>
        <v>-58.419456772029832</v>
      </c>
      <c r="AT19" s="31">
        <f t="shared" si="43"/>
        <v>8.6789471989795417E-14</v>
      </c>
      <c r="AU19" s="31">
        <f t="shared" si="44"/>
        <v>8.0973489819138207E-6</v>
      </c>
      <c r="AV19" s="32">
        <f t="shared" si="45"/>
        <v>0</v>
      </c>
      <c r="AW19" s="31">
        <f t="shared" si="46"/>
        <v>-6.073011736435406E-7</v>
      </c>
      <c r="AX19" s="34">
        <f t="shared" si="56"/>
        <v>8.6789471989795417E-14</v>
      </c>
      <c r="AY19" s="35">
        <f t="shared" si="57"/>
        <v>7.4900478082702798E-6</v>
      </c>
      <c r="AZ19" s="10">
        <f t="shared" si="58"/>
        <v>16.004234161485606</v>
      </c>
      <c r="BA19" s="10">
        <f t="shared" si="59"/>
        <v>-58.419449281982025</v>
      </c>
      <c r="BB19" s="10">
        <f t="shared" si="60"/>
        <v>121.58055071801797</v>
      </c>
      <c r="BC19" s="48"/>
      <c r="BD19" s="46">
        <f t="shared" si="61"/>
        <v>16</v>
      </c>
      <c r="BE19" s="46">
        <f t="shared" si="62"/>
        <v>-58</v>
      </c>
      <c r="BF19" s="46">
        <f t="shared" si="63"/>
        <v>122</v>
      </c>
    </row>
    <row r="20" spans="1:58" x14ac:dyDescent="0.3">
      <c r="A20" t="s">
        <v>95</v>
      </c>
      <c r="B20">
        <f>1/2/PI()/D8/D9</f>
        <v>17683882.565766148</v>
      </c>
      <c r="C20" t="s">
        <v>93</v>
      </c>
      <c r="D20">
        <f>fzESR</f>
        <v>17683882.565766148</v>
      </c>
      <c r="E20">
        <f>fzESR</f>
        <v>17683882.565766148</v>
      </c>
      <c r="V20" s="29">
        <v>1.1599999999999999</v>
      </c>
      <c r="W20" s="38">
        <f t="shared" si="47"/>
        <v>144.54397707459276</v>
      </c>
      <c r="X20" s="30">
        <f t="shared" si="18"/>
        <v>0.52657877444698298</v>
      </c>
      <c r="Y20" s="31">
        <f t="shared" si="33"/>
        <v>-7.2478072453363834E-3</v>
      </c>
      <c r="Z20" s="31">
        <f t="shared" si="34"/>
        <v>-2.3403100309898028</v>
      </c>
      <c r="AA20" s="31">
        <f t="shared" si="35"/>
        <v>5.5087976513934836E-4</v>
      </c>
      <c r="AB20" s="31">
        <f t="shared" si="36"/>
        <v>-0.64528905092235533</v>
      </c>
      <c r="AC20" s="31">
        <f t="shared" si="48"/>
        <v>2.9015456275143911E-10</v>
      </c>
      <c r="AD20" s="31">
        <f t="shared" si="37"/>
        <v>4.6832248571125097E-4</v>
      </c>
      <c r="AE20" s="31">
        <f t="shared" si="49"/>
        <v>0.51988184725694053</v>
      </c>
      <c r="AF20" s="31">
        <f t="shared" si="50"/>
        <v>-2.9851307594264469</v>
      </c>
      <c r="AG20" s="31">
        <f t="shared" si="5"/>
        <v>92.110410468749379</v>
      </c>
      <c r="AH20" s="31">
        <f t="shared" si="38"/>
        <v>-79.620857924496718</v>
      </c>
      <c r="AI20" s="31">
        <f t="shared" si="39"/>
        <v>-89.994014785257846</v>
      </c>
      <c r="AJ20" s="31">
        <f t="shared" si="51"/>
        <v>1.7494540787815671</v>
      </c>
      <c r="AK20" s="31">
        <f t="shared" si="40"/>
        <v>35.15728394707633</v>
      </c>
      <c r="AL20" s="32">
        <f t="shared" si="41"/>
        <v>-3.0583545961158803E-6</v>
      </c>
      <c r="AM20" s="31">
        <f t="shared" si="42"/>
        <v>-4.8081097247659403E-2</v>
      </c>
      <c r="AN20" s="31">
        <f t="shared" si="52"/>
        <v>14.239003564679633</v>
      </c>
      <c r="AO20" s="31">
        <f t="shared" si="53"/>
        <v>-54.884811935429177</v>
      </c>
      <c r="AP20" s="30">
        <f t="shared" si="11"/>
        <v>23.609121289162623</v>
      </c>
      <c r="AQ20" s="30">
        <f t="shared" si="12"/>
        <v>-22.498774732165998</v>
      </c>
      <c r="AR20" s="31">
        <f t="shared" si="54"/>
        <v>15.8692319689332</v>
      </c>
      <c r="AS20" s="33">
        <f t="shared" si="55"/>
        <v>-57.869942694855624</v>
      </c>
      <c r="AT20" s="31">
        <f t="shared" si="43"/>
        <v>9.0646781856008508E-14</v>
      </c>
      <c r="AU20" s="31">
        <f t="shared" si="44"/>
        <v>8.2859604692441119E-6</v>
      </c>
      <c r="AV20" s="32">
        <f t="shared" si="45"/>
        <v>0</v>
      </c>
      <c r="AW20" s="31">
        <f t="shared" si="46"/>
        <v>-6.2144703519331255E-7</v>
      </c>
      <c r="AX20" s="34">
        <f t="shared" si="56"/>
        <v>9.0646781856008508E-14</v>
      </c>
      <c r="AY20" s="35">
        <f t="shared" si="57"/>
        <v>7.6645134340507986E-6</v>
      </c>
      <c r="AZ20" s="10">
        <f t="shared" si="58"/>
        <v>15.86923196893329</v>
      </c>
      <c r="BA20" s="10">
        <f t="shared" si="59"/>
        <v>-57.869935030342191</v>
      </c>
      <c r="BB20" s="10">
        <f t="shared" si="60"/>
        <v>122.13006496965781</v>
      </c>
      <c r="BC20" s="37"/>
      <c r="BD20" s="46">
        <f t="shared" si="61"/>
        <v>16</v>
      </c>
      <c r="BE20" s="46">
        <f t="shared" si="62"/>
        <v>-58</v>
      </c>
      <c r="BF20" s="46">
        <f t="shared" si="63"/>
        <v>122</v>
      </c>
    </row>
    <row r="21" spans="1:58" x14ac:dyDescent="0.3">
      <c r="A21" t="s">
        <v>96</v>
      </c>
      <c r="B21">
        <f>20*LOG(B12*D17/2)</f>
        <v>0.52657877444698298</v>
      </c>
      <c r="C21" t="s">
        <v>97</v>
      </c>
      <c r="D21">
        <f>DC_gain_power</f>
        <v>0.52657877444698298</v>
      </c>
      <c r="E21">
        <f>DC_gain_power</f>
        <v>0.52657877444698298</v>
      </c>
      <c r="F21">
        <v>100</v>
      </c>
      <c r="G21">
        <v>1000000</v>
      </c>
      <c r="V21" s="29">
        <v>1.17</v>
      </c>
      <c r="W21" s="36">
        <f t="shared" si="47"/>
        <v>147.91083881682073</v>
      </c>
      <c r="X21" s="30">
        <f t="shared" si="18"/>
        <v>0.52657877444698298</v>
      </c>
      <c r="Y21" s="31">
        <f t="shared" si="33"/>
        <v>-7.5890876010889421E-3</v>
      </c>
      <c r="Z21" s="31">
        <f t="shared" si="34"/>
        <v>-2.3947601104581691</v>
      </c>
      <c r="AA21" s="31">
        <f t="shared" si="35"/>
        <v>5.7684020451709154E-4</v>
      </c>
      <c r="AB21" s="31">
        <f t="shared" si="36"/>
        <v>-0.66031844807108209</v>
      </c>
      <c r="AC21" s="31">
        <f t="shared" si="48"/>
        <v>3.038287262266972E-10</v>
      </c>
      <c r="AD21" s="31">
        <f t="shared" si="37"/>
        <v>4.7923111775532366E-4</v>
      </c>
      <c r="AE21" s="31">
        <f t="shared" si="49"/>
        <v>0.51956652735423992</v>
      </c>
      <c r="AF21" s="31">
        <f t="shared" si="50"/>
        <v>-3.0545993274114958</v>
      </c>
      <c r="AG21" s="31">
        <f t="shared" si="5"/>
        <v>92.110410468749379</v>
      </c>
      <c r="AH21" s="31">
        <f t="shared" si="38"/>
        <v>-79.820857922363771</v>
      </c>
      <c r="AI21" s="31">
        <f t="shared" si="39"/>
        <v>-89.994151025377604</v>
      </c>
      <c r="AJ21" s="31">
        <f t="shared" si="51"/>
        <v>1.8167943621745182</v>
      </c>
      <c r="AK21" s="31">
        <f t="shared" si="40"/>
        <v>35.780739839670332</v>
      </c>
      <c r="AL21" s="32">
        <f t="shared" si="41"/>
        <v>-3.2024903533523681E-6</v>
      </c>
      <c r="AM21" s="31">
        <f t="shared" si="42"/>
        <v>-4.9201049330396499E-2</v>
      </c>
      <c r="AN21" s="31">
        <f t="shared" si="52"/>
        <v>14.106343706069772</v>
      </c>
      <c r="AO21" s="31">
        <f t="shared" si="53"/>
        <v>-54.262612235037672</v>
      </c>
      <c r="AP21" s="30">
        <f t="shared" si="11"/>
        <v>23.609121289162623</v>
      </c>
      <c r="AQ21" s="30">
        <f t="shared" si="12"/>
        <v>-22.498774732165998</v>
      </c>
      <c r="AR21" s="31">
        <f t="shared" si="54"/>
        <v>15.73625679042064</v>
      </c>
      <c r="AS21" s="33">
        <f t="shared" si="55"/>
        <v>-57.317211562449167</v>
      </c>
      <c r="AT21" s="31">
        <f t="shared" si="43"/>
        <v>9.643274665532817E-14</v>
      </c>
      <c r="AU21" s="31">
        <f t="shared" si="44"/>
        <v>8.4789652824928441E-6</v>
      </c>
      <c r="AV21" s="32">
        <f t="shared" si="45"/>
        <v>0</v>
      </c>
      <c r="AW21" s="31">
        <f t="shared" si="46"/>
        <v>-6.3592239618696786E-7</v>
      </c>
      <c r="AX21" s="34">
        <f t="shared" si="56"/>
        <v>9.643274665532817E-14</v>
      </c>
      <c r="AY21" s="35">
        <f t="shared" si="57"/>
        <v>7.8430428863058764E-6</v>
      </c>
      <c r="AZ21" s="10">
        <f t="shared" si="58"/>
        <v>15.736256790420736</v>
      </c>
      <c r="BA21" s="10">
        <f t="shared" si="59"/>
        <v>-57.31720371940628</v>
      </c>
      <c r="BB21" s="10">
        <f t="shared" si="60"/>
        <v>122.68279628059372</v>
      </c>
      <c r="BC21" s="48"/>
      <c r="BD21" s="46">
        <f t="shared" si="61"/>
        <v>16</v>
      </c>
      <c r="BE21" s="46">
        <f t="shared" si="62"/>
        <v>-57</v>
      </c>
      <c r="BF21" s="46">
        <f t="shared" si="63"/>
        <v>123</v>
      </c>
    </row>
    <row r="22" spans="1:58" x14ac:dyDescent="0.3">
      <c r="V22" s="29">
        <v>1.18</v>
      </c>
      <c r="W22" s="38">
        <f t="shared" si="47"/>
        <v>151.35612484362088</v>
      </c>
      <c r="X22" s="30">
        <f t="shared" si="18"/>
        <v>0.52657877444698298</v>
      </c>
      <c r="Y22" s="31">
        <f t="shared" si="33"/>
        <v>-7.9464232624055463E-3</v>
      </c>
      <c r="Z22" s="31">
        <f t="shared" si="34"/>
        <v>-2.4504740142880386</v>
      </c>
      <c r="AA22" s="31">
        <f t="shared" si="35"/>
        <v>6.0402395538782796E-4</v>
      </c>
      <c r="AB22" s="31">
        <f t="shared" si="36"/>
        <v>-0.67569783076160139</v>
      </c>
      <c r="AC22" s="31">
        <f t="shared" si="48"/>
        <v>3.1814706044956772E-10</v>
      </c>
      <c r="AD22" s="31">
        <f t="shared" si="37"/>
        <v>4.903938444813568E-4</v>
      </c>
      <c r="AE22" s="31">
        <f t="shared" si="49"/>
        <v>0.5192363754581123</v>
      </c>
      <c r="AF22" s="31">
        <f t="shared" si="50"/>
        <v>-3.1256814512051583</v>
      </c>
      <c r="AG22" s="31">
        <f t="shared" si="5"/>
        <v>92.110410468749379</v>
      </c>
      <c r="AH22" s="31">
        <f t="shared" si="38"/>
        <v>-80.020857920326804</v>
      </c>
      <c r="AI22" s="31">
        <f t="shared" si="39"/>
        <v>-89.994284164293674</v>
      </c>
      <c r="AJ22" s="31">
        <f t="shared" si="51"/>
        <v>1.8862067578753927</v>
      </c>
      <c r="AK22" s="31">
        <f t="shared" si="40"/>
        <v>36.408752249664616</v>
      </c>
      <c r="AL22" s="32">
        <f t="shared" si="41"/>
        <v>-3.3534190157112586E-6</v>
      </c>
      <c r="AM22" s="31">
        <f t="shared" si="42"/>
        <v>-5.0347088409423507E-2</v>
      </c>
      <c r="AN22" s="31">
        <f t="shared" si="52"/>
        <v>13.97575595287895</v>
      </c>
      <c r="AO22" s="31">
        <f t="shared" si="53"/>
        <v>-53.635879003038482</v>
      </c>
      <c r="AP22" s="30">
        <f t="shared" si="11"/>
        <v>23.609121289162623</v>
      </c>
      <c r="AQ22" s="30">
        <f t="shared" si="12"/>
        <v>-22.498774732165998</v>
      </c>
      <c r="AR22" s="31">
        <f t="shared" si="54"/>
        <v>15.605338885333687</v>
      </c>
      <c r="AS22" s="33">
        <f t="shared" si="55"/>
        <v>-56.761560454243643</v>
      </c>
      <c r="AT22" s="31">
        <f t="shared" si="43"/>
        <v>1.0029005652154129E-13</v>
      </c>
      <c r="AU22" s="31">
        <f t="shared" si="44"/>
        <v>8.6764657553667333E-6</v>
      </c>
      <c r="AV22" s="32">
        <f t="shared" si="45"/>
        <v>0</v>
      </c>
      <c r="AW22" s="31">
        <f t="shared" si="46"/>
        <v>-6.5073493165250998E-7</v>
      </c>
      <c r="AX22" s="34">
        <f t="shared" si="56"/>
        <v>1.0029005652154129E-13</v>
      </c>
      <c r="AY22" s="35">
        <f t="shared" si="57"/>
        <v>8.0257308237142239E-6</v>
      </c>
      <c r="AZ22" s="10">
        <f t="shared" si="58"/>
        <v>15.605338885333786</v>
      </c>
      <c r="BA22" s="10">
        <f t="shared" si="59"/>
        <v>-56.761552428512822</v>
      </c>
      <c r="BB22" s="10">
        <f t="shared" si="60"/>
        <v>123.23844757148717</v>
      </c>
      <c r="BC22" s="37"/>
      <c r="BD22" s="46">
        <f t="shared" si="61"/>
        <v>16</v>
      </c>
      <c r="BE22" s="46">
        <f t="shared" si="62"/>
        <v>-57</v>
      </c>
      <c r="BF22" s="46">
        <f t="shared" si="63"/>
        <v>123</v>
      </c>
    </row>
    <row r="23" spans="1:58" x14ac:dyDescent="0.3">
      <c r="A23" s="78" t="s">
        <v>98</v>
      </c>
      <c r="B23" s="78"/>
      <c r="V23" s="29">
        <v>1.19</v>
      </c>
      <c r="W23" s="36">
        <f t="shared" si="47"/>
        <v>154.88166189124817</v>
      </c>
      <c r="X23" s="30">
        <f t="shared" si="18"/>
        <v>0.52657877444698298</v>
      </c>
      <c r="Y23" s="31">
        <f t="shared" si="33"/>
        <v>-8.3205681247342685E-3</v>
      </c>
      <c r="Z23" s="31">
        <f t="shared" si="34"/>
        <v>-2.5074808610488084</v>
      </c>
      <c r="AA23" s="31">
        <f t="shared" si="35"/>
        <v>6.3248865459962804E-4</v>
      </c>
      <c r="AB23" s="31">
        <f t="shared" si="36"/>
        <v>-0.69143534447644872</v>
      </c>
      <c r="AC23" s="31">
        <f t="shared" si="48"/>
        <v>3.3314042389897611E-10</v>
      </c>
      <c r="AD23" s="31">
        <f t="shared" si="37"/>
        <v>5.0181658451481283E-4</v>
      </c>
      <c r="AE23" s="31">
        <f t="shared" si="49"/>
        <v>0.51889069530998877</v>
      </c>
      <c r="AF23" s="31">
        <f t="shared" si="50"/>
        <v>-3.1984143889407419</v>
      </c>
      <c r="AG23" s="31">
        <f t="shared" si="5"/>
        <v>92.110410468749379</v>
      </c>
      <c r="AH23" s="31">
        <f t="shared" si="38"/>
        <v>-80.220857918381526</v>
      </c>
      <c r="AI23" s="31">
        <f t="shared" si="39"/>
        <v>-89.994414272598078</v>
      </c>
      <c r="AJ23" s="31">
        <f t="shared" si="51"/>
        <v>1.9577206533216531</v>
      </c>
      <c r="AK23" s="31">
        <f t="shared" si="40"/>
        <v>37.04105057322051</v>
      </c>
      <c r="AL23" s="32">
        <f t="shared" si="41"/>
        <v>-3.5114607211084222E-6</v>
      </c>
      <c r="AM23" s="31">
        <f t="shared" si="42"/>
        <v>-5.1519822126159444E-2</v>
      </c>
      <c r="AN23" s="31">
        <f t="shared" si="52"/>
        <v>13.847269692228785</v>
      </c>
      <c r="AO23" s="31">
        <f t="shared" si="53"/>
        <v>-53.004883521503729</v>
      </c>
      <c r="AP23" s="30">
        <f t="shared" si="11"/>
        <v>23.609121289162623</v>
      </c>
      <c r="AQ23" s="30">
        <f t="shared" si="12"/>
        <v>-22.498774732165998</v>
      </c>
      <c r="AR23" s="31">
        <f t="shared" si="54"/>
        <v>15.476506944535402</v>
      </c>
      <c r="AS23" s="33">
        <f t="shared" si="55"/>
        <v>-56.203297910444469</v>
      </c>
      <c r="AT23" s="31">
        <f t="shared" si="43"/>
        <v>1.0414736638775438E-13</v>
      </c>
      <c r="AU23" s="31">
        <f t="shared" si="44"/>
        <v>8.878566605230713E-6</v>
      </c>
      <c r="AV23" s="32">
        <f t="shared" si="45"/>
        <v>0</v>
      </c>
      <c r="AW23" s="31">
        <f t="shared" si="46"/>
        <v>-6.6589249539230875E-7</v>
      </c>
      <c r="AX23" s="34">
        <f t="shared" si="56"/>
        <v>1.0414736638775438E-13</v>
      </c>
      <c r="AY23" s="35">
        <f t="shared" si="57"/>
        <v>8.2126741098384035E-6</v>
      </c>
      <c r="AZ23" s="10">
        <f t="shared" si="58"/>
        <v>15.476506944535506</v>
      </c>
      <c r="BA23" s="10">
        <f t="shared" si="59"/>
        <v>-56.203289697770359</v>
      </c>
      <c r="BB23" s="10">
        <f t="shared" si="60"/>
        <v>123.79671030222964</v>
      </c>
      <c r="BC23" s="48"/>
      <c r="BD23" s="46">
        <f t="shared" si="61"/>
        <v>15</v>
      </c>
      <c r="BE23" s="46">
        <f t="shared" si="62"/>
        <v>-56</v>
      </c>
      <c r="BF23" s="46">
        <f t="shared" si="63"/>
        <v>124</v>
      </c>
    </row>
    <row r="24" spans="1:58" x14ac:dyDescent="0.3">
      <c r="A24" t="s">
        <v>99</v>
      </c>
      <c r="B24" s="12">
        <v>224</v>
      </c>
      <c r="C24" t="s">
        <v>100</v>
      </c>
      <c r="D24">
        <f>B24*1000000</f>
        <v>224000000</v>
      </c>
      <c r="V24" s="29">
        <v>1.2</v>
      </c>
      <c r="W24" s="38">
        <f t="shared" si="47"/>
        <v>158.48931924611136</v>
      </c>
      <c r="X24" s="30">
        <f t="shared" si="18"/>
        <v>0.52657877444698298</v>
      </c>
      <c r="Y24" s="31">
        <f t="shared" si="33"/>
        <v>-8.7123113472510547E-3</v>
      </c>
      <c r="Z24" s="31">
        <f t="shared" si="34"/>
        <v>-2.5658104248013145</v>
      </c>
      <c r="AA24" s="31">
        <f t="shared" si="35"/>
        <v>6.6229465379763941E-4</v>
      </c>
      <c r="AB24" s="31">
        <f t="shared" si="36"/>
        <v>-0.70753932394979591</v>
      </c>
      <c r="AC24" s="31">
        <f t="shared" si="48"/>
        <v>3.4884353236371339E-10</v>
      </c>
      <c r="AD24" s="31">
        <f t="shared" si="37"/>
        <v>5.1350539434365195E-4</v>
      </c>
      <c r="AE24" s="31">
        <f t="shared" si="49"/>
        <v>0.51852875810237309</v>
      </c>
      <c r="AF24" s="31">
        <f t="shared" si="50"/>
        <v>-3.272836243356767</v>
      </c>
      <c r="AG24" s="31">
        <f t="shared" si="5"/>
        <v>92.110410468749379</v>
      </c>
      <c r="AH24" s="31">
        <f t="shared" si="38"/>
        <v>-80.420857916523801</v>
      </c>
      <c r="AI24" s="31">
        <f t="shared" si="39"/>
        <v>-89.994541419275947</v>
      </c>
      <c r="AJ24" s="31">
        <f t="shared" si="51"/>
        <v>2.0313637915091367</v>
      </c>
      <c r="AK24" s="31">
        <f t="shared" si="40"/>
        <v>37.677354041878736</v>
      </c>
      <c r="AL24" s="32">
        <f t="shared" si="41"/>
        <v>-3.6769506963382478E-6</v>
      </c>
      <c r="AM24" s="31">
        <f t="shared" si="42"/>
        <v>-5.2719872275611229E-2</v>
      </c>
      <c r="AN24" s="31">
        <f t="shared" si="52"/>
        <v>13.720912666784018</v>
      </c>
      <c r="AO24" s="31">
        <f t="shared" si="53"/>
        <v>-52.369907249672821</v>
      </c>
      <c r="AP24" s="30">
        <f t="shared" si="11"/>
        <v>23.609121289162623</v>
      </c>
      <c r="AQ24" s="30">
        <f t="shared" si="12"/>
        <v>-22.498774732165998</v>
      </c>
      <c r="AR24" s="31">
        <f t="shared" si="54"/>
        <v>15.349787981883019</v>
      </c>
      <c r="AS24" s="33">
        <f t="shared" si="55"/>
        <v>-55.642743493029585</v>
      </c>
      <c r="AT24" s="31">
        <f t="shared" si="43"/>
        <v>1.0800467625396748E-13</v>
      </c>
      <c r="AU24" s="31">
        <f t="shared" si="44"/>
        <v>9.0853749886305099E-6</v>
      </c>
      <c r="AV24" s="32">
        <f t="shared" si="45"/>
        <v>0</v>
      </c>
      <c r="AW24" s="31">
        <f t="shared" si="46"/>
        <v>-6.8140312414729379E-7</v>
      </c>
      <c r="AX24" s="34">
        <f t="shared" si="56"/>
        <v>1.0800467625396748E-13</v>
      </c>
      <c r="AY24" s="35">
        <f t="shared" si="57"/>
        <v>8.4039718644832153E-6</v>
      </c>
      <c r="AZ24" s="10">
        <f t="shared" si="58"/>
        <v>15.349787981883127</v>
      </c>
      <c r="BA24" s="10">
        <f t="shared" si="59"/>
        <v>-55.642735089057723</v>
      </c>
      <c r="BB24" s="10">
        <f t="shared" si="60"/>
        <v>124.35726491094228</v>
      </c>
      <c r="BC24" s="37"/>
      <c r="BD24" s="46">
        <f t="shared" si="61"/>
        <v>15</v>
      </c>
      <c r="BE24" s="46">
        <f t="shared" si="62"/>
        <v>-56</v>
      </c>
      <c r="BF24" s="46">
        <f t="shared" si="63"/>
        <v>124</v>
      </c>
    </row>
    <row r="25" spans="1:58" x14ac:dyDescent="0.3">
      <c r="A25" t="s">
        <v>101</v>
      </c>
      <c r="B25" s="55">
        <f>Sheet1!B47</f>
        <v>16.5</v>
      </c>
      <c r="C25" t="s">
        <v>16</v>
      </c>
      <c r="D25">
        <f>B25*1000</f>
        <v>16500</v>
      </c>
      <c r="V25" s="29">
        <v>1.21</v>
      </c>
      <c r="W25" s="36">
        <f t="shared" si="47"/>
        <v>162.18100973589299</v>
      </c>
      <c r="X25" s="30">
        <f t="shared" si="18"/>
        <v>0.52657877444698298</v>
      </c>
      <c r="Y25" s="31">
        <f t="shared" si="33"/>
        <v>-9.1224789892210383E-3</v>
      </c>
      <c r="Z25" s="31">
        <f t="shared" si="34"/>
        <v>-2.6254931487495949</v>
      </c>
      <c r="AA25" s="31">
        <f t="shared" si="35"/>
        <v>6.9350514721164898E-4</v>
      </c>
      <c r="AB25" s="31">
        <f t="shared" si="36"/>
        <v>-0.7240182975413022</v>
      </c>
      <c r="AC25" s="31">
        <f t="shared" si="48"/>
        <v>3.6528338701283803E-10</v>
      </c>
      <c r="AD25" s="31">
        <f t="shared" si="37"/>
        <v>5.254664715295611E-4</v>
      </c>
      <c r="AE25" s="31">
        <f t="shared" si="49"/>
        <v>0.51814980097025698</v>
      </c>
      <c r="AF25" s="31">
        <f t="shared" si="50"/>
        <v>-3.3489859798193677</v>
      </c>
      <c r="AG25" s="31">
        <f t="shared" si="5"/>
        <v>92.110410468749379</v>
      </c>
      <c r="AH25" s="31">
        <f t="shared" si="38"/>
        <v>-80.620857914749678</v>
      </c>
      <c r="AI25" s="31">
        <f t="shared" si="39"/>
        <v>-89.99466567174214</v>
      </c>
      <c r="AJ25" s="31">
        <f t="shared" si="51"/>
        <v>2.1071621677570054</v>
      </c>
      <c r="AK25" s="31">
        <f t="shared" si="40"/>
        <v>38.317372235182475</v>
      </c>
      <c r="AL25" s="32">
        <f t="shared" si="41"/>
        <v>-3.8502399677874864E-6</v>
      </c>
      <c r="AM25" s="31">
        <f t="shared" si="42"/>
        <v>-5.3947875136038638E-2</v>
      </c>
      <c r="AN25" s="31">
        <f t="shared" si="52"/>
        <v>13.596710871516738</v>
      </c>
      <c r="AO25" s="31">
        <f t="shared" si="53"/>
        <v>-51.731241311695705</v>
      </c>
      <c r="AP25" s="30">
        <f t="shared" si="11"/>
        <v>23.609121289162623</v>
      </c>
      <c r="AQ25" s="30">
        <f t="shared" si="12"/>
        <v>-22.498774732165998</v>
      </c>
      <c r="AR25" s="31">
        <f t="shared" si="54"/>
        <v>15.225207229483615</v>
      </c>
      <c r="AS25" s="33">
        <f t="shared" si="55"/>
        <v>-55.080227291515072</v>
      </c>
      <c r="AT25" s="31">
        <f t="shared" si="43"/>
        <v>1.1571929598639369E-13</v>
      </c>
      <c r="AU25" s="31">
        <f t="shared" si="44"/>
        <v>9.297000558108431E-6</v>
      </c>
      <c r="AV25" s="32">
        <f t="shared" si="45"/>
        <v>0</v>
      </c>
      <c r="AW25" s="31">
        <f t="shared" si="46"/>
        <v>-6.9727504185813836E-7</v>
      </c>
      <c r="AX25" s="34">
        <f t="shared" si="56"/>
        <v>1.1571929598639369E-13</v>
      </c>
      <c r="AY25" s="35">
        <f t="shared" si="57"/>
        <v>8.599725516250293E-6</v>
      </c>
      <c r="AZ25" s="10">
        <f t="shared" si="58"/>
        <v>15.225207229483731</v>
      </c>
      <c r="BA25" s="10">
        <f t="shared" si="59"/>
        <v>-55.080218691789554</v>
      </c>
      <c r="BB25" s="10">
        <f t="shared" si="60"/>
        <v>124.91978130821045</v>
      </c>
      <c r="BC25" s="48"/>
      <c r="BD25" s="46">
        <f t="shared" si="61"/>
        <v>15</v>
      </c>
      <c r="BE25" s="46">
        <f t="shared" si="62"/>
        <v>-55</v>
      </c>
      <c r="BF25" s="46">
        <f t="shared" si="63"/>
        <v>125</v>
      </c>
    </row>
    <row r="26" spans="1:58" x14ac:dyDescent="0.3">
      <c r="A26" t="s">
        <v>102</v>
      </c>
      <c r="B26" s="12">
        <f>Sheet1!B48/1000</f>
        <v>4.7E-2</v>
      </c>
      <c r="C26" t="s">
        <v>31</v>
      </c>
      <c r="D26">
        <f>B26/1000000</f>
        <v>4.6999999999999997E-8</v>
      </c>
      <c r="V26" s="29">
        <v>1.22</v>
      </c>
      <c r="W26" s="38">
        <f t="shared" si="47"/>
        <v>165.95869074375614</v>
      </c>
      <c r="X26" s="30">
        <f t="shared" si="18"/>
        <v>0.52657877444698298</v>
      </c>
      <c r="Y26" s="31">
        <f t="shared" si="33"/>
        <v>-9.5519357210161939E-3</v>
      </c>
      <c r="Z26" s="31">
        <f t="shared" si="34"/>
        <v>-2.6865601590964525</v>
      </c>
      <c r="AA26" s="31">
        <f t="shared" si="35"/>
        <v>7.2618630546818859E-4</v>
      </c>
      <c r="AB26" s="31">
        <f t="shared" si="36"/>
        <v>-0.74088099170939159</v>
      </c>
      <c r="AC26" s="31">
        <f t="shared" si="48"/>
        <v>3.824985609450062E-10</v>
      </c>
      <c r="AD26" s="31">
        <f t="shared" si="37"/>
        <v>5.3770615799398399E-4</v>
      </c>
      <c r="AE26" s="31">
        <f t="shared" si="49"/>
        <v>0.51775302541393353</v>
      </c>
      <c r="AF26" s="31">
        <f t="shared" si="50"/>
        <v>-3.4269034446478503</v>
      </c>
      <c r="AG26" s="31">
        <f t="shared" si="5"/>
        <v>92.110410468749379</v>
      </c>
      <c r="AH26" s="31">
        <f t="shared" si="38"/>
        <v>-80.82085791305542</v>
      </c>
      <c r="AI26" s="31">
        <f t="shared" si="39"/>
        <v>-89.994787095876944</v>
      </c>
      <c r="AJ26" s="31">
        <f t="shared" si="51"/>
        <v>2.1851399310502986</v>
      </c>
      <c r="AK26" s="31">
        <f t="shared" si="40"/>
        <v>38.9608056473758</v>
      </c>
      <c r="AL26" s="32">
        <f t="shared" si="41"/>
        <v>-4.0316961020436784E-6</v>
      </c>
      <c r="AM26" s="31">
        <f t="shared" si="42"/>
        <v>-5.5204481806297515E-2</v>
      </c>
      <c r="AN26" s="31">
        <f t="shared" si="52"/>
        <v>13.474688455048154</v>
      </c>
      <c r="AO26" s="31">
        <f t="shared" si="53"/>
        <v>-51.089185930307444</v>
      </c>
      <c r="AP26" s="30">
        <f t="shared" si="11"/>
        <v>23.609121289162623</v>
      </c>
      <c r="AQ26" s="30">
        <f t="shared" si="12"/>
        <v>-22.498774732165998</v>
      </c>
      <c r="AR26" s="31">
        <f t="shared" si="54"/>
        <v>15.102788037458708</v>
      </c>
      <c r="AS26" s="33">
        <f t="shared" si="55"/>
        <v>-54.516089374955293</v>
      </c>
      <c r="AT26" s="31">
        <f t="shared" si="43"/>
        <v>1.1957660585260678E-13</v>
      </c>
      <c r="AU26" s="31">
        <f t="shared" si="44"/>
        <v>9.5135555203426192E-6</v>
      </c>
      <c r="AV26" s="32">
        <f t="shared" si="45"/>
        <v>0</v>
      </c>
      <c r="AW26" s="31">
        <f t="shared" si="46"/>
        <v>-7.1351666402570292E-7</v>
      </c>
      <c r="AX26" s="34">
        <f t="shared" si="56"/>
        <v>1.1957660585260678E-13</v>
      </c>
      <c r="AY26" s="35">
        <f t="shared" si="57"/>
        <v>8.8000388563169156E-6</v>
      </c>
      <c r="AZ26" s="10">
        <f t="shared" si="58"/>
        <v>15.102788037458827</v>
      </c>
      <c r="BA26" s="10">
        <f t="shared" si="59"/>
        <v>-54.516080574916437</v>
      </c>
      <c r="BB26" s="10">
        <f t="shared" si="60"/>
        <v>125.48391942508357</v>
      </c>
      <c r="BC26" s="37"/>
      <c r="BD26" s="46">
        <f t="shared" si="61"/>
        <v>15</v>
      </c>
      <c r="BE26" s="46">
        <f t="shared" si="62"/>
        <v>-55</v>
      </c>
      <c r="BF26" s="46">
        <f t="shared" si="63"/>
        <v>125</v>
      </c>
    </row>
    <row r="27" spans="1:58" x14ac:dyDescent="0.3">
      <c r="A27" t="s">
        <v>103</v>
      </c>
      <c r="B27" s="12">
        <f>Sheet1!B49</f>
        <v>56</v>
      </c>
      <c r="C27" t="s">
        <v>35</v>
      </c>
      <c r="D27">
        <f>B27/1000000000000</f>
        <v>5.6E-11</v>
      </c>
      <c r="V27" s="29">
        <v>1.23</v>
      </c>
      <c r="W27" s="36">
        <f t="shared" si="47"/>
        <v>169.82436524617447</v>
      </c>
      <c r="X27" s="30">
        <f t="shared" si="18"/>
        <v>0.52657877444698298</v>
      </c>
      <c r="Y27" s="31">
        <f t="shared" si="33"/>
        <v>-1.0001586613091118E-2</v>
      </c>
      <c r="Z27" s="31">
        <f t="shared" si="34"/>
        <v>-2.7490432790995585</v>
      </c>
      <c r="AA27" s="31">
        <f t="shared" si="35"/>
        <v>7.6040741567656321E-4</v>
      </c>
      <c r="AB27" s="31">
        <f t="shared" si="36"/>
        <v>-0.75813633558609062</v>
      </c>
      <c r="AC27" s="31">
        <f t="shared" si="48"/>
        <v>4.0052376994900775E-10</v>
      </c>
      <c r="AD27" s="31">
        <f t="shared" si="37"/>
        <v>5.5023094338069048E-4</v>
      </c>
      <c r="AE27" s="31">
        <f t="shared" si="49"/>
        <v>0.51733759565009207</v>
      </c>
      <c r="AF27" s="31">
        <f t="shared" si="50"/>
        <v>-3.5066293837422684</v>
      </c>
      <c r="AG27" s="31">
        <f t="shared" si="5"/>
        <v>92.110410468749379</v>
      </c>
      <c r="AH27" s="31">
        <f t="shared" si="38"/>
        <v>-81.020857911437389</v>
      </c>
      <c r="AI27" s="31">
        <f t="shared" si="39"/>
        <v>-89.994905756061044</v>
      </c>
      <c r="AJ27" s="31">
        <f t="shared" si="51"/>
        <v>2.2653192907204538</v>
      </c>
      <c r="AK27" s="31">
        <f t="shared" si="40"/>
        <v>39.607346306173213</v>
      </c>
      <c r="AL27" s="32">
        <f t="shared" si="41"/>
        <v>-4.2217039947204393E-6</v>
      </c>
      <c r="AM27" s="31">
        <f t="shared" si="42"/>
        <v>-5.6490358551039205E-2</v>
      </c>
      <c r="AN27" s="31">
        <f t="shared" si="52"/>
        <v>13.354867626328449</v>
      </c>
      <c r="AO27" s="31">
        <f t="shared" si="53"/>
        <v>-50.444049808438869</v>
      </c>
      <c r="AP27" s="30">
        <f t="shared" si="11"/>
        <v>23.609121289162623</v>
      </c>
      <c r="AQ27" s="30">
        <f t="shared" si="12"/>
        <v>-22.498774732165998</v>
      </c>
      <c r="AR27" s="31">
        <f t="shared" si="54"/>
        <v>14.982551778975164</v>
      </c>
      <c r="AS27" s="33">
        <f t="shared" si="55"/>
        <v>-53.950679192181141</v>
      </c>
      <c r="AT27" s="31">
        <f t="shared" si="43"/>
        <v>1.2536257065192643E-13</v>
      </c>
      <c r="AU27" s="31">
        <f t="shared" si="44"/>
        <v>9.7351546956404773E-6</v>
      </c>
      <c r="AV27" s="32">
        <f t="shared" si="45"/>
        <v>0</v>
      </c>
      <c r="AW27" s="31">
        <f t="shared" si="46"/>
        <v>-7.301366021730428E-7</v>
      </c>
      <c r="AX27" s="34">
        <f t="shared" si="56"/>
        <v>1.2536257065192643E-13</v>
      </c>
      <c r="AY27" s="35">
        <f t="shared" si="57"/>
        <v>9.0050180934674348E-6</v>
      </c>
      <c r="AZ27" s="10">
        <f t="shared" si="58"/>
        <v>14.98255177897529</v>
      </c>
      <c r="BA27" s="10">
        <f t="shared" si="59"/>
        <v>-53.950670187163048</v>
      </c>
      <c r="BB27" s="10">
        <f t="shared" si="60"/>
        <v>126.04932981283696</v>
      </c>
      <c r="BC27" s="48"/>
      <c r="BD27" s="46">
        <f t="shared" si="61"/>
        <v>15</v>
      </c>
      <c r="BE27" s="46">
        <f t="shared" si="62"/>
        <v>-54</v>
      </c>
      <c r="BF27" s="46">
        <f t="shared" si="63"/>
        <v>126</v>
      </c>
    </row>
    <row r="28" spans="1:58" x14ac:dyDescent="0.3">
      <c r="A28" t="s">
        <v>104</v>
      </c>
      <c r="B28">
        <f>1/2/PI()/D25/D26</f>
        <v>205.2288112081178</v>
      </c>
      <c r="C28" t="s">
        <v>93</v>
      </c>
      <c r="D28">
        <f>fz_comp</f>
        <v>205.2288112081178</v>
      </c>
      <c r="E28">
        <f>fz_comp</f>
        <v>205.2288112081178</v>
      </c>
      <c r="F28">
        <v>180</v>
      </c>
      <c r="G28">
        <v>-180</v>
      </c>
      <c r="V28" s="29">
        <v>1.24</v>
      </c>
      <c r="W28" s="38">
        <f t="shared" si="47"/>
        <v>173.78008287493756</v>
      </c>
      <c r="X28" s="30">
        <f t="shared" si="18"/>
        <v>0.52657877444698298</v>
      </c>
      <c r="Y28" s="31">
        <f t="shared" si="33"/>
        <v>-1.047237900633176E-2</v>
      </c>
      <c r="Z28" s="31">
        <f t="shared" si="34"/>
        <v>-2.8129750433242431</v>
      </c>
      <c r="AA28" s="31">
        <f t="shared" si="35"/>
        <v>7.9624102810939041E-4</v>
      </c>
      <c r="AB28" s="31">
        <f t="shared" si="36"/>
        <v>-0.77579346565561325</v>
      </c>
      <c r="AC28" s="31">
        <f t="shared" si="48"/>
        <v>4.194014444333639E-10</v>
      </c>
      <c r="AD28" s="31">
        <f t="shared" si="37"/>
        <v>5.630474684966731E-4</v>
      </c>
      <c r="AE28" s="31">
        <f t="shared" si="49"/>
        <v>0.51690263688816196</v>
      </c>
      <c r="AF28" s="31">
        <f t="shared" si="50"/>
        <v>-3.5882054615113597</v>
      </c>
      <c r="AG28" s="31">
        <f t="shared" si="5"/>
        <v>92.110410468749379</v>
      </c>
      <c r="AH28" s="31">
        <f t="shared" si="38"/>
        <v>-81.220857909892189</v>
      </c>
      <c r="AI28" s="31">
        <f t="shared" si="39"/>
        <v>-89.995021715209631</v>
      </c>
      <c r="AJ28" s="31">
        <f t="shared" si="51"/>
        <v>2.3477204292020968</v>
      </c>
      <c r="AK28" s="31">
        <f t="shared" si="40"/>
        <v>40.25667844106583</v>
      </c>
      <c r="AL28" s="32">
        <f t="shared" si="41"/>
        <v>-4.420666671819505E-6</v>
      </c>
      <c r="AM28" s="31">
        <f t="shared" si="42"/>
        <v>-5.7806187153950077E-2</v>
      </c>
      <c r="AN28" s="31">
        <f t="shared" si="52"/>
        <v>13.237268567392615</v>
      </c>
      <c r="AO28" s="31">
        <f t="shared" si="53"/>
        <v>-49.796149461297752</v>
      </c>
      <c r="AP28" s="30">
        <f t="shared" si="11"/>
        <v>23.609121289162623</v>
      </c>
      <c r="AQ28" s="30">
        <f t="shared" si="12"/>
        <v>-22.498774732165998</v>
      </c>
      <c r="AR28" s="31">
        <f t="shared" si="54"/>
        <v>14.864517761277398</v>
      </c>
      <c r="AS28" s="33">
        <f t="shared" si="55"/>
        <v>-53.384354922809109</v>
      </c>
      <c r="AT28" s="31">
        <f t="shared" si="43"/>
        <v>1.3114853545124605E-13</v>
      </c>
      <c r="AU28" s="31">
        <f t="shared" si="44"/>
        <v>9.9619155788179753E-6</v>
      </c>
      <c r="AV28" s="32">
        <f t="shared" si="45"/>
        <v>0</v>
      </c>
      <c r="AW28" s="31">
        <f t="shared" si="46"/>
        <v>-7.4714366841135554E-7</v>
      </c>
      <c r="AX28" s="34">
        <f t="shared" si="56"/>
        <v>1.3114853545124605E-13</v>
      </c>
      <c r="AY28" s="35">
        <f t="shared" si="57"/>
        <v>9.2147719104066201E-6</v>
      </c>
      <c r="AZ28" s="10">
        <f t="shared" si="58"/>
        <v>14.864517761277529</v>
      </c>
      <c r="BA28" s="10">
        <f t="shared" si="59"/>
        <v>-53.384345708037202</v>
      </c>
      <c r="BB28" s="10">
        <f t="shared" si="60"/>
        <v>126.6156542919628</v>
      </c>
      <c r="BC28" s="37"/>
      <c r="BD28" s="46">
        <f t="shared" si="61"/>
        <v>15</v>
      </c>
      <c r="BE28" s="46">
        <f t="shared" si="62"/>
        <v>-53</v>
      </c>
      <c r="BF28" s="46">
        <f t="shared" si="63"/>
        <v>127</v>
      </c>
    </row>
    <row r="29" spans="1:58" x14ac:dyDescent="0.3">
      <c r="A29" t="s">
        <v>105</v>
      </c>
      <c r="B29">
        <f>1/2/PI()/(D26+D27)/D24</f>
        <v>1.5099310158175458E-2</v>
      </c>
      <c r="C29" t="s">
        <v>93</v>
      </c>
      <c r="D29">
        <f>fp_comp1</f>
        <v>1.5099310158175458E-2</v>
      </c>
      <c r="E29">
        <f>fp_comp1</f>
        <v>1.5099310158175458E-2</v>
      </c>
      <c r="V29" s="29">
        <v>1.25</v>
      </c>
      <c r="W29" s="36">
        <f t="shared" si="47"/>
        <v>177.82794100389236</v>
      </c>
      <c r="X29" s="30">
        <f t="shared" si="18"/>
        <v>0.52657877444698298</v>
      </c>
      <c r="Y29" s="31">
        <f t="shared" si="33"/>
        <v>-1.0965304467316528E-2</v>
      </c>
      <c r="Z29" s="31">
        <f t="shared" si="34"/>
        <v>-2.8783887120883862</v>
      </c>
      <c r="AA29" s="31">
        <f t="shared" si="35"/>
        <v>8.3376310977689716E-4</v>
      </c>
      <c r="AB29" s="31">
        <f t="shared" si="36"/>
        <v>-0.79386173053889697</v>
      </c>
      <c r="AC29" s="31">
        <f t="shared" si="48"/>
        <v>4.3916630018686331E-10</v>
      </c>
      <c r="AD29" s="31">
        <f t="shared" si="37"/>
        <v>5.7616252883319053E-4</v>
      </c>
      <c r="AE29" s="31">
        <f t="shared" si="49"/>
        <v>0.51644723352860955</v>
      </c>
      <c r="AF29" s="31">
        <f t="shared" si="50"/>
        <v>-3.6716742800984501</v>
      </c>
      <c r="AG29" s="31">
        <f t="shared" si="5"/>
        <v>92.110410468749379</v>
      </c>
      <c r="AH29" s="31">
        <f t="shared" si="38"/>
        <v>-81.420857908416551</v>
      </c>
      <c r="AI29" s="31">
        <f t="shared" si="39"/>
        <v>-89.995135034805784</v>
      </c>
      <c r="AJ29" s="31">
        <f t="shared" si="51"/>
        <v>2.4323614215726357</v>
      </c>
      <c r="AK29" s="31">
        <f t="shared" si="40"/>
        <v>40.908479198108935</v>
      </c>
      <c r="AL29" s="32">
        <f t="shared" si="41"/>
        <v>-4.6290061624536075E-6</v>
      </c>
      <c r="AM29" s="31">
        <f t="shared" si="42"/>
        <v>-5.9152665279217372E-2</v>
      </c>
      <c r="AN29" s="31">
        <f t="shared" si="52"/>
        <v>13.121909352899301</v>
      </c>
      <c r="AO29" s="31">
        <f t="shared" si="53"/>
        <v>-49.145808501976063</v>
      </c>
      <c r="AP29" s="30">
        <f t="shared" si="11"/>
        <v>23.609121289162623</v>
      </c>
      <c r="AQ29" s="30">
        <f t="shared" si="12"/>
        <v>-22.498774732165998</v>
      </c>
      <c r="AR29" s="31">
        <f t="shared" si="54"/>
        <v>14.748703143424535</v>
      </c>
      <c r="AS29" s="33">
        <f t="shared" si="55"/>
        <v>-52.817482782074514</v>
      </c>
      <c r="AT29" s="31">
        <f t="shared" si="43"/>
        <v>1.3886315518367223E-13</v>
      </c>
      <c r="AU29" s="31">
        <f t="shared" si="44"/>
        <v>1.0193958401496905E-5</v>
      </c>
      <c r="AV29" s="32">
        <f t="shared" si="45"/>
        <v>0</v>
      </c>
      <c r="AW29" s="31">
        <f t="shared" si="46"/>
        <v>-7.6454688011227587E-7</v>
      </c>
      <c r="AX29" s="34">
        <f t="shared" si="56"/>
        <v>1.3886315518367223E-13</v>
      </c>
      <c r="AY29" s="35">
        <f t="shared" si="57"/>
        <v>9.4294115213846288E-6</v>
      </c>
      <c r="AZ29" s="10">
        <f t="shared" si="58"/>
        <v>14.748703143424674</v>
      </c>
      <c r="BA29" s="10">
        <f t="shared" si="59"/>
        <v>-52.817473352662994</v>
      </c>
      <c r="BB29" s="10">
        <f t="shared" si="60"/>
        <v>127.182526647337</v>
      </c>
      <c r="BC29" s="48"/>
      <c r="BD29" s="46">
        <f t="shared" si="61"/>
        <v>15</v>
      </c>
      <c r="BE29" s="46">
        <f t="shared" si="62"/>
        <v>-53</v>
      </c>
      <c r="BF29" s="46">
        <f t="shared" si="63"/>
        <v>127</v>
      </c>
    </row>
    <row r="30" spans="1:58" x14ac:dyDescent="0.3">
      <c r="A30" t="s">
        <v>106</v>
      </c>
      <c r="B30">
        <f>1/2/PI()/D25/D27</f>
        <v>172245.60940681314</v>
      </c>
      <c r="C30" t="s">
        <v>93</v>
      </c>
      <c r="D30">
        <f>fp_comp2</f>
        <v>172245.60940681314</v>
      </c>
      <c r="E30">
        <f>fp_comp2</f>
        <v>172245.60940681314</v>
      </c>
      <c r="V30" s="29">
        <v>1.26</v>
      </c>
      <c r="W30" s="38">
        <f t="shared" si="47"/>
        <v>181.97008586099841</v>
      </c>
      <c r="X30" s="30">
        <f t="shared" si="18"/>
        <v>0.52657877444698298</v>
      </c>
      <c r="Y30" s="31">
        <f t="shared" si="33"/>
        <v>-1.1481400832218741E-2</v>
      </c>
      <c r="Z30" s="31">
        <f t="shared" si="34"/>
        <v>-2.9453182860941469</v>
      </c>
      <c r="AA30" s="31">
        <f t="shared" si="35"/>
        <v>8.7305320521912548E-4</v>
      </c>
      <c r="AB30" s="31">
        <f t="shared" si="36"/>
        <v>-0.81235069588634912</v>
      </c>
      <c r="AC30" s="31">
        <f t="shared" si="48"/>
        <v>4.5986462492789185E-10</v>
      </c>
      <c r="AD30" s="31">
        <f t="shared" si="37"/>
        <v>5.8958307816882511E-4</v>
      </c>
      <c r="AE30" s="31">
        <f t="shared" si="49"/>
        <v>0.51597042727984799</v>
      </c>
      <c r="AF30" s="31">
        <f t="shared" si="50"/>
        <v>-3.7570793989023268</v>
      </c>
      <c r="AG30" s="31">
        <f t="shared" si="5"/>
        <v>92.110410468749379</v>
      </c>
      <c r="AH30" s="31">
        <f t="shared" si="38"/>
        <v>-81.62085790700732</v>
      </c>
      <c r="AI30" s="31">
        <f t="shared" si="39"/>
        <v>-89.995245774933039</v>
      </c>
      <c r="AJ30" s="31">
        <f t="shared" si="51"/>
        <v>2.5192581625400341</v>
      </c>
      <c r="AK30" s="31">
        <f t="shared" si="40"/>
        <v>41.562419397635367</v>
      </c>
      <c r="AL30" s="32">
        <f t="shared" si="41"/>
        <v>-4.8471643802489039E-6</v>
      </c>
      <c r="AM30" s="31">
        <f t="shared" si="42"/>
        <v>-6.0530506841413381E-2</v>
      </c>
      <c r="AN30" s="31">
        <f t="shared" si="52"/>
        <v>13.008805877117712</v>
      </c>
      <c r="AO30" s="31">
        <f t="shared" si="53"/>
        <v>-48.493356884139089</v>
      </c>
      <c r="AP30" s="30">
        <f t="shared" si="11"/>
        <v>23.609121289162623</v>
      </c>
      <c r="AQ30" s="30">
        <f t="shared" si="12"/>
        <v>-22.498774732165998</v>
      </c>
      <c r="AR30" s="31">
        <f t="shared" si="54"/>
        <v>14.635122861394187</v>
      </c>
      <c r="AS30" s="33">
        <f t="shared" si="55"/>
        <v>-52.250436283041417</v>
      </c>
      <c r="AT30" s="31">
        <f t="shared" si="43"/>
        <v>1.4272046504988532E-13</v>
      </c>
      <c r="AU30" s="31">
        <f t="shared" si="44"/>
        <v>1.0431406195853294E-5</v>
      </c>
      <c r="AV30" s="32">
        <f t="shared" si="45"/>
        <v>0</v>
      </c>
      <c r="AW30" s="31">
        <f t="shared" si="46"/>
        <v>-7.8235546468900554E-7</v>
      </c>
      <c r="AX30" s="34">
        <f t="shared" si="56"/>
        <v>1.4272046504988532E-13</v>
      </c>
      <c r="AY30" s="35">
        <f t="shared" si="57"/>
        <v>9.6490507311642886E-6</v>
      </c>
      <c r="AZ30" s="10">
        <f t="shared" si="58"/>
        <v>14.635122861394329</v>
      </c>
      <c r="BA30" s="10">
        <f t="shared" si="59"/>
        <v>-52.250426633990685</v>
      </c>
      <c r="BB30" s="10">
        <f t="shared" si="60"/>
        <v>127.74957336600932</v>
      </c>
      <c r="BC30" s="37"/>
      <c r="BD30" s="46">
        <f t="shared" si="61"/>
        <v>15</v>
      </c>
      <c r="BE30" s="46">
        <f t="shared" si="62"/>
        <v>-52</v>
      </c>
      <c r="BF30" s="46">
        <f t="shared" si="63"/>
        <v>128</v>
      </c>
    </row>
    <row r="31" spans="1:58" x14ac:dyDescent="0.3">
      <c r="A31" t="s">
        <v>107</v>
      </c>
      <c r="B31">
        <f>20*LOG(D24*D4)</f>
        <v>92.110410468749379</v>
      </c>
      <c r="C31" t="s">
        <v>97</v>
      </c>
      <c r="D31">
        <f>DC_gain_comp</f>
        <v>92.110410468749379</v>
      </c>
      <c r="E31">
        <f>DC_gain_comp</f>
        <v>92.110410468749379</v>
      </c>
      <c r="F31">
        <v>100</v>
      </c>
      <c r="G31">
        <v>1000000</v>
      </c>
      <c r="V31" s="29">
        <v>1.27</v>
      </c>
      <c r="W31" s="36">
        <f t="shared" si="47"/>
        <v>186.2087136662868</v>
      </c>
      <c r="X31" s="30">
        <f t="shared" si="18"/>
        <v>0.52657877444698298</v>
      </c>
      <c r="Y31" s="31">
        <f t="shared" si="33"/>
        <v>-1.2021754343152641E-2</v>
      </c>
      <c r="Z31" s="31">
        <f t="shared" si="34"/>
        <v>-3.0137985212404601</v>
      </c>
      <c r="AA31" s="31">
        <f t="shared" si="35"/>
        <v>9.1419460483810398E-4</v>
      </c>
      <c r="AB31" s="31">
        <f t="shared" si="36"/>
        <v>-0.83127014938109445</v>
      </c>
      <c r="AC31" s="31">
        <f t="shared" si="48"/>
        <v>4.8153499175510292E-10</v>
      </c>
      <c r="AD31" s="31">
        <f t="shared" si="37"/>
        <v>6.0331623225647112E-4</v>
      </c>
      <c r="AE31" s="31">
        <f t="shared" si="49"/>
        <v>0.51547121519020345</v>
      </c>
      <c r="AF31" s="31">
        <f t="shared" si="50"/>
        <v>-3.8444653543892984</v>
      </c>
      <c r="AG31" s="31">
        <f t="shared" si="5"/>
        <v>92.110410468749379</v>
      </c>
      <c r="AH31" s="31">
        <f t="shared" si="38"/>
        <v>-81.820857905661512</v>
      </c>
      <c r="AI31" s="31">
        <f t="shared" si="39"/>
        <v>-89.995353994307294</v>
      </c>
      <c r="AJ31" s="31">
        <f t="shared" si="51"/>
        <v>2.6084243014937818</v>
      </c>
      <c r="AK31" s="31">
        <f t="shared" si="40"/>
        <v>42.21816433086574</v>
      </c>
      <c r="AL31" s="32">
        <f t="shared" si="41"/>
        <v>-5.0756040664650612E-6</v>
      </c>
      <c r="AM31" s="31">
        <f t="shared" si="42"/>
        <v>-6.194044238399421E-2</v>
      </c>
      <c r="AN31" s="31">
        <f t="shared" si="52"/>
        <v>12.897971788977582</v>
      </c>
      <c r="AO31" s="31">
        <f t="shared" si="53"/>
        <v>-47.839130105825546</v>
      </c>
      <c r="AP31" s="30">
        <f t="shared" si="11"/>
        <v>23.609121289162623</v>
      </c>
      <c r="AQ31" s="30">
        <f t="shared" si="12"/>
        <v>-22.498774732165998</v>
      </c>
      <c r="AR31" s="31">
        <f t="shared" si="54"/>
        <v>14.523789561164406</v>
      </c>
      <c r="AS31" s="33">
        <f t="shared" si="55"/>
        <v>-51.683595460214846</v>
      </c>
      <c r="AT31" s="31">
        <f t="shared" si="43"/>
        <v>1.5043508478231148E-13</v>
      </c>
      <c r="AU31" s="31">
        <f t="shared" si="44"/>
        <v>1.0674384859850711E-5</v>
      </c>
      <c r="AV31" s="32">
        <f t="shared" si="45"/>
        <v>0</v>
      </c>
      <c r="AW31" s="31">
        <f t="shared" si="46"/>
        <v>-8.0057886448881223E-7</v>
      </c>
      <c r="AX31" s="34">
        <f t="shared" si="56"/>
        <v>1.5043508478231148E-13</v>
      </c>
      <c r="AY31" s="35">
        <f t="shared" si="57"/>
        <v>9.8738059953618983E-6</v>
      </c>
      <c r="AZ31" s="10">
        <f t="shared" si="58"/>
        <v>14.523789561164557</v>
      </c>
      <c r="BA31" s="10">
        <f t="shared" si="59"/>
        <v>-51.683585586408853</v>
      </c>
      <c r="BB31" s="10">
        <f t="shared" si="60"/>
        <v>128.31641441359113</v>
      </c>
      <c r="BC31" s="48"/>
      <c r="BD31" s="46">
        <f t="shared" si="61"/>
        <v>15</v>
      </c>
      <c r="BE31" s="46">
        <f t="shared" si="62"/>
        <v>-52</v>
      </c>
      <c r="BF31" s="46">
        <f t="shared" si="63"/>
        <v>128</v>
      </c>
    </row>
    <row r="32" spans="1:58" x14ac:dyDescent="0.3">
      <c r="A32" t="s">
        <v>108</v>
      </c>
      <c r="B32">
        <f>20*LOG(D25*D4)</f>
        <v>9.4551289863442474</v>
      </c>
      <c r="C32" t="s">
        <v>97</v>
      </c>
      <c r="D32">
        <f>B32</f>
        <v>9.4551289863442474</v>
      </c>
      <c r="E32">
        <f>B32</f>
        <v>9.4551289863442474</v>
      </c>
      <c r="V32" s="29">
        <v>1.28</v>
      </c>
      <c r="W32" s="38">
        <f t="shared" si="47"/>
        <v>190.54607179632478</v>
      </c>
      <c r="X32" s="30">
        <f t="shared" si="18"/>
        <v>0.52657877444698298</v>
      </c>
      <c r="Y32" s="31">
        <f t="shared" si="33"/>
        <v>-1.2587501880982831E-2</v>
      </c>
      <c r="Z32" s="31">
        <f t="shared" si="34"/>
        <v>-3.0838649436093375</v>
      </c>
      <c r="AA32" s="31">
        <f t="shared" si="35"/>
        <v>9.5727452116706451E-4</v>
      </c>
      <c r="AB32" s="31">
        <f t="shared" si="36"/>
        <v>-0.85063010585504439</v>
      </c>
      <c r="AC32" s="31">
        <f t="shared" si="48"/>
        <v>5.0423140300661319E-10</v>
      </c>
      <c r="AD32" s="31">
        <f t="shared" si="37"/>
        <v>6.173692725961994E-4</v>
      </c>
      <c r="AE32" s="31">
        <f t="shared" si="49"/>
        <v>0.51494854759139874</v>
      </c>
      <c r="AF32" s="31">
        <f t="shared" si="50"/>
        <v>-3.9338776801917859</v>
      </c>
      <c r="AG32" s="31">
        <f t="shared" si="5"/>
        <v>92.110410468749379</v>
      </c>
      <c r="AH32" s="31">
        <f t="shared" si="38"/>
        <v>-82.020857904376285</v>
      </c>
      <c r="AI32" s="31">
        <f t="shared" si="39"/>
        <v>-89.995459750307873</v>
      </c>
      <c r="AJ32" s="31">
        <f t="shared" si="51"/>
        <v>2.6998711861748741</v>
      </c>
      <c r="AK32" s="31">
        <f t="shared" si="40"/>
        <v>42.875374590949086</v>
      </c>
      <c r="AL32" s="32">
        <f t="shared" si="41"/>
        <v>-5.3148097707248713E-6</v>
      </c>
      <c r="AM32" s="31">
        <f t="shared" si="42"/>
        <v>-6.3383219466612961E-2</v>
      </c>
      <c r="AN32" s="31">
        <f t="shared" si="52"/>
        <v>12.789418435738197</v>
      </c>
      <c r="AO32" s="31">
        <f t="shared" si="53"/>
        <v>-47.183468378825403</v>
      </c>
      <c r="AP32" s="30">
        <f t="shared" si="11"/>
        <v>23.609121289162623</v>
      </c>
      <c r="AQ32" s="30">
        <f t="shared" si="12"/>
        <v>-22.498774732165998</v>
      </c>
      <c r="AR32" s="31">
        <f t="shared" si="54"/>
        <v>14.414713540326218</v>
      </c>
      <c r="AS32" s="33">
        <f t="shared" si="55"/>
        <v>-51.117346059017187</v>
      </c>
      <c r="AT32" s="31">
        <f t="shared" si="43"/>
        <v>1.5814970451473764E-13</v>
      </c>
      <c r="AU32" s="31">
        <f t="shared" si="44"/>
        <v>1.0923023223993006E-5</v>
      </c>
      <c r="AV32" s="32">
        <f t="shared" si="45"/>
        <v>0</v>
      </c>
      <c r="AW32" s="31">
        <f t="shared" si="46"/>
        <v>-8.1922674179948522E-7</v>
      </c>
      <c r="AX32" s="34">
        <f t="shared" si="56"/>
        <v>1.5814970451473764E-13</v>
      </c>
      <c r="AY32" s="35">
        <f t="shared" si="57"/>
        <v>1.0103796482193521E-5</v>
      </c>
      <c r="AZ32" s="10">
        <f t="shared" si="58"/>
        <v>14.414713540326376</v>
      </c>
      <c r="BA32" s="10">
        <f t="shared" si="59"/>
        <v>-51.117335955220703</v>
      </c>
      <c r="BB32" s="10">
        <f t="shared" si="60"/>
        <v>128.88266404477929</v>
      </c>
      <c r="BC32" s="37"/>
      <c r="BD32" s="46">
        <f t="shared" si="61"/>
        <v>14</v>
      </c>
      <c r="BE32" s="46">
        <f t="shared" si="62"/>
        <v>-51</v>
      </c>
      <c r="BF32" s="46">
        <f t="shared" si="63"/>
        <v>129</v>
      </c>
    </row>
    <row r="33" spans="1:58" x14ac:dyDescent="0.3">
      <c r="V33" s="29">
        <v>1.29</v>
      </c>
      <c r="W33" s="36">
        <f t="shared" si="47"/>
        <v>194.98445997580464</v>
      </c>
      <c r="X33" s="30">
        <f t="shared" si="18"/>
        <v>0.52657877444698298</v>
      </c>
      <c r="Y33" s="31">
        <f t="shared" si="33"/>
        <v>-1.3179833298711047E-2</v>
      </c>
      <c r="Z33" s="31">
        <f t="shared" si="34"/>
        <v>-3.1555538646181449</v>
      </c>
      <c r="AA33" s="31">
        <f t="shared" si="35"/>
        <v>1.0023842733925803E-3</v>
      </c>
      <c r="AB33" s="31">
        <f t="shared" si="36"/>
        <v>-0.87044081252015404</v>
      </c>
      <c r="AC33" s="31">
        <f t="shared" si="48"/>
        <v>5.2799436043600735E-10</v>
      </c>
      <c r="AD33" s="31">
        <f t="shared" si="37"/>
        <v>6.3174965029600544E-4</v>
      </c>
      <c r="AE33" s="31">
        <f t="shared" si="49"/>
        <v>0.51440132594965882</v>
      </c>
      <c r="AF33" s="31">
        <f t="shared" si="50"/>
        <v>-4.0253629274880032</v>
      </c>
      <c r="AG33" s="31">
        <f t="shared" si="5"/>
        <v>92.110410468749379</v>
      </c>
      <c r="AH33" s="31">
        <f t="shared" si="38"/>
        <v>-82.220857903148897</v>
      </c>
      <c r="AI33" s="31">
        <f t="shared" si="39"/>
        <v>-89.995563099007995</v>
      </c>
      <c r="AJ33" s="31">
        <f t="shared" si="51"/>
        <v>2.7936078154535999</v>
      </c>
      <c r="AK33" s="31">
        <f t="shared" si="40"/>
        <v>43.533706933573967</v>
      </c>
      <c r="AL33" s="32">
        <f t="shared" si="41"/>
        <v>-5.565288878032396E-6</v>
      </c>
      <c r="AM33" s="31">
        <f t="shared" si="42"/>
        <v>-6.4859603061453219E-2</v>
      </c>
      <c r="AN33" s="31">
        <f t="shared" si="52"/>
        <v>12.683154815765203</v>
      </c>
      <c r="AO33" s="31">
        <f t="shared" si="53"/>
        <v>-46.526715768495478</v>
      </c>
      <c r="AP33" s="30">
        <f t="shared" si="11"/>
        <v>23.609121289162623</v>
      </c>
      <c r="AQ33" s="30">
        <f t="shared" si="12"/>
        <v>-22.498774732165998</v>
      </c>
      <c r="AR33" s="31">
        <f t="shared" si="54"/>
        <v>14.307902698711487</v>
      </c>
      <c r="AS33" s="33">
        <f t="shared" si="55"/>
        <v>-50.552078695983482</v>
      </c>
      <c r="AT33" s="31">
        <f t="shared" si="43"/>
        <v>1.6586432424716379E-13</v>
      </c>
      <c r="AU33" s="31">
        <f t="shared" si="44"/>
        <v>1.117745311963197E-5</v>
      </c>
      <c r="AV33" s="32">
        <f t="shared" si="45"/>
        <v>0</v>
      </c>
      <c r="AW33" s="31">
        <f t="shared" si="46"/>
        <v>-8.3830898397240807E-7</v>
      </c>
      <c r="AX33" s="34">
        <f t="shared" si="56"/>
        <v>1.6586432424716379E-13</v>
      </c>
      <c r="AY33" s="35">
        <f t="shared" si="57"/>
        <v>1.0339144135659561E-5</v>
      </c>
      <c r="AZ33" s="10">
        <f t="shared" si="58"/>
        <v>14.307902698711652</v>
      </c>
      <c r="BA33" s="10">
        <f t="shared" si="59"/>
        <v>-50.552068356839349</v>
      </c>
      <c r="BB33" s="10">
        <f t="shared" si="60"/>
        <v>129.44793164316064</v>
      </c>
      <c r="BC33" s="48"/>
      <c r="BD33" s="46">
        <f t="shared" si="61"/>
        <v>14</v>
      </c>
      <c r="BE33" s="46">
        <f t="shared" si="62"/>
        <v>-51</v>
      </c>
      <c r="BF33" s="46">
        <f t="shared" si="63"/>
        <v>129</v>
      </c>
    </row>
    <row r="34" spans="1:58" x14ac:dyDescent="0.3">
      <c r="A34" s="78" t="s">
        <v>109</v>
      </c>
      <c r="B34" s="78"/>
      <c r="V34" s="29">
        <v>1.3</v>
      </c>
      <c r="W34" s="38">
        <f t="shared" si="47"/>
        <v>199.52623149688804</v>
      </c>
      <c r="X34" s="30">
        <f t="shared" si="18"/>
        <v>0.52657877444698298</v>
      </c>
      <c r="Y34" s="31">
        <f t="shared" si="33"/>
        <v>-1.3799993859774982E-2</v>
      </c>
      <c r="Z34" s="31">
        <f t="shared" si="34"/>
        <v>-3.228902396329</v>
      </c>
      <c r="AA34" s="31">
        <f t="shared" si="35"/>
        <v>1.049619480553275E-3</v>
      </c>
      <c r="AB34" s="31">
        <f t="shared" si="36"/>
        <v>-0.89071275431726693</v>
      </c>
      <c r="AC34" s="31">
        <f t="shared" si="48"/>
        <v>5.5287786638140006E-10</v>
      </c>
      <c r="AD34" s="31">
        <f t="shared" si="37"/>
        <v>6.464649900224847E-4</v>
      </c>
      <c r="AE34" s="31">
        <f t="shared" si="49"/>
        <v>0.51382840062063917</v>
      </c>
      <c r="AF34" s="31">
        <f t="shared" si="50"/>
        <v>-4.1189686856562444</v>
      </c>
      <c r="AG34" s="31">
        <f t="shared" si="5"/>
        <v>92.110410468749379</v>
      </c>
      <c r="AH34" s="31">
        <f t="shared" si="38"/>
        <v>-82.420857901976746</v>
      </c>
      <c r="AI34" s="31">
        <f t="shared" si="39"/>
        <v>-89.995664095204532</v>
      </c>
      <c r="AJ34" s="31">
        <f t="shared" si="51"/>
        <v>2.889640801629513</v>
      </c>
      <c r="AK34" s="31">
        <f t="shared" si="40"/>
        <v>44.192815161946683</v>
      </c>
      <c r="AL34" s="32">
        <f t="shared" si="41"/>
        <v>-5.8275726859370656E-6</v>
      </c>
      <c r="AM34" s="31">
        <f t="shared" si="42"/>
        <v>-6.6370375958792388E-2</v>
      </c>
      <c r="AN34" s="31">
        <f t="shared" si="52"/>
        <v>12.57918754082946</v>
      </c>
      <c r="AO34" s="31">
        <f t="shared" si="53"/>
        <v>-45.869219309216639</v>
      </c>
      <c r="AP34" s="30">
        <f t="shared" si="11"/>
        <v>23.609121289162623</v>
      </c>
      <c r="AQ34" s="30">
        <f t="shared" si="12"/>
        <v>-22.498774732165998</v>
      </c>
      <c r="AR34" s="31">
        <f t="shared" si="54"/>
        <v>14.203362498446722</v>
      </c>
      <c r="AS34" s="33">
        <f t="shared" si="55"/>
        <v>-49.988187994872881</v>
      </c>
      <c r="AT34" s="31">
        <f t="shared" si="43"/>
        <v>1.7357894397958995E-13</v>
      </c>
      <c r="AU34" s="31">
        <f t="shared" si="44"/>
        <v>1.1437809448866039E-5</v>
      </c>
      <c r="AV34" s="32">
        <f t="shared" si="45"/>
        <v>0</v>
      </c>
      <c r="AW34" s="31">
        <f t="shared" si="46"/>
        <v>-8.5783570866496417E-7</v>
      </c>
      <c r="AX34" s="34">
        <f t="shared" si="56"/>
        <v>1.7357894397958995E-13</v>
      </c>
      <c r="AY34" s="35">
        <f t="shared" si="57"/>
        <v>1.0579973740201074E-5</v>
      </c>
      <c r="AZ34" s="10">
        <f t="shared" si="58"/>
        <v>14.203362498446896</v>
      </c>
      <c r="BA34" s="10">
        <f t="shared" si="59"/>
        <v>-49.988177414899141</v>
      </c>
      <c r="BB34" s="10">
        <f t="shared" si="60"/>
        <v>130.01182258510084</v>
      </c>
      <c r="BC34" s="37"/>
      <c r="BD34" s="46">
        <f t="shared" si="61"/>
        <v>14</v>
      </c>
      <c r="BE34" s="46">
        <f t="shared" si="62"/>
        <v>-50</v>
      </c>
      <c r="BF34" s="46">
        <f t="shared" si="63"/>
        <v>130</v>
      </c>
    </row>
    <row r="35" spans="1:58" x14ac:dyDescent="0.3">
      <c r="A35" t="s">
        <v>110</v>
      </c>
      <c r="B35" s="12">
        <f>Sheet1!B21</f>
        <v>48.7</v>
      </c>
      <c r="C35" t="s">
        <v>16</v>
      </c>
      <c r="D35">
        <f>B35*1000</f>
        <v>48700</v>
      </c>
      <c r="V35" s="29">
        <v>1.31</v>
      </c>
      <c r="W35" s="36">
        <f t="shared" si="47"/>
        <v>204.17379446695298</v>
      </c>
      <c r="X35" s="30">
        <f t="shared" si="18"/>
        <v>0.52657877444698298</v>
      </c>
      <c r="Y35" s="31">
        <f t="shared" si="33"/>
        <v>-1.4449286785690373E-2</v>
      </c>
      <c r="Z35" s="31">
        <f t="shared" si="34"/>
        <v>-3.3039484669053736</v>
      </c>
      <c r="AA35" s="31">
        <f t="shared" si="35"/>
        <v>1.0990802638172832E-3</v>
      </c>
      <c r="AB35" s="31">
        <f t="shared" si="36"/>
        <v>-0.91145665938498055</v>
      </c>
      <c r="AC35" s="31">
        <f t="shared" si="48"/>
        <v>5.7893399452597226E-10</v>
      </c>
      <c r="AD35" s="31">
        <f t="shared" si="37"/>
        <v>6.6152309404353296E-4</v>
      </c>
      <c r="AE35" s="31">
        <f t="shared" si="49"/>
        <v>0.51322856850404397</v>
      </c>
      <c r="AF35" s="31">
        <f t="shared" si="50"/>
        <v>-4.2147436031963101</v>
      </c>
      <c r="AG35" s="31">
        <f t="shared" si="5"/>
        <v>92.110410468749379</v>
      </c>
      <c r="AH35" s="31">
        <f t="shared" si="38"/>
        <v>-82.620857900857345</v>
      </c>
      <c r="AI35" s="31">
        <f t="shared" si="39"/>
        <v>-89.995762792446982</v>
      </c>
      <c r="AJ35" s="31">
        <f t="shared" si="51"/>
        <v>2.9879743425874872</v>
      </c>
      <c r="AK35" s="31">
        <f t="shared" si="40"/>
        <v>44.852351030647604</v>
      </c>
      <c r="AL35" s="32">
        <f t="shared" si="41"/>
        <v>-6.1022175318437896E-6</v>
      </c>
      <c r="AM35" s="31">
        <f t="shared" si="42"/>
        <v>-6.7916339182010121E-2</v>
      </c>
      <c r="AN35" s="31">
        <f t="shared" si="52"/>
        <v>12.477520808261989</v>
      </c>
      <c r="AO35" s="31">
        <f t="shared" si="53"/>
        <v>-45.21132810098139</v>
      </c>
      <c r="AP35" s="30">
        <f t="shared" si="11"/>
        <v>23.609121289162623</v>
      </c>
      <c r="AQ35" s="30">
        <f t="shared" si="12"/>
        <v>-22.498774732165998</v>
      </c>
      <c r="AR35" s="31">
        <f t="shared" si="54"/>
        <v>14.101095933762657</v>
      </c>
      <c r="AS35" s="33">
        <f t="shared" si="55"/>
        <v>-49.426071704177701</v>
      </c>
      <c r="AT35" s="31">
        <f t="shared" si="43"/>
        <v>1.8129356371201606E-13</v>
      </c>
      <c r="AU35" s="31">
        <f t="shared" si="44"/>
        <v>1.1704230256067204E-5</v>
      </c>
      <c r="AV35" s="32">
        <f t="shared" si="45"/>
        <v>0</v>
      </c>
      <c r="AW35" s="31">
        <f t="shared" si="46"/>
        <v>-8.7781726920505233E-7</v>
      </c>
      <c r="AX35" s="34">
        <f t="shared" si="56"/>
        <v>1.8129356371201606E-13</v>
      </c>
      <c r="AY35" s="35">
        <f t="shared" si="57"/>
        <v>1.0826412986862152E-5</v>
      </c>
      <c r="AZ35" s="10">
        <f t="shared" si="58"/>
        <v>14.101095933762839</v>
      </c>
      <c r="BA35" s="10">
        <f t="shared" si="59"/>
        <v>-49.426060877764712</v>
      </c>
      <c r="BB35" s="10">
        <f t="shared" si="60"/>
        <v>130.57393912223529</v>
      </c>
      <c r="BC35" s="48"/>
      <c r="BD35" s="46">
        <f t="shared" si="61"/>
        <v>14</v>
      </c>
      <c r="BE35" s="46">
        <f t="shared" si="62"/>
        <v>-49</v>
      </c>
      <c r="BF35" s="46">
        <f t="shared" si="63"/>
        <v>131</v>
      </c>
    </row>
    <row r="36" spans="1:58" x14ac:dyDescent="0.3">
      <c r="A36" t="s">
        <v>111</v>
      </c>
      <c r="B36">
        <f>(B11-B3)/B3*B35</f>
        <v>600.63333333333344</v>
      </c>
      <c r="C36" t="s">
        <v>16</v>
      </c>
      <c r="V36" s="29">
        <v>1.32</v>
      </c>
      <c r="W36" s="38">
        <f t="shared" si="47"/>
        <v>208.92961308540401</v>
      </c>
      <c r="X36" s="30">
        <f t="shared" si="18"/>
        <v>0.52657877444698298</v>
      </c>
      <c r="Y36" s="31">
        <f t="shared" si="33"/>
        <v>-1.5129075917674227E-2</v>
      </c>
      <c r="Z36" s="31">
        <f t="shared" si="34"/>
        <v>-3.380730836204823</v>
      </c>
      <c r="AA36" s="31">
        <f t="shared" si="35"/>
        <v>1.1508714582461727E-3</v>
      </c>
      <c r="AB36" s="31">
        <f t="shared" si="36"/>
        <v>-0.93268350465100225</v>
      </c>
      <c r="AC36" s="31">
        <f t="shared" si="48"/>
        <v>6.0621867586276953E-10</v>
      </c>
      <c r="AD36" s="31">
        <f t="shared" si="37"/>
        <v>6.7693194636521208E-4</v>
      </c>
      <c r="AE36" s="31">
        <f t="shared" si="49"/>
        <v>0.51260057059377362</v>
      </c>
      <c r="AF36" s="31">
        <f t="shared" si="50"/>
        <v>-4.3127374089094603</v>
      </c>
      <c r="AG36" s="31">
        <f t="shared" si="5"/>
        <v>92.110410468749379</v>
      </c>
      <c r="AH36" s="31">
        <f t="shared" si="38"/>
        <v>-82.820857899788336</v>
      </c>
      <c r="AI36" s="31">
        <f t="shared" si="39"/>
        <v>-89.995859243065922</v>
      </c>
      <c r="AJ36" s="31">
        <f t="shared" si="51"/>
        <v>3.0886102040581624</v>
      </c>
      <c r="AK36" s="31">
        <f t="shared" si="40"/>
        <v>45.511965162652558</v>
      </c>
      <c r="AL36" s="32">
        <f t="shared" si="41"/>
        <v>-6.3898059723978466E-6</v>
      </c>
      <c r="AM36" s="31">
        <f t="shared" si="42"/>
        <v>-6.9498312412261329E-2</v>
      </c>
      <c r="AN36" s="31">
        <f t="shared" si="52"/>
        <v>12.378156383213232</v>
      </c>
      <c r="AO36" s="31">
        <f t="shared" si="53"/>
        <v>-44.553392392825629</v>
      </c>
      <c r="AP36" s="30">
        <f t="shared" si="11"/>
        <v>23.609121289162623</v>
      </c>
      <c r="AQ36" s="30">
        <f t="shared" si="12"/>
        <v>-22.498774732165998</v>
      </c>
      <c r="AR36" s="31">
        <f t="shared" si="54"/>
        <v>14.001103510803631</v>
      </c>
      <c r="AS36" s="33">
        <f t="shared" si="55"/>
        <v>-48.866129801735092</v>
      </c>
      <c r="AT36" s="31">
        <f t="shared" si="43"/>
        <v>1.8900818344444224E-13</v>
      </c>
      <c r="AU36" s="31">
        <f t="shared" si="44"/>
        <v>1.1976856801073939E-5</v>
      </c>
      <c r="AV36" s="32">
        <f t="shared" si="45"/>
        <v>0</v>
      </c>
      <c r="AW36" s="31">
        <f t="shared" si="46"/>
        <v>-8.9826426008055833E-7</v>
      </c>
      <c r="AX36" s="34">
        <f t="shared" si="56"/>
        <v>1.8900818344444224E-13</v>
      </c>
      <c r="AY36" s="35">
        <f t="shared" si="57"/>
        <v>1.1078592540993381E-5</v>
      </c>
      <c r="AZ36" s="10">
        <f t="shared" si="58"/>
        <v>14.001103510803819</v>
      </c>
      <c r="BA36" s="10">
        <f t="shared" si="59"/>
        <v>-48.866118723142549</v>
      </c>
      <c r="BB36" s="10">
        <f t="shared" si="60"/>
        <v>131.13388127685744</v>
      </c>
      <c r="BC36" s="37"/>
      <c r="BD36" s="46">
        <f t="shared" si="61"/>
        <v>14</v>
      </c>
      <c r="BE36" s="46">
        <f t="shared" si="62"/>
        <v>-49</v>
      </c>
      <c r="BF36" s="46">
        <f t="shared" si="63"/>
        <v>131</v>
      </c>
    </row>
    <row r="37" spans="1:58" x14ac:dyDescent="0.3">
      <c r="V37" s="29">
        <v>1.33</v>
      </c>
      <c r="W37" s="36">
        <f t="shared" si="47"/>
        <v>213.79620895022333</v>
      </c>
      <c r="X37" s="30">
        <f t="shared" si="18"/>
        <v>0.52657877444698298</v>
      </c>
      <c r="Y37" s="31">
        <f t="shared" si="33"/>
        <v>-1.5840788497054972E-2</v>
      </c>
      <c r="Z37" s="31">
        <f t="shared" si="34"/>
        <v>-3.4592891114955573</v>
      </c>
      <c r="AA37" s="31">
        <f t="shared" si="35"/>
        <v>1.2051028345009338E-3</v>
      </c>
      <c r="AB37" s="31">
        <f t="shared" si="36"/>
        <v>-0.95440452154849831</v>
      </c>
      <c r="AC37" s="31">
        <f t="shared" si="48"/>
        <v>6.3478977003976924E-10</v>
      </c>
      <c r="AD37" s="31">
        <f t="shared" si="37"/>
        <v>6.9269971696497401E-4</v>
      </c>
      <c r="AE37" s="31">
        <f t="shared" si="49"/>
        <v>0.51194308941921873</v>
      </c>
      <c r="AF37" s="31">
        <f t="shared" si="50"/>
        <v>-4.4130009333270905</v>
      </c>
      <c r="AG37" s="31">
        <f t="shared" si="5"/>
        <v>92.110410468749379</v>
      </c>
      <c r="AH37" s="31">
        <f t="shared" si="38"/>
        <v>-83.020857898767431</v>
      </c>
      <c r="AI37" s="31">
        <f t="shared" si="39"/>
        <v>-89.995953498200777</v>
      </c>
      <c r="AJ37" s="31">
        <f t="shared" si="51"/>
        <v>3.1915477121417619</v>
      </c>
      <c r="AK37" s="31">
        <f t="shared" si="40"/>
        <v>46.171307973649625</v>
      </c>
      <c r="AL37" s="32">
        <f t="shared" si="41"/>
        <v>-6.6909480178376247E-6</v>
      </c>
      <c r="AM37" s="31">
        <f t="shared" si="42"/>
        <v>-7.1117134423038894E-2</v>
      </c>
      <c r="AN37" s="31">
        <f t="shared" si="52"/>
        <v>12.281093591175692</v>
      </c>
      <c r="AO37" s="31">
        <f t="shared" si="53"/>
        <v>-43.895762658974192</v>
      </c>
      <c r="AP37" s="30">
        <f t="shared" si="11"/>
        <v>23.609121289162623</v>
      </c>
      <c r="AQ37" s="30">
        <f t="shared" si="12"/>
        <v>-22.498774732165998</v>
      </c>
      <c r="AR37" s="31">
        <f t="shared" si="54"/>
        <v>13.903383237591534</v>
      </c>
      <c r="AS37" s="33">
        <f t="shared" si="55"/>
        <v>-48.308763592301283</v>
      </c>
      <c r="AT37" s="31">
        <f t="shared" si="43"/>
        <v>1.9865145810997485E-13</v>
      </c>
      <c r="AU37" s="31">
        <f t="shared" si="44"/>
        <v>1.2255833634089046E-5</v>
      </c>
      <c r="AV37" s="32">
        <f t="shared" si="45"/>
        <v>0</v>
      </c>
      <c r="AW37" s="31">
        <f t="shared" si="46"/>
        <v>-9.1918752255669237E-7</v>
      </c>
      <c r="AX37" s="34">
        <f t="shared" si="56"/>
        <v>1.9865145810997485E-13</v>
      </c>
      <c r="AY37" s="35">
        <f t="shared" si="57"/>
        <v>1.1336646111532354E-5</v>
      </c>
      <c r="AZ37" s="10">
        <f t="shared" si="58"/>
        <v>13.903383237591733</v>
      </c>
      <c r="BA37" s="10">
        <f t="shared" si="59"/>
        <v>-48.308752255655172</v>
      </c>
      <c r="BB37" s="10">
        <f t="shared" si="60"/>
        <v>131.69124774434482</v>
      </c>
      <c r="BC37" s="48"/>
      <c r="BD37" s="46">
        <f t="shared" si="61"/>
        <v>14</v>
      </c>
      <c r="BE37" s="46">
        <f t="shared" si="62"/>
        <v>-48</v>
      </c>
      <c r="BF37" s="46">
        <f t="shared" si="63"/>
        <v>132</v>
      </c>
    </row>
    <row r="38" spans="1:58" x14ac:dyDescent="0.3">
      <c r="V38" s="29">
        <v>1.34</v>
      </c>
      <c r="W38" s="38">
        <f t="shared" si="47"/>
        <v>218.77616239495538</v>
      </c>
      <c r="X38" s="30">
        <f t="shared" si="18"/>
        <v>0.52657877444698298</v>
      </c>
      <c r="Y38" s="31">
        <f t="shared" si="33"/>
        <v>-1.6585918069396542E-2</v>
      </c>
      <c r="Z38" s="31">
        <f t="shared" si="34"/>
        <v>-3.5396637632832011</v>
      </c>
      <c r="AA38" s="31">
        <f t="shared" si="35"/>
        <v>1.2618893309607635E-3</v>
      </c>
      <c r="AB38" s="31">
        <f t="shared" si="36"/>
        <v>-0.97663120185997832</v>
      </c>
      <c r="AC38" s="31">
        <f t="shared" si="48"/>
        <v>6.6470513670494747E-10</v>
      </c>
      <c r="AD38" s="31">
        <f t="shared" si="37"/>
        <v>7.088347661234921E-4</v>
      </c>
      <c r="AE38" s="31">
        <f t="shared" si="49"/>
        <v>0.5112547463732523</v>
      </c>
      <c r="AF38" s="31">
        <f t="shared" si="50"/>
        <v>-4.5155861303770566</v>
      </c>
      <c r="AG38" s="31">
        <f t="shared" si="5"/>
        <v>92.110410468749379</v>
      </c>
      <c r="AH38" s="31">
        <f t="shared" si="38"/>
        <v>-83.220857897792499</v>
      </c>
      <c r="AI38" s="31">
        <f t="shared" si="39"/>
        <v>-89.996045607826844</v>
      </c>
      <c r="AJ38" s="31">
        <f t="shared" si="51"/>
        <v>3.2967837561624123</v>
      </c>
      <c r="AK38" s="31">
        <f t="shared" si="40"/>
        <v>46.830030597694027</v>
      </c>
      <c r="AL38" s="32">
        <f t="shared" si="41"/>
        <v>-7.006282428065653E-6</v>
      </c>
      <c r="AM38" s="31">
        <f t="shared" si="42"/>
        <v>-7.2773663524856536E-2</v>
      </c>
      <c r="AN38" s="31">
        <f t="shared" si="52"/>
        <v>12.186329320836863</v>
      </c>
      <c r="AO38" s="31">
        <f t="shared" si="53"/>
        <v>-43.238788673657673</v>
      </c>
      <c r="AP38" s="30">
        <f t="shared" si="11"/>
        <v>23.609121289162623</v>
      </c>
      <c r="AQ38" s="30">
        <f t="shared" si="12"/>
        <v>-22.498774732165998</v>
      </c>
      <c r="AR38" s="31">
        <f t="shared" si="54"/>
        <v>13.80793062420674</v>
      </c>
      <c r="AS38" s="33">
        <f t="shared" si="55"/>
        <v>-47.754374804034732</v>
      </c>
      <c r="AT38" s="31">
        <f t="shared" si="43"/>
        <v>2.0829473277550752E-13</v>
      </c>
      <c r="AU38" s="31">
        <f t="shared" si="44"/>
        <v>1.254130867232208E-5</v>
      </c>
      <c r="AV38" s="32">
        <f t="shared" si="45"/>
        <v>0</v>
      </c>
      <c r="AW38" s="31">
        <f t="shared" si="46"/>
        <v>-9.4059815042417092E-7</v>
      </c>
      <c r="AX38" s="34">
        <f t="shared" si="56"/>
        <v>2.0829473277550752E-13</v>
      </c>
      <c r="AY38" s="35">
        <f t="shared" si="57"/>
        <v>1.1600710521897908E-5</v>
      </c>
      <c r="AZ38" s="10">
        <f t="shared" si="58"/>
        <v>13.807930624206948</v>
      </c>
      <c r="BA38" s="10">
        <f t="shared" si="59"/>
        <v>-47.75436320332421</v>
      </c>
      <c r="BB38" s="10">
        <f t="shared" si="60"/>
        <v>132.2456367966758</v>
      </c>
      <c r="BC38" s="37"/>
      <c r="BD38" s="46">
        <f t="shared" si="61"/>
        <v>14</v>
      </c>
      <c r="BE38" s="46">
        <f t="shared" si="62"/>
        <v>-48</v>
      </c>
      <c r="BF38" s="46">
        <f t="shared" si="63"/>
        <v>132</v>
      </c>
    </row>
    <row r="39" spans="1:58" x14ac:dyDescent="0.3">
      <c r="V39" s="29">
        <v>1.35</v>
      </c>
      <c r="W39" s="36">
        <f t="shared" si="47"/>
        <v>223.87211385683403</v>
      </c>
      <c r="X39" s="30">
        <f t="shared" si="18"/>
        <v>0.52657877444698298</v>
      </c>
      <c r="Y39" s="31">
        <f t="shared" si="33"/>
        <v>-1.7366027517542917E-2</v>
      </c>
      <c r="Z39" s="31">
        <f t="shared" si="34"/>
        <v>-3.6218961412327015</v>
      </c>
      <c r="AA39" s="31">
        <f t="shared" si="35"/>
        <v>1.3213512967288525E-3</v>
      </c>
      <c r="AB39" s="31">
        <f t="shared" si="36"/>
        <v>-0.99937530369127803</v>
      </c>
      <c r="AC39" s="31">
        <f t="shared" si="48"/>
        <v>6.9603227878094376E-10</v>
      </c>
      <c r="AD39" s="31">
        <f t="shared" si="37"/>
        <v>7.2534564885739258E-4</v>
      </c>
      <c r="AE39" s="31">
        <f t="shared" si="49"/>
        <v>0.51053409892220114</v>
      </c>
      <c r="AF39" s="31">
        <f t="shared" si="50"/>
        <v>-4.6205460992751224</v>
      </c>
      <c r="AG39" s="31">
        <f t="shared" si="5"/>
        <v>92.110410468749379</v>
      </c>
      <c r="AH39" s="31">
        <f t="shared" si="38"/>
        <v>-83.420857896861406</v>
      </c>
      <c r="AI39" s="31">
        <f t="shared" si="39"/>
        <v>-89.996135620781857</v>
      </c>
      <c r="AJ39" s="31">
        <f t="shared" si="51"/>
        <v>3.4043128018273801</v>
      </c>
      <c r="AK39" s="31">
        <f t="shared" si="40"/>
        <v>47.487785808228061</v>
      </c>
      <c r="AL39" s="32">
        <f t="shared" si="41"/>
        <v>-7.336478069473676E-6</v>
      </c>
      <c r="AM39" s="31">
        <f t="shared" si="42"/>
        <v>-7.4468778020286869E-2</v>
      </c>
      <c r="AN39" s="31">
        <f t="shared" si="52"/>
        <v>12.093858037237284</v>
      </c>
      <c r="AO39" s="31">
        <f t="shared" si="53"/>
        <v>-42.582818590574085</v>
      </c>
      <c r="AP39" s="30">
        <f t="shared" si="11"/>
        <v>23.609121289162623</v>
      </c>
      <c r="AQ39" s="30">
        <f t="shared" si="12"/>
        <v>-22.498774732165998</v>
      </c>
      <c r="AR39" s="31">
        <f t="shared" si="54"/>
        <v>13.714738693156107</v>
      </c>
      <c r="AS39" s="33">
        <f t="shared" si="55"/>
        <v>-47.203364689849209</v>
      </c>
      <c r="AT39" s="31">
        <f t="shared" si="43"/>
        <v>2.1793800744104016E-13</v>
      </c>
      <c r="AU39" s="31">
        <f t="shared" si="44"/>
        <v>1.2833433278417019E-5</v>
      </c>
      <c r="AV39" s="32">
        <f t="shared" si="45"/>
        <v>0</v>
      </c>
      <c r="AW39" s="31">
        <f t="shared" si="46"/>
        <v>-9.6250749588129233E-7</v>
      </c>
      <c r="AX39" s="34">
        <f t="shared" si="56"/>
        <v>2.1793800744104016E-13</v>
      </c>
      <c r="AY39" s="35">
        <f t="shared" si="57"/>
        <v>1.1870925782535727E-5</v>
      </c>
      <c r="AZ39" s="10">
        <f t="shared" si="58"/>
        <v>13.714738693156326</v>
      </c>
      <c r="BA39" s="10">
        <f t="shared" si="59"/>
        <v>-47.203352818923427</v>
      </c>
      <c r="BB39" s="10">
        <f t="shared" si="60"/>
        <v>132.79664718107657</v>
      </c>
      <c r="BC39" s="48"/>
      <c r="BD39" s="46">
        <f t="shared" si="61"/>
        <v>14</v>
      </c>
      <c r="BE39" s="46">
        <f t="shared" si="62"/>
        <v>-47</v>
      </c>
      <c r="BF39" s="46">
        <f t="shared" si="63"/>
        <v>133</v>
      </c>
    </row>
    <row r="40" spans="1:58" x14ac:dyDescent="0.3">
      <c r="V40" s="29">
        <v>1.36</v>
      </c>
      <c r="W40" s="38">
        <f t="shared" si="47"/>
        <v>229.08676527677738</v>
      </c>
      <c r="X40" s="30">
        <f t="shared" si="18"/>
        <v>0.52657877444698298</v>
      </c>
      <c r="Y40" s="31">
        <f t="shared" si="33"/>
        <v>-1.8182752228822218E-2</v>
      </c>
      <c r="Z40" s="31">
        <f t="shared" si="34"/>
        <v>-3.7060284901687757</v>
      </c>
      <c r="AA40" s="31">
        <f t="shared" si="35"/>
        <v>1.3836147460317945E-3</v>
      </c>
      <c r="AB40" s="31">
        <f t="shared" si="36"/>
        <v>-1.0226488575782482</v>
      </c>
      <c r="AC40" s="31">
        <f t="shared" si="48"/>
        <v>7.2883484188052978E-10</v>
      </c>
      <c r="AD40" s="31">
        <f t="shared" si="37"/>
        <v>7.4224111945523762E-4</v>
      </c>
      <c r="AE40" s="31">
        <f t="shared" si="49"/>
        <v>0.50977963769302737</v>
      </c>
      <c r="AF40" s="31">
        <f t="shared" si="50"/>
        <v>-4.7279351066275686</v>
      </c>
      <c r="AG40" s="31">
        <f t="shared" si="5"/>
        <v>92.110410468749379</v>
      </c>
      <c r="AH40" s="31">
        <f t="shared" si="38"/>
        <v>-83.62085789597225</v>
      </c>
      <c r="AI40" s="31">
        <f t="shared" si="39"/>
        <v>-89.996223584791892</v>
      </c>
      <c r="AJ40" s="31">
        <f t="shared" si="51"/>
        <v>3.5141269145730529</v>
      </c>
      <c r="AK40" s="31">
        <f t="shared" si="40"/>
        <v>48.144228928548138</v>
      </c>
      <c r="AL40" s="32">
        <f t="shared" si="41"/>
        <v>-7.6822353219143463E-6</v>
      </c>
      <c r="AM40" s="31">
        <f t="shared" si="42"/>
        <v>-7.6203376669596326E-2</v>
      </c>
      <c r="AN40" s="31">
        <f t="shared" si="52"/>
        <v>12.003671805114859</v>
      </c>
      <c r="AO40" s="31">
        <f t="shared" si="53"/>
        <v>-41.92819803291335</v>
      </c>
      <c r="AP40" s="30">
        <f t="shared" si="11"/>
        <v>23.609121289162623</v>
      </c>
      <c r="AQ40" s="30">
        <f t="shared" si="12"/>
        <v>-22.498774732165998</v>
      </c>
      <c r="AR40" s="31">
        <f t="shared" si="54"/>
        <v>13.623797999804509</v>
      </c>
      <c r="AS40" s="33">
        <f t="shared" si="55"/>
        <v>-46.65613313954092</v>
      </c>
      <c r="AT40" s="31">
        <f t="shared" si="43"/>
        <v>2.275812821065728E-13</v>
      </c>
      <c r="AU40" s="31">
        <f t="shared" si="44"/>
        <v>1.3132362340706751E-5</v>
      </c>
      <c r="AV40" s="32">
        <f t="shared" si="45"/>
        <v>0</v>
      </c>
      <c r="AW40" s="31">
        <f t="shared" si="46"/>
        <v>-9.8492717555302325E-7</v>
      </c>
      <c r="AX40" s="34">
        <f t="shared" si="56"/>
        <v>2.275812821065728E-13</v>
      </c>
      <c r="AY40" s="35">
        <f t="shared" si="57"/>
        <v>1.2147435165153728E-5</v>
      </c>
      <c r="AZ40" s="10">
        <f t="shared" si="58"/>
        <v>13.623797999804736</v>
      </c>
      <c r="BA40" s="10">
        <f t="shared" si="59"/>
        <v>-46.656120992105755</v>
      </c>
      <c r="BB40" s="10">
        <f t="shared" si="60"/>
        <v>133.34387900789426</v>
      </c>
      <c r="BC40" s="37"/>
      <c r="BD40" s="46">
        <f t="shared" si="61"/>
        <v>14</v>
      </c>
      <c r="BE40" s="46">
        <f t="shared" si="62"/>
        <v>-47</v>
      </c>
      <c r="BF40" s="46">
        <f t="shared" si="63"/>
        <v>133</v>
      </c>
    </row>
    <row r="41" spans="1:58" x14ac:dyDescent="0.3">
      <c r="V41" s="29">
        <v>1.37</v>
      </c>
      <c r="W41" s="36">
        <f t="shared" si="47"/>
        <v>234.42288153199235</v>
      </c>
      <c r="X41" s="30">
        <f t="shared" si="18"/>
        <v>0.52657877444698298</v>
      </c>
      <c r="Y41" s="31">
        <f t="shared" si="33"/>
        <v>-1.9037803401976305E-2</v>
      </c>
      <c r="Z41" s="31">
        <f t="shared" si="34"/>
        <v>-3.7921039661366764</v>
      </c>
      <c r="AA41" s="31">
        <f t="shared" si="35"/>
        <v>1.4488116245631457E-3</v>
      </c>
      <c r="AB41" s="31">
        <f t="shared" si="36"/>
        <v>-1.0464641727287758</v>
      </c>
      <c r="AC41" s="31">
        <f t="shared" si="48"/>
        <v>7.6318418623620775E-10</v>
      </c>
      <c r="AD41" s="31">
        <f t="shared" si="37"/>
        <v>7.5953013611916467E-4</v>
      </c>
      <c r="AE41" s="31">
        <f t="shared" si="49"/>
        <v>0.50898978343275403</v>
      </c>
      <c r="AF41" s="31">
        <f t="shared" si="50"/>
        <v>-4.8378086087293326</v>
      </c>
      <c r="AG41" s="31">
        <f t="shared" si="5"/>
        <v>92.110410468749379</v>
      </c>
      <c r="AH41" s="31">
        <f t="shared" si="38"/>
        <v>-83.820857895123112</v>
      </c>
      <c r="AI41" s="31">
        <f t="shared" si="39"/>
        <v>-89.996309546496605</v>
      </c>
      <c r="AJ41" s="31">
        <f t="shared" si="51"/>
        <v>3.6262157928890093</v>
      </c>
      <c r="AK41" s="31">
        <f t="shared" si="40"/>
        <v>48.799018725927546</v>
      </c>
      <c r="AL41" s="32">
        <f t="shared" si="41"/>
        <v>-8.0442875830717256E-6</v>
      </c>
      <c r="AM41" s="31">
        <f t="shared" si="42"/>
        <v>-7.7978379167222958E-2</v>
      </c>
      <c r="AN41" s="31">
        <f t="shared" si="52"/>
        <v>11.915760322227694</v>
      </c>
      <c r="AO41" s="31">
        <f t="shared" si="53"/>
        <v>-41.275269199736279</v>
      </c>
      <c r="AP41" s="30">
        <f t="shared" si="11"/>
        <v>23.609121289162623</v>
      </c>
      <c r="AQ41" s="30">
        <f t="shared" si="12"/>
        <v>-22.498774732165998</v>
      </c>
      <c r="AR41" s="31">
        <f t="shared" si="54"/>
        <v>13.535096662657075</v>
      </c>
      <c r="AS41" s="33">
        <f t="shared" si="55"/>
        <v>-46.113077808465611</v>
      </c>
      <c r="AT41" s="31">
        <f t="shared" si="43"/>
        <v>2.3915321170521189E-13</v>
      </c>
      <c r="AU41" s="31">
        <f t="shared" si="44"/>
        <v>1.3438254355336893E-5</v>
      </c>
      <c r="AV41" s="32">
        <f t="shared" si="45"/>
        <v>0</v>
      </c>
      <c r="AW41" s="31">
        <f t="shared" si="46"/>
        <v>-1.0078690766502852E-6</v>
      </c>
      <c r="AX41" s="34">
        <f t="shared" si="56"/>
        <v>2.3915321170521189E-13</v>
      </c>
      <c r="AY41" s="35">
        <f t="shared" si="57"/>
        <v>1.2430385278686607E-5</v>
      </c>
      <c r="AZ41" s="10">
        <f t="shared" si="58"/>
        <v>13.535096662657315</v>
      </c>
      <c r="BA41" s="10">
        <f t="shared" si="59"/>
        <v>-46.113065378080336</v>
      </c>
      <c r="BB41" s="10">
        <f t="shared" si="60"/>
        <v>133.88693462191966</v>
      </c>
      <c r="BC41" s="48"/>
      <c r="BD41" s="46">
        <f t="shared" si="61"/>
        <v>14</v>
      </c>
      <c r="BE41" s="46">
        <f t="shared" si="62"/>
        <v>-46</v>
      </c>
      <c r="BF41" s="46">
        <f t="shared" si="63"/>
        <v>134</v>
      </c>
    </row>
    <row r="42" spans="1:58" x14ac:dyDescent="0.3">
      <c r="V42" s="29">
        <v>1.38</v>
      </c>
      <c r="W42" s="38">
        <f t="shared" si="47"/>
        <v>239.88329190194906</v>
      </c>
      <c r="X42" s="30">
        <f t="shared" si="18"/>
        <v>0.52657877444698298</v>
      </c>
      <c r="Y42" s="31">
        <f t="shared" si="33"/>
        <v>-1.9932971499455304E-2</v>
      </c>
      <c r="Z42" s="31">
        <f t="shared" si="34"/>
        <v>-3.8801666525032839</v>
      </c>
      <c r="AA42" s="31">
        <f t="shared" si="35"/>
        <v>1.5170800883115591E-3</v>
      </c>
      <c r="AB42" s="31">
        <f t="shared" si="36"/>
        <v>-1.0708338434027977</v>
      </c>
      <c r="AC42" s="31">
        <f t="shared" si="48"/>
        <v>7.991516720804775E-10</v>
      </c>
      <c r="AD42" s="31">
        <f t="shared" si="37"/>
        <v>7.7722186571464237E-4</v>
      </c>
      <c r="AE42" s="31">
        <f t="shared" si="49"/>
        <v>0.50816288383499086</v>
      </c>
      <c r="AF42" s="31">
        <f t="shared" si="50"/>
        <v>-4.9502232740403667</v>
      </c>
      <c r="AG42" s="31">
        <f t="shared" si="5"/>
        <v>92.110410468749379</v>
      </c>
      <c r="AH42" s="31">
        <f t="shared" si="38"/>
        <v>-84.020857894312172</v>
      </c>
      <c r="AI42" s="31">
        <f t="shared" si="39"/>
        <v>-89.996393551474043</v>
      </c>
      <c r="AJ42" s="31">
        <f t="shared" si="51"/>
        <v>3.740566811324038</v>
      </c>
      <c r="AK42" s="31">
        <f t="shared" si="40"/>
        <v>49.451818283797607</v>
      </c>
      <c r="AL42" s="32">
        <f t="shared" si="41"/>
        <v>-8.4234028104424404E-6</v>
      </c>
      <c r="AM42" s="31">
        <f t="shared" si="42"/>
        <v>-7.9794726629349694E-2</v>
      </c>
      <c r="AN42" s="31">
        <f t="shared" si="52"/>
        <v>11.830110962358434</v>
      </c>
      <c r="AO42" s="31">
        <f t="shared" si="53"/>
        <v>-40.624369994305788</v>
      </c>
      <c r="AP42" s="30">
        <f t="shared" si="11"/>
        <v>23.609121289162623</v>
      </c>
      <c r="AQ42" s="30">
        <f t="shared" si="12"/>
        <v>-22.498774732165998</v>
      </c>
      <c r="AR42" s="31">
        <f t="shared" si="54"/>
        <v>13.448620403190048</v>
      </c>
      <c r="AS42" s="33">
        <f t="shared" si="55"/>
        <v>-45.574593268346156</v>
      </c>
      <c r="AT42" s="31">
        <f t="shared" si="43"/>
        <v>2.5072514130385104E-13</v>
      </c>
      <c r="AU42" s="31">
        <f t="shared" si="44"/>
        <v>1.3751271510302545E-5</v>
      </c>
      <c r="AV42" s="32">
        <f t="shared" si="45"/>
        <v>0</v>
      </c>
      <c r="AW42" s="31">
        <f t="shared" si="46"/>
        <v>-1.0313453632727104E-6</v>
      </c>
      <c r="AX42" s="34">
        <f t="shared" si="56"/>
        <v>2.5072514130385104E-13</v>
      </c>
      <c r="AY42" s="35">
        <f t="shared" si="57"/>
        <v>1.2719926147029835E-5</v>
      </c>
      <c r="AZ42" s="10">
        <f t="shared" si="58"/>
        <v>13.448620403190299</v>
      </c>
      <c r="BA42" s="10">
        <f t="shared" si="59"/>
        <v>-45.574580548420009</v>
      </c>
      <c r="BB42" s="10">
        <f t="shared" si="60"/>
        <v>134.42541945157998</v>
      </c>
      <c r="BC42" s="37"/>
      <c r="BD42" s="46">
        <f t="shared" si="61"/>
        <v>13</v>
      </c>
      <c r="BE42" s="46">
        <f t="shared" si="62"/>
        <v>-46</v>
      </c>
      <c r="BF42" s="46">
        <f t="shared" si="63"/>
        <v>134</v>
      </c>
    </row>
    <row r="43" spans="1:58" x14ac:dyDescent="0.3">
      <c r="V43" s="29">
        <v>1.39</v>
      </c>
      <c r="W43" s="36">
        <f t="shared" si="47"/>
        <v>245.47089156850305</v>
      </c>
      <c r="X43" s="30">
        <f t="shared" si="18"/>
        <v>0.52657877444698298</v>
      </c>
      <c r="Y43" s="31">
        <f t="shared" si="33"/>
        <v>-2.0870129850959422E-2</v>
      </c>
      <c r="Z43" s="31">
        <f t="shared" si="34"/>
        <v>-3.9702615760766591</v>
      </c>
      <c r="AA43" s="31">
        <f t="shared" si="35"/>
        <v>1.5885647954616143E-3</v>
      </c>
      <c r="AB43" s="31">
        <f t="shared" si="36"/>
        <v>-1.0957707554330018</v>
      </c>
      <c r="AC43" s="31">
        <f t="shared" si="48"/>
        <v>8.3681444561063587E-10</v>
      </c>
      <c r="AD43" s="31">
        <f t="shared" si="37"/>
        <v>7.9532568863086787E-4</v>
      </c>
      <c r="AE43" s="31">
        <f t="shared" si="49"/>
        <v>0.50729721022829966</v>
      </c>
      <c r="AF43" s="31">
        <f t="shared" si="50"/>
        <v>-5.0652370058210296</v>
      </c>
      <c r="AG43" s="31">
        <f t="shared" si="5"/>
        <v>92.110410468749379</v>
      </c>
      <c r="AH43" s="31">
        <f t="shared" si="38"/>
        <v>-84.22085789353774</v>
      </c>
      <c r="AI43" s="31">
        <f t="shared" si="39"/>
        <v>-89.996475644264777</v>
      </c>
      <c r="AJ43" s="31">
        <f t="shared" si="51"/>
        <v>3.8571650727950626</v>
      </c>
      <c r="AK43" s="31">
        <f t="shared" si="40"/>
        <v>50.102295846648659</v>
      </c>
      <c r="AL43" s="32">
        <f t="shared" si="41"/>
        <v>-8.8203851510727139E-6</v>
      </c>
      <c r="AM43" s="31">
        <f t="shared" si="42"/>
        <v>-8.1653382092831919E-2</v>
      </c>
      <c r="AN43" s="31">
        <f t="shared" si="52"/>
        <v>11.74670882762155</v>
      </c>
      <c r="AO43" s="31">
        <f t="shared" si="53"/>
        <v>-39.97583317970895</v>
      </c>
      <c r="AP43" s="30">
        <f t="shared" si="11"/>
        <v>23.609121289162623</v>
      </c>
      <c r="AQ43" s="30">
        <f t="shared" si="12"/>
        <v>-22.498774732165998</v>
      </c>
      <c r="AR43" s="31">
        <f t="shared" si="54"/>
        <v>13.364352594846473</v>
      </c>
      <c r="AS43" s="33">
        <f t="shared" si="55"/>
        <v>-45.041070185529982</v>
      </c>
      <c r="AT43" s="31">
        <f t="shared" si="43"/>
        <v>2.6229707090249013E-13</v>
      </c>
      <c r="AU43" s="31">
        <f t="shared" si="44"/>
        <v>1.4071579771442565E-5</v>
      </c>
      <c r="AV43" s="32">
        <f t="shared" si="45"/>
        <v>-1.9286549331065743E-15</v>
      </c>
      <c r="AW43" s="31">
        <f t="shared" si="46"/>
        <v>-1.055368482858213E-6</v>
      </c>
      <c r="AX43" s="34">
        <f t="shared" si="56"/>
        <v>2.6036841596938358E-13</v>
      </c>
      <c r="AY43" s="35">
        <f t="shared" si="57"/>
        <v>1.3016211288584351E-5</v>
      </c>
      <c r="AZ43" s="10">
        <f t="shared" si="58"/>
        <v>13.364352594846734</v>
      </c>
      <c r="BA43" s="10">
        <f t="shared" si="59"/>
        <v>-45.041057169318691</v>
      </c>
      <c r="BB43" s="10">
        <f t="shared" si="60"/>
        <v>134.95894283068131</v>
      </c>
      <c r="BC43" s="48"/>
      <c r="BD43" s="46">
        <f t="shared" si="61"/>
        <v>13</v>
      </c>
      <c r="BE43" s="46">
        <f t="shared" si="62"/>
        <v>-45</v>
      </c>
      <c r="BF43" s="46">
        <f t="shared" si="63"/>
        <v>135</v>
      </c>
    </row>
    <row r="44" spans="1:58" x14ac:dyDescent="0.3">
      <c r="V44" s="29">
        <v>1.4</v>
      </c>
      <c r="W44" s="38">
        <f t="shared" si="47"/>
        <v>251.188643150958</v>
      </c>
      <c r="X44" s="30">
        <f t="shared" si="18"/>
        <v>0.52657877444698298</v>
      </c>
      <c r="Y44" s="31">
        <f t="shared" si="33"/>
        <v>-2.185123841426238E-2</v>
      </c>
      <c r="Z44" s="31">
        <f t="shared" si="34"/>
        <v>-4.0624347232201572</v>
      </c>
      <c r="AA44" s="31">
        <f t="shared" si="35"/>
        <v>1.6634172119645327E-3</v>
      </c>
      <c r="AB44" s="31">
        <f t="shared" si="36"/>
        <v>-1.1212880928889122</v>
      </c>
      <c r="AC44" s="31">
        <f t="shared" si="48"/>
        <v>8.7625351033384293E-10</v>
      </c>
      <c r="AD44" s="31">
        <f t="shared" si="37"/>
        <v>8.138512037543685E-4</v>
      </c>
      <c r="AE44" s="31">
        <f t="shared" si="49"/>
        <v>0.5063909541209386</v>
      </c>
      <c r="AF44" s="31">
        <f t="shared" si="50"/>
        <v>-5.1829089649053151</v>
      </c>
      <c r="AG44" s="31">
        <f t="shared" si="5"/>
        <v>92.110410468749379</v>
      </c>
      <c r="AH44" s="31">
        <f t="shared" si="38"/>
        <v>-84.420857892798168</v>
      </c>
      <c r="AI44" s="31">
        <f t="shared" si="39"/>
        <v>-89.996555868395447</v>
      </c>
      <c r="AJ44" s="31">
        <f t="shared" si="51"/>
        <v>3.975993469742602</v>
      </c>
      <c r="AK44" s="31">
        <f t="shared" si="40"/>
        <v>50.750125632630251</v>
      </c>
      <c r="AL44" s="32">
        <f t="shared" si="41"/>
        <v>-9.2360766542298566E-6</v>
      </c>
      <c r="AM44" s="31">
        <f t="shared" si="42"/>
        <v>-8.3555331025742141E-2</v>
      </c>
      <c r="AN44" s="31">
        <f t="shared" si="52"/>
        <v>11.665536809617159</v>
      </c>
      <c r="AO44" s="31">
        <f t="shared" si="53"/>
        <v>-39.329985566790938</v>
      </c>
      <c r="AP44" s="30">
        <f t="shared" si="11"/>
        <v>23.609121289162623</v>
      </c>
      <c r="AQ44" s="30">
        <f t="shared" si="12"/>
        <v>-22.498774732165998</v>
      </c>
      <c r="AR44" s="31">
        <f t="shared" si="54"/>
        <v>13.282274320734722</v>
      </c>
      <c r="AS44" s="33">
        <f t="shared" si="55"/>
        <v>-44.512894531696254</v>
      </c>
      <c r="AT44" s="31">
        <f t="shared" si="43"/>
        <v>2.7386900050112923E-13</v>
      </c>
      <c r="AU44" s="31">
        <f t="shared" si="44"/>
        <v>1.4399348970436775E-5</v>
      </c>
      <c r="AV44" s="32">
        <f t="shared" si="45"/>
        <v>-1.9286549331065743E-15</v>
      </c>
      <c r="AW44" s="31">
        <f t="shared" si="46"/>
        <v>-1.0799511727827806E-6</v>
      </c>
      <c r="AX44" s="34">
        <f t="shared" si="56"/>
        <v>2.7194034556802267E-13</v>
      </c>
      <c r="AY44" s="35">
        <f t="shared" si="57"/>
        <v>1.3319397797653994E-5</v>
      </c>
      <c r="AZ44" s="10">
        <f t="shared" si="58"/>
        <v>13.282274320734993</v>
      </c>
      <c r="BA44" s="10">
        <f t="shared" si="59"/>
        <v>-44.51288121229846</v>
      </c>
      <c r="BB44" s="10">
        <f t="shared" si="60"/>
        <v>135.48711878770155</v>
      </c>
      <c r="BC44" s="37"/>
      <c r="BD44" s="46">
        <f t="shared" si="61"/>
        <v>13</v>
      </c>
      <c r="BE44" s="46">
        <f t="shared" si="62"/>
        <v>-45</v>
      </c>
      <c r="BF44" s="46">
        <f t="shared" si="63"/>
        <v>135</v>
      </c>
    </row>
    <row r="45" spans="1:58" x14ac:dyDescent="0.3">
      <c r="V45" s="29">
        <v>1.41</v>
      </c>
      <c r="W45" s="36">
        <f t="shared" si="47"/>
        <v>257.03957827688646</v>
      </c>
      <c r="X45" s="30">
        <f t="shared" si="18"/>
        <v>0.52657877444698298</v>
      </c>
      <c r="Y45" s="31">
        <f t="shared" si="33"/>
        <v>-2.2878347699551868E-2</v>
      </c>
      <c r="Z45" s="31">
        <f t="shared" si="34"/>
        <v>-4.1567330559350699</v>
      </c>
      <c r="AA45" s="31">
        <f t="shared" si="35"/>
        <v>1.7417959314524924E-3</v>
      </c>
      <c r="AB45" s="31">
        <f t="shared" si="36"/>
        <v>-1.1473993448871069</v>
      </c>
      <c r="AC45" s="31">
        <f t="shared" si="48"/>
        <v>9.1754986975725665E-10</v>
      </c>
      <c r="AD45" s="31">
        <f t="shared" si="37"/>
        <v>8.3280823355846216E-4</v>
      </c>
      <c r="AE45" s="31">
        <f t="shared" si="49"/>
        <v>0.50544222359643354</v>
      </c>
      <c r="AF45" s="31">
        <f t="shared" si="50"/>
        <v>-5.3032995925886182</v>
      </c>
      <c r="AG45" s="31">
        <f t="shared" si="5"/>
        <v>92.110410468749379</v>
      </c>
      <c r="AH45" s="31">
        <f t="shared" si="38"/>
        <v>-84.620857892091891</v>
      </c>
      <c r="AI45" s="31">
        <f t="shared" si="39"/>
        <v>-89.996634266401983</v>
      </c>
      <c r="AJ45" s="31">
        <f t="shared" si="51"/>
        <v>4.0970327536061033</v>
      </c>
      <c r="AK45" s="31">
        <f t="shared" si="40"/>
        <v>51.394988609202507</v>
      </c>
      <c r="AL45" s="32">
        <f t="shared" si="41"/>
        <v>-9.6713590525434881E-6</v>
      </c>
      <c r="AM45" s="31">
        <f t="shared" si="42"/>
        <v>-8.5501581849803859E-2</v>
      </c>
      <c r="AN45" s="31">
        <f t="shared" si="52"/>
        <v>11.58657565890454</v>
      </c>
      <c r="AO45" s="31">
        <f t="shared" si="53"/>
        <v>-38.687147239049281</v>
      </c>
      <c r="AP45" s="30">
        <f t="shared" si="11"/>
        <v>23.609121289162623</v>
      </c>
      <c r="AQ45" s="30">
        <f t="shared" si="12"/>
        <v>-22.498774732165998</v>
      </c>
      <c r="AR45" s="31">
        <f t="shared" si="54"/>
        <v>13.2023644394976</v>
      </c>
      <c r="AS45" s="33">
        <f t="shared" si="55"/>
        <v>-43.990446831637897</v>
      </c>
      <c r="AT45" s="31">
        <f t="shared" si="43"/>
        <v>2.8736958503287483E-13</v>
      </c>
      <c r="AU45" s="31">
        <f t="shared" si="44"/>
        <v>1.4734752894853035E-5</v>
      </c>
      <c r="AV45" s="32">
        <f t="shared" si="45"/>
        <v>-1.9286549331065743E-15</v>
      </c>
      <c r="AW45" s="31">
        <f t="shared" si="46"/>
        <v>-1.1051064671140018E-6</v>
      </c>
      <c r="AX45" s="34">
        <f t="shared" si="56"/>
        <v>2.8544093009976828E-13</v>
      </c>
      <c r="AY45" s="35">
        <f t="shared" si="57"/>
        <v>1.3629646427739033E-5</v>
      </c>
      <c r="AZ45" s="10">
        <f t="shared" si="58"/>
        <v>13.202364439497886</v>
      </c>
      <c r="BA45" s="10">
        <f t="shared" si="59"/>
        <v>-43.990433201991472</v>
      </c>
      <c r="BB45" s="10">
        <f t="shared" si="60"/>
        <v>136.00956679800854</v>
      </c>
      <c r="BC45" s="48"/>
      <c r="BD45" s="46">
        <f t="shared" si="61"/>
        <v>13</v>
      </c>
      <c r="BE45" s="46">
        <f t="shared" si="62"/>
        <v>-44</v>
      </c>
      <c r="BF45" s="46">
        <f t="shared" si="63"/>
        <v>136</v>
      </c>
    </row>
    <row r="46" spans="1:58" x14ac:dyDescent="0.3">
      <c r="V46" s="29">
        <v>1.42</v>
      </c>
      <c r="W46" s="38">
        <f t="shared" si="47"/>
        <v>263.02679918953822</v>
      </c>
      <c r="X46" s="30">
        <f t="shared" si="18"/>
        <v>0.52657877444698298</v>
      </c>
      <c r="Y46" s="31">
        <f t="shared" si="33"/>
        <v>-2.3953602863717904E-2</v>
      </c>
      <c r="Z46" s="31">
        <f t="shared" si="34"/>
        <v>-4.253204527883458</v>
      </c>
      <c r="AA46" s="31">
        <f t="shared" si="35"/>
        <v>1.8238670101213624E-3</v>
      </c>
      <c r="AB46" s="31">
        <f t="shared" si="36"/>
        <v>-1.174118312550317</v>
      </c>
      <c r="AC46" s="31">
        <f t="shared" si="48"/>
        <v>9.607903133528307E-10</v>
      </c>
      <c r="AD46" s="31">
        <f t="shared" si="37"/>
        <v>8.522068293112592E-4</v>
      </c>
      <c r="AE46" s="31">
        <f t="shared" si="49"/>
        <v>0.50444903955417675</v>
      </c>
      <c r="AF46" s="31">
        <f t="shared" si="50"/>
        <v>-5.4264706336044641</v>
      </c>
      <c r="AG46" s="31">
        <f t="shared" si="5"/>
        <v>92.110410468749379</v>
      </c>
      <c r="AH46" s="31">
        <f t="shared" si="38"/>
        <v>-84.820857891417376</v>
      </c>
      <c r="AI46" s="31">
        <f t="shared" si="39"/>
        <v>-89.996710879852031</v>
      </c>
      <c r="AJ46" s="31">
        <f t="shared" si="51"/>
        <v>4.2202616120294891</v>
      </c>
      <c r="AK46" s="31">
        <f t="shared" si="40"/>
        <v>52.036573227608628</v>
      </c>
      <c r="AL46" s="32">
        <f t="shared" si="41"/>
        <v>-1.0127155630903298E-5</v>
      </c>
      <c r="AM46" s="31">
        <f t="shared" si="42"/>
        <v>-8.7493166474989642E-2</v>
      </c>
      <c r="AN46" s="31">
        <f t="shared" si="52"/>
        <v>11.509804062205861</v>
      </c>
      <c r="AO46" s="31">
        <f t="shared" si="53"/>
        <v>-38.047630818718396</v>
      </c>
      <c r="AP46" s="30">
        <f t="shared" si="11"/>
        <v>23.609121289162623</v>
      </c>
      <c r="AQ46" s="30">
        <f t="shared" si="12"/>
        <v>-22.498774732165998</v>
      </c>
      <c r="AR46" s="31">
        <f t="shared" si="54"/>
        <v>13.124599658756665</v>
      </c>
      <c r="AS46" s="33">
        <f t="shared" si="55"/>
        <v>-43.474101452322863</v>
      </c>
      <c r="AT46" s="31">
        <f t="shared" si="43"/>
        <v>3.0087016956462034E-13</v>
      </c>
      <c r="AU46" s="31">
        <f t="shared" si="44"/>
        <v>1.5077969380291648E-5</v>
      </c>
      <c r="AV46" s="32">
        <f t="shared" si="45"/>
        <v>-1.9286549331065743E-15</v>
      </c>
      <c r="AW46" s="31">
        <f t="shared" si="46"/>
        <v>-1.1308477035218993E-6</v>
      </c>
      <c r="AX46" s="34">
        <f t="shared" si="56"/>
        <v>2.9894151463151378E-13</v>
      </c>
      <c r="AY46" s="35">
        <f t="shared" si="57"/>
        <v>1.3947121676769748E-5</v>
      </c>
      <c r="AZ46" s="10">
        <f t="shared" si="58"/>
        <v>13.124599658756964</v>
      </c>
      <c r="BA46" s="10">
        <f t="shared" si="59"/>
        <v>-43.474087505201183</v>
      </c>
      <c r="BB46" s="10">
        <f t="shared" si="60"/>
        <v>136.52591249479883</v>
      </c>
      <c r="BC46" s="37"/>
      <c r="BD46" s="46">
        <f t="shared" si="61"/>
        <v>13</v>
      </c>
      <c r="BE46" s="46">
        <f t="shared" si="62"/>
        <v>-43</v>
      </c>
      <c r="BF46" s="46">
        <f t="shared" si="63"/>
        <v>137</v>
      </c>
    </row>
    <row r="47" spans="1:58" x14ac:dyDescent="0.3">
      <c r="V47" s="29">
        <v>1.43</v>
      </c>
      <c r="W47" s="36">
        <f t="shared" si="47"/>
        <v>269.15348039269156</v>
      </c>
      <c r="X47" s="30">
        <f t="shared" si="18"/>
        <v>0.52657877444698298</v>
      </c>
      <c r="Y47" s="31">
        <f t="shared" si="33"/>
        <v>-2.507924798116809E-2</v>
      </c>
      <c r="Z47" s="31">
        <f t="shared" si="34"/>
        <v>-4.3518981003203754</v>
      </c>
      <c r="AA47" s="31">
        <f t="shared" si="35"/>
        <v>1.9098043172888612E-3</v>
      </c>
      <c r="AB47" s="31">
        <f t="shared" si="36"/>
        <v>-1.2014591161181833</v>
      </c>
      <c r="AC47" s="31">
        <f t="shared" si="48"/>
        <v>1.0060712738671801E-9</v>
      </c>
      <c r="AD47" s="31">
        <f t="shared" si="37"/>
        <v>8.7205727640498145E-4</v>
      </c>
      <c r="AE47" s="31">
        <f t="shared" si="49"/>
        <v>0.50340933178917491</v>
      </c>
      <c r="AF47" s="31">
        <f t="shared" si="50"/>
        <v>-5.5524851591621536</v>
      </c>
      <c r="AG47" s="31">
        <f t="shared" si="5"/>
        <v>92.110410468749379</v>
      </c>
      <c r="AH47" s="31">
        <f t="shared" si="38"/>
        <v>-85.020857890773243</v>
      </c>
      <c r="AI47" s="31">
        <f t="shared" si="39"/>
        <v>-89.996785749367049</v>
      </c>
      <c r="AJ47" s="31">
        <f t="shared" si="51"/>
        <v>4.3456567531530776</v>
      </c>
      <c r="AK47" s="31">
        <f t="shared" si="40"/>
        <v>52.674576112397375</v>
      </c>
      <c r="AL47" s="32">
        <f t="shared" si="41"/>
        <v>-1.0604433188899594E-5</v>
      </c>
      <c r="AM47" s="31">
        <f t="shared" si="42"/>
        <v>-8.9531140846568075E-2</v>
      </c>
      <c r="AN47" s="31">
        <f t="shared" si="52"/>
        <v>11.435198726696024</v>
      </c>
      <c r="AO47" s="31">
        <f t="shared" si="53"/>
        <v>-37.411740777816242</v>
      </c>
      <c r="AP47" s="30">
        <f t="shared" si="11"/>
        <v>23.609121289162623</v>
      </c>
      <c r="AQ47" s="30">
        <f t="shared" si="12"/>
        <v>-22.498774732165998</v>
      </c>
      <c r="AR47" s="31">
        <f t="shared" si="54"/>
        <v>13.048954615481826</v>
      </c>
      <c r="AS47" s="33">
        <f t="shared" si="55"/>
        <v>-42.964225936978394</v>
      </c>
      <c r="AT47" s="31">
        <f t="shared" si="43"/>
        <v>3.162994090294724E-13</v>
      </c>
      <c r="AU47" s="31">
        <f t="shared" si="44"/>
        <v>1.5429180404676208E-5</v>
      </c>
      <c r="AV47" s="32">
        <f t="shared" si="45"/>
        <v>-1.9286549331065743E-15</v>
      </c>
      <c r="AW47" s="31">
        <f t="shared" si="46"/>
        <v>-1.1571885303507432E-6</v>
      </c>
      <c r="AX47" s="34">
        <f t="shared" si="56"/>
        <v>3.1437075409636584E-13</v>
      </c>
      <c r="AY47" s="35">
        <f t="shared" si="57"/>
        <v>1.4271991874325464E-5</v>
      </c>
      <c r="AZ47" s="10">
        <f t="shared" si="58"/>
        <v>13.04895461548214</v>
      </c>
      <c r="BA47" s="10">
        <f t="shared" si="59"/>
        <v>-42.964211664986522</v>
      </c>
      <c r="BB47" s="10">
        <f t="shared" si="60"/>
        <v>137.03578833501348</v>
      </c>
      <c r="BC47" s="48"/>
      <c r="BD47" s="46">
        <f t="shared" si="61"/>
        <v>13</v>
      </c>
      <c r="BE47" s="46">
        <f t="shared" si="62"/>
        <v>-43</v>
      </c>
      <c r="BF47" s="46">
        <f t="shared" si="63"/>
        <v>137</v>
      </c>
    </row>
    <row r="48" spans="1:58" x14ac:dyDescent="0.3">
      <c r="V48" s="29">
        <v>1.44</v>
      </c>
      <c r="W48" s="38">
        <f t="shared" si="47"/>
        <v>275.42287033381666</v>
      </c>
      <c r="X48" s="30">
        <f t="shared" si="18"/>
        <v>0.52657877444698298</v>
      </c>
      <c r="Y48" s="31">
        <f t="shared" si="33"/>
        <v>-2.625763049794037E-2</v>
      </c>
      <c r="Z48" s="31">
        <f t="shared" si="34"/>
        <v>-4.4528637579020485</v>
      </c>
      <c r="AA48" s="31">
        <f t="shared" si="35"/>
        <v>1.9997899023921615E-3</v>
      </c>
      <c r="AB48" s="31">
        <f t="shared" si="36"/>
        <v>-1.2294362022124574</v>
      </c>
      <c r="AC48" s="31">
        <f t="shared" si="48"/>
        <v>1.0534853267370508E-9</v>
      </c>
      <c r="AD48" s="31">
        <f t="shared" si="37"/>
        <v>8.9237009980941071E-4</v>
      </c>
      <c r="AE48" s="31">
        <f t="shared" si="49"/>
        <v>0.50232093490492002</v>
      </c>
      <c r="AF48" s="31">
        <f t="shared" si="50"/>
        <v>-5.6814075900146959</v>
      </c>
      <c r="AG48" s="31">
        <f t="shared" si="5"/>
        <v>92.110410468749379</v>
      </c>
      <c r="AH48" s="31">
        <f t="shared" si="38"/>
        <v>-85.220857890158072</v>
      </c>
      <c r="AI48" s="31">
        <f t="shared" si="39"/>
        <v>-89.996858914643852</v>
      </c>
      <c r="AJ48" s="31">
        <f t="shared" si="51"/>
        <v>4.4731929963025143</v>
      </c>
      <c r="AK48" s="31">
        <f t="shared" si="40"/>
        <v>53.308702702713155</v>
      </c>
      <c r="AL48" s="32">
        <f t="shared" si="41"/>
        <v>-1.1104204088127931E-5</v>
      </c>
      <c r="AM48" s="31">
        <f t="shared" si="42"/>
        <v>-9.1616585504887646E-2</v>
      </c>
      <c r="AN48" s="31">
        <f t="shared" si="52"/>
        <v>11.362734470689734</v>
      </c>
      <c r="AO48" s="31">
        <f t="shared" si="53"/>
        <v>-36.779772797435584</v>
      </c>
      <c r="AP48" s="30">
        <f t="shared" si="11"/>
        <v>23.609121289162623</v>
      </c>
      <c r="AQ48" s="30">
        <f t="shared" si="12"/>
        <v>-22.498774732165998</v>
      </c>
      <c r="AR48" s="31">
        <f t="shared" si="54"/>
        <v>12.975401962591278</v>
      </c>
      <c r="AS48" s="33">
        <f t="shared" si="55"/>
        <v>-42.461180387450277</v>
      </c>
      <c r="AT48" s="31">
        <f t="shared" si="43"/>
        <v>3.297999935612179E-13</v>
      </c>
      <c r="AU48" s="31">
        <f t="shared" si="44"/>
        <v>1.5788572184740678E-5</v>
      </c>
      <c r="AV48" s="32">
        <f t="shared" si="45"/>
        <v>-1.9286549331065743E-15</v>
      </c>
      <c r="AW48" s="31">
        <f t="shared" si="46"/>
        <v>-1.1841429138555805E-6</v>
      </c>
      <c r="AX48" s="34">
        <f t="shared" si="56"/>
        <v>3.2787133862811134E-13</v>
      </c>
      <c r="AY48" s="35">
        <f t="shared" si="57"/>
        <v>1.4604429270885097E-5</v>
      </c>
      <c r="AZ48" s="10">
        <f t="shared" si="58"/>
        <v>12.975401962591606</v>
      </c>
      <c r="BA48" s="10">
        <f t="shared" si="59"/>
        <v>-42.461165783021009</v>
      </c>
      <c r="BB48" s="10">
        <f t="shared" si="60"/>
        <v>137.53883421697898</v>
      </c>
      <c r="BC48" s="37"/>
      <c r="BD48" s="46">
        <f t="shared" si="61"/>
        <v>13</v>
      </c>
      <c r="BE48" s="46">
        <f t="shared" si="62"/>
        <v>-42</v>
      </c>
      <c r="BF48" s="46">
        <f t="shared" si="63"/>
        <v>138</v>
      </c>
    </row>
    <row r="49" spans="1:58" x14ac:dyDescent="0.3">
      <c r="V49" s="29">
        <v>1.45</v>
      </c>
      <c r="W49" s="36">
        <f t="shared" si="47"/>
        <v>281.83829312644548</v>
      </c>
      <c r="X49" s="30">
        <f t="shared" si="18"/>
        <v>0.52657877444698298</v>
      </c>
      <c r="Y49" s="31">
        <f t="shared" si="33"/>
        <v>-2.7491205876107212E-2</v>
      </c>
      <c r="Z49" s="31">
        <f t="shared" si="34"/>
        <v>-4.5561525243338163</v>
      </c>
      <c r="AA49" s="31">
        <f t="shared" si="35"/>
        <v>2.0940143791379558E-3</v>
      </c>
      <c r="AB49" s="31">
        <f t="shared" si="36"/>
        <v>-1.2580643512594472</v>
      </c>
      <c r="AC49" s="31">
        <f t="shared" si="48"/>
        <v>1.1031366193287824E-9</v>
      </c>
      <c r="AD49" s="31">
        <f t="shared" si="37"/>
        <v>9.1315606965236757E-4</v>
      </c>
      <c r="AE49" s="31">
        <f t="shared" si="49"/>
        <v>0.50118158405315028</v>
      </c>
      <c r="AF49" s="31">
        <f t="shared" si="50"/>
        <v>-5.8133037195236117</v>
      </c>
      <c r="AG49" s="31">
        <f t="shared" si="5"/>
        <v>92.110410468749379</v>
      </c>
      <c r="AH49" s="31">
        <f t="shared" si="38"/>
        <v>-85.420857889570613</v>
      </c>
      <c r="AI49" s="31">
        <f t="shared" si="39"/>
        <v>-89.996930414475642</v>
      </c>
      <c r="AJ49" s="31">
        <f t="shared" si="51"/>
        <v>4.6028433683494949</v>
      </c>
      <c r="AK49" s="31">
        <f t="shared" si="40"/>
        <v>53.938667842584486</v>
      </c>
      <c r="AL49" s="32">
        <f t="shared" si="41"/>
        <v>-1.1627528403644755E-5</v>
      </c>
      <c r="AM49" s="31">
        <f t="shared" si="42"/>
        <v>-9.3750606158195193E-2</v>
      </c>
      <c r="AN49" s="31">
        <f t="shared" si="52"/>
        <v>11.292384319999858</v>
      </c>
      <c r="AO49" s="31">
        <f t="shared" si="53"/>
        <v>-36.152013178049351</v>
      </c>
      <c r="AP49" s="30">
        <f t="shared" si="11"/>
        <v>23.609121289162623</v>
      </c>
      <c r="AQ49" s="30">
        <f t="shared" si="12"/>
        <v>-22.498774732165998</v>
      </c>
      <c r="AR49" s="31">
        <f t="shared" si="54"/>
        <v>12.903912461049629</v>
      </c>
      <c r="AS49" s="33">
        <f t="shared" si="55"/>
        <v>-41.965316897572961</v>
      </c>
      <c r="AT49" s="31">
        <f t="shared" si="43"/>
        <v>3.4522923302606991E-13</v>
      </c>
      <c r="AU49" s="31">
        <f t="shared" si="44"/>
        <v>1.6156335274763962E-5</v>
      </c>
      <c r="AV49" s="32">
        <f t="shared" si="45"/>
        <v>-1.9286549331065743E-15</v>
      </c>
      <c r="AW49" s="31">
        <f t="shared" si="46"/>
        <v>-1.2117251456073286E-6</v>
      </c>
      <c r="AX49" s="34">
        <f t="shared" si="56"/>
        <v>3.4330057809296335E-13</v>
      </c>
      <c r="AY49" s="35">
        <f t="shared" si="57"/>
        <v>1.4944610129156632E-5</v>
      </c>
      <c r="AZ49" s="10">
        <f t="shared" si="58"/>
        <v>12.903912461049972</v>
      </c>
      <c r="BA49" s="10">
        <f t="shared" si="59"/>
        <v>-41.965301952962832</v>
      </c>
      <c r="BB49" s="10">
        <f t="shared" si="60"/>
        <v>138.03469804703718</v>
      </c>
      <c r="BC49" s="48"/>
      <c r="BD49" s="46">
        <f t="shared" si="61"/>
        <v>13</v>
      </c>
      <c r="BE49" s="46">
        <f t="shared" si="62"/>
        <v>-42</v>
      </c>
      <c r="BF49" s="46">
        <f t="shared" si="63"/>
        <v>138</v>
      </c>
    </row>
    <row r="50" spans="1:58" x14ac:dyDescent="0.3">
      <c r="A50" s="78" t="s">
        <v>112</v>
      </c>
      <c r="B50" s="78"/>
      <c r="V50" s="29">
        <v>1.46</v>
      </c>
      <c r="W50" s="38">
        <f t="shared" si="47"/>
        <v>288.40315031266067</v>
      </c>
      <c r="X50" s="30">
        <f t="shared" si="18"/>
        <v>0.52657877444698298</v>
      </c>
      <c r="Y50" s="31">
        <f t="shared" si="33"/>
        <v>-2.8782542435565082E-2</v>
      </c>
      <c r="Z50" s="31">
        <f t="shared" si="34"/>
        <v>-4.6618164778186042</v>
      </c>
      <c r="AA50" s="31">
        <f t="shared" si="35"/>
        <v>2.1926773276307694E-3</v>
      </c>
      <c r="AB50" s="31">
        <f t="shared" si="36"/>
        <v>-1.2873586850725214</v>
      </c>
      <c r="AC50" s="31">
        <f t="shared" si="48"/>
        <v>1.155125441698845E-9</v>
      </c>
      <c r="AD50" s="31">
        <f t="shared" si="37"/>
        <v>9.3442620693017528E-4</v>
      </c>
      <c r="AE50" s="31">
        <f t="shared" si="49"/>
        <v>0.4999889104941741</v>
      </c>
      <c r="AF50" s="31">
        <f t="shared" si="50"/>
        <v>-5.9482407366841956</v>
      </c>
      <c r="AG50" s="31">
        <f t="shared" si="5"/>
        <v>92.110410468749379</v>
      </c>
      <c r="AH50" s="31">
        <f t="shared" si="38"/>
        <v>-85.620857889009599</v>
      </c>
      <c r="AI50" s="31">
        <f t="shared" si="39"/>
        <v>-89.997000286772547</v>
      </c>
      <c r="AJ50" s="31">
        <f t="shared" si="51"/>
        <v>4.7345792049926132</v>
      </c>
      <c r="AK50" s="31">
        <f t="shared" si="40"/>
        <v>54.564196317968381</v>
      </c>
      <c r="AL50" s="32">
        <f t="shared" si="41"/>
        <v>-1.2175516167038073E-5</v>
      </c>
      <c r="AM50" s="31">
        <f t="shared" si="42"/>
        <v>-9.5934334268791291E-2</v>
      </c>
      <c r="AN50" s="31">
        <f t="shared" si="52"/>
        <v>11.224119609216226</v>
      </c>
      <c r="AO50" s="31">
        <f t="shared" si="53"/>
        <v>-35.528738303072956</v>
      </c>
      <c r="AP50" s="30">
        <f t="shared" si="11"/>
        <v>23.609121289162623</v>
      </c>
      <c r="AQ50" s="30">
        <f t="shared" si="12"/>
        <v>-22.498774732165998</v>
      </c>
      <c r="AR50" s="31">
        <f t="shared" si="54"/>
        <v>12.834455076707023</v>
      </c>
      <c r="AS50" s="33">
        <f t="shared" si="55"/>
        <v>-41.476979039757154</v>
      </c>
      <c r="AT50" s="31">
        <f t="shared" si="43"/>
        <v>3.6258712742402843E-13</v>
      </c>
      <c r="AU50" s="31">
        <f t="shared" si="44"/>
        <v>1.6532664667604291E-5</v>
      </c>
      <c r="AV50" s="32">
        <f t="shared" si="45"/>
        <v>-1.9286549331065743E-15</v>
      </c>
      <c r="AW50" s="31">
        <f t="shared" si="46"/>
        <v>-1.2399498500703558E-6</v>
      </c>
      <c r="AX50" s="34">
        <f t="shared" si="56"/>
        <v>3.6065847249092187E-13</v>
      </c>
      <c r="AY50" s="35">
        <f t="shared" si="57"/>
        <v>1.5292714817533936E-5</v>
      </c>
      <c r="AZ50" s="10">
        <f t="shared" si="58"/>
        <v>12.834455076707384</v>
      </c>
      <c r="BA50" s="10">
        <f t="shared" si="59"/>
        <v>-41.476963747042333</v>
      </c>
      <c r="BB50" s="10">
        <f t="shared" si="60"/>
        <v>138.52303625295767</v>
      </c>
      <c r="BC50" s="37"/>
      <c r="BD50" s="46">
        <f t="shared" si="61"/>
        <v>13</v>
      </c>
      <c r="BE50" s="46">
        <f t="shared" si="62"/>
        <v>-41</v>
      </c>
      <c r="BF50" s="46">
        <f t="shared" si="63"/>
        <v>139</v>
      </c>
    </row>
    <row r="51" spans="1:58" x14ac:dyDescent="0.3">
      <c r="A51" t="s">
        <v>113</v>
      </c>
      <c r="B51" s="41">
        <f>Sheet1!B51*10^-12</f>
        <v>2.6511293987980831E-16</v>
      </c>
      <c r="C51" t="s">
        <v>114</v>
      </c>
      <c r="V51" s="29">
        <v>1.47</v>
      </c>
      <c r="W51" s="36">
        <f t="shared" si="47"/>
        <v>295.12092266663865</v>
      </c>
      <c r="X51" s="30">
        <f t="shared" si="18"/>
        <v>0.52657877444698298</v>
      </c>
      <c r="Y51" s="31">
        <f t="shared" si="33"/>
        <v>-3.013432640051434E-2</v>
      </c>
      <c r="Z51" s="31">
        <f t="shared" si="34"/>
        <v>-4.7699087662636028</v>
      </c>
      <c r="AA51" s="31">
        <f t="shared" si="35"/>
        <v>2.2959877153235276E-3</v>
      </c>
      <c r="AB51" s="31">
        <f t="shared" si="36"/>
        <v>-1.3173346745974839</v>
      </c>
      <c r="AC51" s="31">
        <f t="shared" si="48"/>
        <v>1.2095636558333009E-9</v>
      </c>
      <c r="AD51" s="31">
        <f t="shared" si="37"/>
        <v>9.5619178935113871E-4</v>
      </c>
      <c r="AE51" s="31">
        <f t="shared" si="49"/>
        <v>0.49874043697135584</v>
      </c>
      <c r="AF51" s="31">
        <f t="shared" si="50"/>
        <v>-6.0862872490717361</v>
      </c>
      <c r="AG51" s="31">
        <f t="shared" si="5"/>
        <v>92.110410468749379</v>
      </c>
      <c r="AH51" s="31">
        <f t="shared" si="38"/>
        <v>-85.82085788847381</v>
      </c>
      <c r="AI51" s="31">
        <f t="shared" si="39"/>
        <v>-89.997068568581824</v>
      </c>
      <c r="AJ51" s="31">
        <f t="shared" si="51"/>
        <v>4.8683702561898228</v>
      </c>
      <c r="AK51" s="31">
        <f t="shared" si="40"/>
        <v>55.185023338841724</v>
      </c>
      <c r="AL51" s="32">
        <f t="shared" si="41"/>
        <v>-1.2749329723293149E-5</v>
      </c>
      <c r="AM51" s="31">
        <f t="shared" si="42"/>
        <v>-9.8168927652833735E-2</v>
      </c>
      <c r="AN51" s="31">
        <f t="shared" si="52"/>
        <v>11.157910087135669</v>
      </c>
      <c r="AO51" s="31">
        <f t="shared" si="53"/>
        <v>-34.910214157392936</v>
      </c>
      <c r="AP51" s="30">
        <f t="shared" si="11"/>
        <v>23.609121289162623</v>
      </c>
      <c r="AQ51" s="30">
        <f t="shared" si="12"/>
        <v>-22.498774732165998</v>
      </c>
      <c r="AR51" s="31">
        <f t="shared" si="54"/>
        <v>12.766997081103653</v>
      </c>
      <c r="AS51" s="33">
        <f t="shared" si="55"/>
        <v>-40.996501406464674</v>
      </c>
      <c r="AT51" s="31">
        <f t="shared" si="43"/>
        <v>3.7801636688888034E-13</v>
      </c>
      <c r="AU51" s="31">
        <f t="shared" si="44"/>
        <v>1.6917759898087069E-5</v>
      </c>
      <c r="AV51" s="32">
        <f t="shared" si="45"/>
        <v>-1.9286549331065743E-15</v>
      </c>
      <c r="AW51" s="31">
        <f t="shared" si="46"/>
        <v>-1.2688319923565668E-6</v>
      </c>
      <c r="AX51" s="34">
        <f t="shared" si="56"/>
        <v>3.7608771195577378E-13</v>
      </c>
      <c r="AY51" s="35">
        <f t="shared" si="57"/>
        <v>1.5648927905730503E-5</v>
      </c>
      <c r="AZ51" s="10">
        <f t="shared" si="58"/>
        <v>12.76699708110403</v>
      </c>
      <c r="BA51" s="10">
        <f t="shared" si="59"/>
        <v>-40.996485757536767</v>
      </c>
      <c r="BB51" s="10">
        <f t="shared" si="60"/>
        <v>139.00351424246324</v>
      </c>
      <c r="BC51" s="48"/>
      <c r="BD51" s="46">
        <f t="shared" si="61"/>
        <v>13</v>
      </c>
      <c r="BE51" s="46">
        <f t="shared" si="62"/>
        <v>-41</v>
      </c>
      <c r="BF51" s="46">
        <f t="shared" si="63"/>
        <v>139</v>
      </c>
    </row>
    <row r="52" spans="1:58" x14ac:dyDescent="0.3">
      <c r="A52" t="s">
        <v>110</v>
      </c>
      <c r="B52" s="12">
        <f>B35*1000</f>
        <v>48700</v>
      </c>
      <c r="C52" t="s">
        <v>87</v>
      </c>
      <c r="V52" s="29">
        <v>1.48</v>
      </c>
      <c r="W52" s="38">
        <f t="shared" si="47"/>
        <v>301.99517204020162</v>
      </c>
      <c r="X52" s="30">
        <f t="shared" si="18"/>
        <v>0.52657877444698298</v>
      </c>
      <c r="Y52" s="31">
        <f t="shared" si="33"/>
        <v>-3.1549367158088343E-2</v>
      </c>
      <c r="Z52" s="31">
        <f t="shared" si="34"/>
        <v>-4.8804836221993488</v>
      </c>
      <c r="AA52" s="31">
        <f t="shared" si="35"/>
        <v>2.4041643376331977E-3</v>
      </c>
      <c r="AB52" s="31">
        <f t="shared" si="36"/>
        <v>-1.348008147823633</v>
      </c>
      <c r="AC52" s="31">
        <f t="shared" si="48"/>
        <v>1.2665708383379393E-9</v>
      </c>
      <c r="AD52" s="31">
        <f t="shared" si="37"/>
        <v>9.7846435731513415E-4</v>
      </c>
      <c r="AE52" s="31">
        <f t="shared" si="49"/>
        <v>0.4974335728930987</v>
      </c>
      <c r="AF52" s="31">
        <f t="shared" si="50"/>
        <v>-6.2275133056656671</v>
      </c>
      <c r="AG52" s="31">
        <f t="shared" si="5"/>
        <v>92.110410468749379</v>
      </c>
      <c r="AH52" s="31">
        <f t="shared" si="38"/>
        <v>-86.020857887962151</v>
      </c>
      <c r="AI52" s="31">
        <f t="shared" si="39"/>
        <v>-89.997135296107373</v>
      </c>
      <c r="AJ52" s="31">
        <f t="shared" si="51"/>
        <v>5.0041847949665916</v>
      </c>
      <c r="AK52" s="31">
        <f t="shared" si="40"/>
        <v>55.80089496516208</v>
      </c>
      <c r="AL52" s="32">
        <f t="shared" si="41"/>
        <v>-1.3350186198560589E-5</v>
      </c>
      <c r="AM52" s="31">
        <f t="shared" si="42"/>
        <v>-0.10045557109410548</v>
      </c>
      <c r="AN52" s="31">
        <f t="shared" si="52"/>
        <v>11.093724025567619</v>
      </c>
      <c r="AO52" s="31">
        <f t="shared" si="53"/>
        <v>-34.296695902039396</v>
      </c>
      <c r="AP52" s="30">
        <f t="shared" si="11"/>
        <v>23.609121289162623</v>
      </c>
      <c r="AQ52" s="30">
        <f t="shared" si="12"/>
        <v>-22.498774732165998</v>
      </c>
      <c r="AR52" s="31">
        <f t="shared" si="54"/>
        <v>12.701504155457343</v>
      </c>
      <c r="AS52" s="33">
        <f t="shared" si="55"/>
        <v>-40.524209207705063</v>
      </c>
      <c r="AT52" s="31">
        <f t="shared" si="43"/>
        <v>3.9730291621994516E-13</v>
      </c>
      <c r="AU52" s="31">
        <f t="shared" si="44"/>
        <v>1.7311825148800837E-5</v>
      </c>
      <c r="AV52" s="32">
        <f t="shared" si="45"/>
        <v>-1.9286549331065743E-15</v>
      </c>
      <c r="AW52" s="31">
        <f t="shared" si="46"/>
        <v>-1.2983868861601019E-6</v>
      </c>
      <c r="AX52" s="34">
        <f t="shared" si="56"/>
        <v>3.953742612868386E-13</v>
      </c>
      <c r="AY52" s="35">
        <f t="shared" si="57"/>
        <v>1.6013438262640735E-5</v>
      </c>
      <c r="AZ52" s="10">
        <f t="shared" si="58"/>
        <v>12.701504155457739</v>
      </c>
      <c r="BA52" s="10">
        <f t="shared" si="59"/>
        <v>-40.5241931942668</v>
      </c>
      <c r="BB52" s="10">
        <f t="shared" si="60"/>
        <v>139.47580680573321</v>
      </c>
      <c r="BC52" s="37"/>
      <c r="BD52" s="46">
        <f t="shared" si="61"/>
        <v>13</v>
      </c>
      <c r="BE52" s="46">
        <f t="shared" si="62"/>
        <v>-41</v>
      </c>
      <c r="BF52" s="46">
        <f t="shared" si="63"/>
        <v>139</v>
      </c>
    </row>
    <row r="53" spans="1:58" x14ac:dyDescent="0.3">
      <c r="A53" t="s">
        <v>111</v>
      </c>
      <c r="B53">
        <f>(B11/B3-1)*B52</f>
        <v>600633.33333333337</v>
      </c>
      <c r="C53" s="39" t="s">
        <v>87</v>
      </c>
      <c r="V53" s="29">
        <v>1.49</v>
      </c>
      <c r="W53" s="36">
        <f t="shared" si="47"/>
        <v>309.0295432513592</v>
      </c>
      <c r="X53" s="30">
        <f t="shared" si="18"/>
        <v>0.52657877444698298</v>
      </c>
      <c r="Y53" s="31">
        <f t="shared" si="33"/>
        <v>-3.3030602736736581E-2</v>
      </c>
      <c r="Z53" s="31">
        <f t="shared" si="34"/>
        <v>-4.9935963773619259</v>
      </c>
      <c r="AA53" s="31">
        <f t="shared" si="35"/>
        <v>2.5174362791556106E-3</v>
      </c>
      <c r="AB53" s="31">
        <f t="shared" si="36"/>
        <v>-1.3793952978633217</v>
      </c>
      <c r="AC53" s="31">
        <f t="shared" si="48"/>
        <v>1.3262607798537455E-9</v>
      </c>
      <c r="AD53" s="31">
        <f t="shared" si="37"/>
        <v>1.0012557200324815E-3</v>
      </c>
      <c r="AE53" s="31">
        <f t="shared" si="49"/>
        <v>0.49606560931566279</v>
      </c>
      <c r="AF53" s="31">
        <f t="shared" si="50"/>
        <v>-6.3719904195052148</v>
      </c>
      <c r="AG53" s="31">
        <f t="shared" si="5"/>
        <v>92.110410468749379</v>
      </c>
      <c r="AH53" s="31">
        <f t="shared" si="38"/>
        <v>-86.220857887473528</v>
      </c>
      <c r="AI53" s="31">
        <f t="shared" si="39"/>
        <v>-89.997200504728994</v>
      </c>
      <c r="AJ53" s="31">
        <f t="shared" si="51"/>
        <v>5.1419897288255783</v>
      </c>
      <c r="AK53" s="31">
        <f t="shared" si="40"/>
        <v>56.411568476042916</v>
      </c>
      <c r="AL53" s="32">
        <f t="shared" si="41"/>
        <v>-1.397936007786299E-5</v>
      </c>
      <c r="AM53" s="31">
        <f t="shared" si="42"/>
        <v>-0.10279547697207306</v>
      </c>
      <c r="AN53" s="31">
        <f t="shared" si="52"/>
        <v>11.031528330741351</v>
      </c>
      <c r="AO53" s="31">
        <f t="shared" si="53"/>
        <v>-33.688427505658154</v>
      </c>
      <c r="AP53" s="30">
        <f t="shared" si="11"/>
        <v>23.609121289162623</v>
      </c>
      <c r="AQ53" s="30">
        <f t="shared" si="12"/>
        <v>-22.498774732165998</v>
      </c>
      <c r="AR53" s="31">
        <f t="shared" si="54"/>
        <v>12.637940497053634</v>
      </c>
      <c r="AS53" s="33">
        <f t="shared" si="55"/>
        <v>-40.060417925163371</v>
      </c>
      <c r="AT53" s="31">
        <f t="shared" si="43"/>
        <v>4.1658946555101009E-13</v>
      </c>
      <c r="AU53" s="31">
        <f t="shared" si="44"/>
        <v>1.7715069358357605E-5</v>
      </c>
      <c r="AV53" s="32">
        <f t="shared" si="45"/>
        <v>-1.9286549331065743E-15</v>
      </c>
      <c r="AW53" s="31">
        <f t="shared" si="46"/>
        <v>-1.3286302018768621E-6</v>
      </c>
      <c r="AX53" s="34">
        <f t="shared" si="56"/>
        <v>4.1466081061790353E-13</v>
      </c>
      <c r="AY53" s="35">
        <f t="shared" si="57"/>
        <v>1.6386439156480741E-5</v>
      </c>
      <c r="AZ53" s="10">
        <f t="shared" si="58"/>
        <v>12.637940497054048</v>
      </c>
      <c r="BA53" s="10">
        <f t="shared" si="59"/>
        <v>-40.060401538724214</v>
      </c>
      <c r="BB53" s="10">
        <f t="shared" si="60"/>
        <v>139.93959846127578</v>
      </c>
      <c r="BC53" s="48"/>
      <c r="BD53" s="46">
        <f t="shared" si="61"/>
        <v>13</v>
      </c>
      <c r="BE53" s="46">
        <f t="shared" si="62"/>
        <v>-40</v>
      </c>
      <c r="BF53" s="46">
        <f t="shared" si="63"/>
        <v>140</v>
      </c>
    </row>
    <row r="54" spans="1:58" x14ac:dyDescent="0.3">
      <c r="A54" t="s">
        <v>115</v>
      </c>
      <c r="B54">
        <f>1/2/PI()/B53/B51</f>
        <v>999493042.61710298</v>
      </c>
      <c r="C54" t="s">
        <v>93</v>
      </c>
      <c r="V54" s="29">
        <v>1.5</v>
      </c>
      <c r="W54" s="38">
        <f t="shared" si="47"/>
        <v>316.22776601683802</v>
      </c>
      <c r="X54" s="30">
        <f t="shared" si="18"/>
        <v>0.52657877444698298</v>
      </c>
      <c r="Y54" s="31">
        <f t="shared" si="33"/>
        <v>-3.4581105512104034E-2</v>
      </c>
      <c r="Z54" s="31">
        <f t="shared" si="34"/>
        <v>-5.1093034768850849</v>
      </c>
      <c r="AA54" s="31">
        <f t="shared" si="35"/>
        <v>2.63604339643334E-3</v>
      </c>
      <c r="AB54" s="31">
        <f t="shared" si="36"/>
        <v>-1.4115126912028093</v>
      </c>
      <c r="AC54" s="31">
        <f t="shared" si="48"/>
        <v>1.3887665575710275E-9</v>
      </c>
      <c r="AD54" s="31">
        <f t="shared" si="37"/>
        <v>1.0245779617853437E-3</v>
      </c>
      <c r="AE54" s="31">
        <f t="shared" si="49"/>
        <v>0.49463371372007886</v>
      </c>
      <c r="AF54" s="31">
        <f t="shared" si="50"/>
        <v>-6.5197915901261085</v>
      </c>
      <c r="AG54" s="31">
        <f t="shared" si="5"/>
        <v>92.110410468749379</v>
      </c>
      <c r="AH54" s="31">
        <f t="shared" si="38"/>
        <v>-86.420857887006889</v>
      </c>
      <c r="AI54" s="31">
        <f t="shared" si="39"/>
        <v>-89.997264229021198</v>
      </c>
      <c r="AJ54" s="31">
        <f t="shared" si="51"/>
        <v>5.281750712993821</v>
      </c>
      <c r="AK54" s="31">
        <f t="shared" si="40"/>
        <v>57.01681268199318</v>
      </c>
      <c r="AL54" s="32">
        <f t="shared" si="41"/>
        <v>-1.4638185909134208E-5</v>
      </c>
      <c r="AM54" s="31">
        <f t="shared" si="42"/>
        <v>-0.10518988590456667</v>
      </c>
      <c r="AN54" s="31">
        <f t="shared" si="52"/>
        <v>10.971288656550401</v>
      </c>
      <c r="AO54" s="31">
        <f t="shared" si="53"/>
        <v>-33.085641432932583</v>
      </c>
      <c r="AP54" s="30">
        <f t="shared" si="11"/>
        <v>23.609121289162623</v>
      </c>
      <c r="AQ54" s="30">
        <f t="shared" si="12"/>
        <v>-22.498774732165998</v>
      </c>
      <c r="AR54" s="31">
        <f t="shared" si="54"/>
        <v>12.576268927267108</v>
      </c>
      <c r="AS54" s="33">
        <f t="shared" si="55"/>
        <v>-39.605433023058694</v>
      </c>
      <c r="AT54" s="31">
        <f t="shared" si="43"/>
        <v>4.3587601488207481E-13</v>
      </c>
      <c r="AU54" s="31">
        <f t="shared" si="44"/>
        <v>1.8127706332174818E-5</v>
      </c>
      <c r="AV54" s="32">
        <f t="shared" si="45"/>
        <v>-3.8573098662131493E-15</v>
      </c>
      <c r="AW54" s="31">
        <f t="shared" si="46"/>
        <v>-1.3595779749131564E-6</v>
      </c>
      <c r="AX54" s="34">
        <f t="shared" si="56"/>
        <v>4.3201870501586164E-13</v>
      </c>
      <c r="AY54" s="35">
        <f t="shared" si="57"/>
        <v>1.6768128357261661E-5</v>
      </c>
      <c r="AZ54" s="10">
        <f t="shared" si="58"/>
        <v>12.57626892726754</v>
      </c>
      <c r="BA54" s="10">
        <f t="shared" si="59"/>
        <v>-39.60541625493034</v>
      </c>
      <c r="BB54" s="10">
        <f t="shared" si="60"/>
        <v>140.39458374506967</v>
      </c>
      <c r="BC54" s="37"/>
      <c r="BD54" s="46">
        <f t="shared" si="61"/>
        <v>13</v>
      </c>
      <c r="BE54" s="46">
        <f t="shared" si="62"/>
        <v>-40</v>
      </c>
      <c r="BF54" s="46">
        <f t="shared" si="63"/>
        <v>140</v>
      </c>
    </row>
    <row r="55" spans="1:58" x14ac:dyDescent="0.3">
      <c r="A55" t="s">
        <v>116</v>
      </c>
      <c r="B55">
        <f>1/2/PI()/(B53*B52/(B53+B52))/(B51)</f>
        <v>13326573901.561375</v>
      </c>
      <c r="C55" t="s">
        <v>93</v>
      </c>
      <c r="V55" s="29">
        <v>1.51</v>
      </c>
      <c r="W55" s="36">
        <f t="shared" si="47"/>
        <v>323.59365692962831</v>
      </c>
      <c r="X55" s="30">
        <f t="shared" si="18"/>
        <v>0.52657877444698298</v>
      </c>
      <c r="Y55" s="31">
        <f t="shared" si="33"/>
        <v>-3.6204088148284387E-2</v>
      </c>
      <c r="Z55" s="31">
        <f t="shared" si="34"/>
        <v>-5.2276624930451288</v>
      </c>
      <c r="AA55" s="31">
        <f t="shared" si="35"/>
        <v>2.7602368232521285E-3</v>
      </c>
      <c r="AB55" s="31">
        <f t="shared" si="36"/>
        <v>-1.444377276127218</v>
      </c>
      <c r="AC55" s="31">
        <f t="shared" si="48"/>
        <v>1.4542173913702209E-9</v>
      </c>
      <c r="AD55" s="31">
        <f t="shared" si="37"/>
        <v>1.0484434483349733E-3</v>
      </c>
      <c r="AE55" s="31">
        <f t="shared" si="49"/>
        <v>0.49313492457616809</v>
      </c>
      <c r="AF55" s="31">
        <f t="shared" si="50"/>
        <v>-6.6709913257240121</v>
      </c>
      <c r="AG55" s="31">
        <f t="shared" si="5"/>
        <v>92.110410468749379</v>
      </c>
      <c r="AH55" s="31">
        <f t="shared" si="38"/>
        <v>-86.620857886561254</v>
      </c>
      <c r="AI55" s="31">
        <f t="shared" si="39"/>
        <v>-89.997326502771401</v>
      </c>
      <c r="AJ55" s="31">
        <f t="shared" si="51"/>
        <v>5.4234322647619315</v>
      </c>
      <c r="AK55" s="31">
        <f t="shared" si="40"/>
        <v>57.616408180554707</v>
      </c>
      <c r="AL55" s="32">
        <f t="shared" si="41"/>
        <v>-1.5328061140342104E-5</v>
      </c>
      <c r="AM55" s="31">
        <f t="shared" si="42"/>
        <v>-0.10764006740542363</v>
      </c>
      <c r="AN55" s="31">
        <f t="shared" si="52"/>
        <v>10.912969518888916</v>
      </c>
      <c r="AO55" s="31">
        <f t="shared" si="53"/>
        <v>-32.488558389622121</v>
      </c>
      <c r="AP55" s="30">
        <f t="shared" si="11"/>
        <v>23.609121289162623</v>
      </c>
      <c r="AQ55" s="30">
        <f t="shared" si="12"/>
        <v>-22.498774732165998</v>
      </c>
      <c r="AR55" s="31">
        <f t="shared" si="54"/>
        <v>12.516451000461707</v>
      </c>
      <c r="AS55" s="33">
        <f t="shared" si="55"/>
        <v>-39.159549715346131</v>
      </c>
      <c r="AT55" s="31">
        <f t="shared" si="43"/>
        <v>4.5516256421313963E-13</v>
      </c>
      <c r="AU55" s="31">
        <f t="shared" si="44"/>
        <v>1.854995485583791E-5</v>
      </c>
      <c r="AV55" s="32">
        <f t="shared" si="45"/>
        <v>-3.8573098662131493E-15</v>
      </c>
      <c r="AW55" s="31">
        <f t="shared" si="46"/>
        <v>-1.3912466141878916E-6</v>
      </c>
      <c r="AX55" s="34">
        <f t="shared" si="56"/>
        <v>4.5130525434692647E-13</v>
      </c>
      <c r="AY55" s="35">
        <f t="shared" si="57"/>
        <v>1.715870824165002E-5</v>
      </c>
      <c r="AZ55" s="10">
        <f t="shared" si="58"/>
        <v>12.516451000462158</v>
      </c>
      <c r="BA55" s="10">
        <f t="shared" si="59"/>
        <v>-39.159532556637892</v>
      </c>
      <c r="BB55" s="10">
        <f t="shared" si="60"/>
        <v>140.84046744336212</v>
      </c>
      <c r="BC55" s="48"/>
      <c r="BD55" s="46">
        <f t="shared" si="61"/>
        <v>13</v>
      </c>
      <c r="BE55" s="46">
        <f t="shared" si="62"/>
        <v>-39</v>
      </c>
      <c r="BF55" s="46">
        <f t="shared" si="63"/>
        <v>141</v>
      </c>
    </row>
    <row r="56" spans="1:58" x14ac:dyDescent="0.3">
      <c r="B56">
        <f>1/2/PI()/(B53*B52/(B53+B52))/(B51+0.000000000005)</f>
        <v>706571.97283910145</v>
      </c>
      <c r="V56" s="29">
        <v>1.52</v>
      </c>
      <c r="W56" s="38">
        <f t="shared" si="47"/>
        <v>331.13112148259125</v>
      </c>
      <c r="X56" s="30">
        <f t="shared" si="18"/>
        <v>0.52657877444698298</v>
      </c>
      <c r="Y56" s="31">
        <f t="shared" si="33"/>
        <v>-3.7902909782430959E-2</v>
      </c>
      <c r="Z56" s="31">
        <f t="shared" si="34"/>
        <v>-5.348732138497037</v>
      </c>
      <c r="AA56" s="31">
        <f t="shared" si="35"/>
        <v>2.8902794995476224E-3</v>
      </c>
      <c r="AB56" s="31">
        <f t="shared" si="36"/>
        <v>-1.4780063913223327</v>
      </c>
      <c r="AC56" s="31">
        <f t="shared" si="48"/>
        <v>1.5227502157514855E-9</v>
      </c>
      <c r="AD56" s="31">
        <f t="shared" si="37"/>
        <v>1.0728648334782042E-3</v>
      </c>
      <c r="AE56" s="31">
        <f t="shared" si="49"/>
        <v>0.49156614568684986</v>
      </c>
      <c r="AF56" s="31">
        <f t="shared" si="50"/>
        <v>-6.8256656649858911</v>
      </c>
      <c r="AG56" s="31">
        <f t="shared" si="5"/>
        <v>92.110410468749379</v>
      </c>
      <c r="AH56" s="31">
        <f t="shared" si="38"/>
        <v>-86.820857886135656</v>
      </c>
      <c r="AI56" s="31">
        <f t="shared" si="39"/>
        <v>-89.997387358998012</v>
      </c>
      <c r="AJ56" s="31">
        <f t="shared" si="51"/>
        <v>5.5669978781950942</v>
      </c>
      <c r="AK56" s="31">
        <f t="shared" si="40"/>
        <v>58.210147556124106</v>
      </c>
      <c r="AL56" s="32">
        <f t="shared" si="41"/>
        <v>-1.6050449072337432E-5</v>
      </c>
      <c r="AM56" s="31">
        <f t="shared" si="42"/>
        <v>-0.11014732055744123</v>
      </c>
      <c r="AN56" s="31">
        <f t="shared" si="52"/>
        <v>10.856534410359744</v>
      </c>
      <c r="AO56" s="31">
        <f t="shared" si="53"/>
        <v>-31.897387123431347</v>
      </c>
      <c r="AP56" s="30">
        <f t="shared" si="11"/>
        <v>23.609121289162623</v>
      </c>
      <c r="AQ56" s="30">
        <f t="shared" si="12"/>
        <v>-22.498774732165998</v>
      </c>
      <c r="AR56" s="31">
        <f t="shared" si="54"/>
        <v>12.458447113043221</v>
      </c>
      <c r="AS56" s="33">
        <f t="shared" si="55"/>
        <v>-38.723052788417235</v>
      </c>
      <c r="AT56" s="31">
        <f t="shared" si="43"/>
        <v>4.7637776847731076E-13</v>
      </c>
      <c r="AU56" s="31">
        <f t="shared" si="44"/>
        <v>1.8982038811103259E-5</v>
      </c>
      <c r="AV56" s="32">
        <f t="shared" si="45"/>
        <v>-3.8573098662131493E-15</v>
      </c>
      <c r="AW56" s="31">
        <f t="shared" si="46"/>
        <v>-1.4236529108327959E-6</v>
      </c>
      <c r="AX56" s="34">
        <f t="shared" si="56"/>
        <v>4.7252045861109765E-13</v>
      </c>
      <c r="AY56" s="35">
        <f t="shared" si="57"/>
        <v>1.7558385900270462E-5</v>
      </c>
      <c r="AZ56" s="10">
        <f t="shared" si="58"/>
        <v>12.458447113043693</v>
      </c>
      <c r="BA56" s="10">
        <f t="shared" si="59"/>
        <v>-38.723035230031336</v>
      </c>
      <c r="BB56" s="10">
        <f t="shared" si="60"/>
        <v>141.27696476996866</v>
      </c>
      <c r="BC56" s="37"/>
      <c r="BD56" s="46">
        <f t="shared" si="61"/>
        <v>12</v>
      </c>
      <c r="BE56" s="46">
        <f t="shared" si="62"/>
        <v>-39</v>
      </c>
      <c r="BF56" s="46">
        <f t="shared" si="63"/>
        <v>141</v>
      </c>
    </row>
    <row r="57" spans="1:58" x14ac:dyDescent="0.3">
      <c r="A57" s="78" t="s">
        <v>117</v>
      </c>
      <c r="B57" s="78"/>
      <c r="V57" s="29">
        <v>1.53</v>
      </c>
      <c r="W57" s="36">
        <f t="shared" si="47"/>
        <v>338.84415613920271</v>
      </c>
      <c r="X57" s="30">
        <f t="shared" si="18"/>
        <v>0.52657877444698298</v>
      </c>
      <c r="Y57" s="31">
        <f t="shared" si="33"/>
        <v>-3.9681082460803957E-2</v>
      </c>
      <c r="Z57" s="31">
        <f t="shared" si="34"/>
        <v>-5.4725722789357789</v>
      </c>
      <c r="AA57" s="31">
        <f t="shared" si="35"/>
        <v>3.0264467249695309E-3</v>
      </c>
      <c r="AB57" s="31">
        <f t="shared" si="36"/>
        <v>-1.5124177746560057</v>
      </c>
      <c r="AC57" s="31">
        <f t="shared" si="48"/>
        <v>1.5945154657995035E-9</v>
      </c>
      <c r="AD57" s="31">
        <f t="shared" si="37"/>
        <v>1.0978550657566573E-3</v>
      </c>
      <c r="AE57" s="31">
        <f t="shared" si="49"/>
        <v>0.48992414030566406</v>
      </c>
      <c r="AF57" s="31">
        <f t="shared" si="50"/>
        <v>-6.9838921985260285</v>
      </c>
      <c r="AG57" s="31">
        <f t="shared" si="5"/>
        <v>92.110410468749379</v>
      </c>
      <c r="AH57" s="31">
        <f t="shared" si="38"/>
        <v>-87.020857885729242</v>
      </c>
      <c r="AI57" s="31">
        <f t="shared" si="39"/>
        <v>-89.997446829967785</v>
      </c>
      <c r="AJ57" s="31">
        <f t="shared" si="51"/>
        <v>5.7124101385280799</v>
      </c>
      <c r="AK57" s="31">
        <f t="shared" si="40"/>
        <v>58.797835525167841</v>
      </c>
      <c r="AL57" s="32">
        <f t="shared" si="41"/>
        <v>-1.6806881968895704E-5</v>
      </c>
      <c r="AM57" s="31">
        <f t="shared" si="42"/>
        <v>-0.11271297470099632</v>
      </c>
      <c r="AN57" s="31">
        <f t="shared" si="52"/>
        <v>10.801945914666247</v>
      </c>
      <c r="AO57" s="31">
        <f t="shared" si="53"/>
        <v>-31.312324279500942</v>
      </c>
      <c r="AP57" s="30">
        <f t="shared" si="11"/>
        <v>23.609121289162623</v>
      </c>
      <c r="AQ57" s="30">
        <f t="shared" si="12"/>
        <v>-22.498774732165998</v>
      </c>
      <c r="AR57" s="31">
        <f t="shared" si="54"/>
        <v>12.402216611968534</v>
      </c>
      <c r="AS57" s="33">
        <f t="shared" si="55"/>
        <v>-38.29621647802697</v>
      </c>
      <c r="AT57" s="31">
        <f t="shared" si="43"/>
        <v>4.9952162767458835E-13</v>
      </c>
      <c r="AU57" s="31">
        <f t="shared" si="44"/>
        <v>1.942418729460323E-5</v>
      </c>
      <c r="AV57" s="32">
        <f t="shared" si="45"/>
        <v>-3.8573098662131493E-15</v>
      </c>
      <c r="AW57" s="31">
        <f t="shared" si="46"/>
        <v>-1.4568140470952973E-6</v>
      </c>
      <c r="AX57" s="34">
        <f t="shared" si="56"/>
        <v>4.9566431780837523E-13</v>
      </c>
      <c r="AY57" s="35">
        <f t="shared" si="57"/>
        <v>1.7967373247507933E-5</v>
      </c>
      <c r="AZ57" s="10">
        <f t="shared" si="58"/>
        <v>12.402216611969029</v>
      </c>
      <c r="BA57" s="10">
        <f t="shared" si="59"/>
        <v>-38.296198510653724</v>
      </c>
      <c r="BB57" s="10">
        <f t="shared" si="60"/>
        <v>141.70380148934629</v>
      </c>
      <c r="BC57" s="48"/>
      <c r="BD57" s="46">
        <f t="shared" si="61"/>
        <v>12</v>
      </c>
      <c r="BE57" s="46">
        <f t="shared" si="62"/>
        <v>-38</v>
      </c>
      <c r="BF57" s="46">
        <f t="shared" si="63"/>
        <v>142</v>
      </c>
    </row>
    <row r="58" spans="1:58" x14ac:dyDescent="0.3">
      <c r="A58" t="s">
        <v>118</v>
      </c>
      <c r="B58" s="12" t="s">
        <v>121</v>
      </c>
      <c r="C58" s="39" t="s">
        <v>87</v>
      </c>
      <c r="V58" s="29">
        <v>1.54</v>
      </c>
      <c r="W58" s="38">
        <f t="shared" si="47"/>
        <v>346.73685045253183</v>
      </c>
      <c r="X58" s="30">
        <f t="shared" si="18"/>
        <v>0.52657877444698298</v>
      </c>
      <c r="Y58" s="31">
        <f t="shared" si="33"/>
        <v>-4.1542277834412077E-2</v>
      </c>
      <c r="Z58" s="31">
        <f t="shared" si="34"/>
        <v>-5.5992439451120006</v>
      </c>
      <c r="AA58" s="31">
        <f t="shared" si="35"/>
        <v>3.1690267382717104E-3</v>
      </c>
      <c r="AB58" s="31">
        <f t="shared" si="36"/>
        <v>-1.5476295721418729</v>
      </c>
      <c r="AC58" s="31">
        <f t="shared" si="48"/>
        <v>1.6696635765989473E-9</v>
      </c>
      <c r="AD58" s="31">
        <f t="shared" si="37"/>
        <v>1.1234273953222343E-3</v>
      </c>
      <c r="AE58" s="31">
        <f t="shared" si="49"/>
        <v>0.48820552502050618</v>
      </c>
      <c r="AF58" s="31">
        <f t="shared" si="50"/>
        <v>-7.1457500898585513</v>
      </c>
      <c r="AG58" s="31">
        <f t="shared" si="5"/>
        <v>92.110410468749379</v>
      </c>
      <c r="AH58" s="31">
        <f t="shared" si="38"/>
        <v>-87.220857885341104</v>
      </c>
      <c r="AI58" s="31">
        <f t="shared" si="39"/>
        <v>-89.997504947213002</v>
      </c>
      <c r="AJ58" s="31">
        <f t="shared" si="51"/>
        <v>5.8596308355940394</v>
      </c>
      <c r="AK58" s="31">
        <f t="shared" si="40"/>
        <v>59.379289028422562</v>
      </c>
      <c r="AL58" s="32">
        <f t="shared" si="41"/>
        <v>-1.7598964308523416E-5</v>
      </c>
      <c r="AM58" s="31">
        <f t="shared" si="42"/>
        <v>-0.11533839013869615</v>
      </c>
      <c r="AN58" s="31">
        <f t="shared" si="52"/>
        <v>10.749165820038005</v>
      </c>
      <c r="AO58" s="31">
        <f t="shared" si="53"/>
        <v>-30.733554308929136</v>
      </c>
      <c r="AP58" s="30">
        <f t="shared" si="11"/>
        <v>23.609121289162623</v>
      </c>
      <c r="AQ58" s="30">
        <f t="shared" si="12"/>
        <v>-22.498774732165998</v>
      </c>
      <c r="AR58" s="31">
        <f t="shared" si="54"/>
        <v>12.347717902055138</v>
      </c>
      <c r="AS58" s="33">
        <f t="shared" si="55"/>
        <v>-37.879304398787689</v>
      </c>
      <c r="AT58" s="31">
        <f t="shared" si="43"/>
        <v>5.2266548687186594E-13</v>
      </c>
      <c r="AU58" s="31">
        <f t="shared" si="44"/>
        <v>1.9876634739316308E-5</v>
      </c>
      <c r="AV58" s="32">
        <f t="shared" si="45"/>
        <v>-3.8573098662131493E-15</v>
      </c>
      <c r="AW58" s="31">
        <f t="shared" si="46"/>
        <v>-1.4907476054487824E-6</v>
      </c>
      <c r="AX58" s="34">
        <f t="shared" si="56"/>
        <v>5.1880817700565282E-13</v>
      </c>
      <c r="AY58" s="35">
        <f t="shared" si="57"/>
        <v>1.8385887133867527E-5</v>
      </c>
      <c r="AZ58" s="10">
        <f t="shared" si="58"/>
        <v>12.347717902055656</v>
      </c>
      <c r="BA58" s="10">
        <f t="shared" si="59"/>
        <v>-37.879286012900558</v>
      </c>
      <c r="BB58" s="10">
        <f t="shared" si="60"/>
        <v>142.12071398709944</v>
      </c>
      <c r="BC58" s="37"/>
      <c r="BD58" s="46">
        <f t="shared" si="61"/>
        <v>12</v>
      </c>
      <c r="BE58" s="46">
        <f t="shared" si="62"/>
        <v>-38</v>
      </c>
      <c r="BF58" s="46">
        <f t="shared" si="63"/>
        <v>142</v>
      </c>
    </row>
    <row r="59" spans="1:58" x14ac:dyDescent="0.3">
      <c r="A59" t="s">
        <v>119</v>
      </c>
      <c r="B59" s="12" t="s">
        <v>121</v>
      </c>
      <c r="C59" t="s">
        <v>114</v>
      </c>
      <c r="V59" s="29">
        <v>1.55</v>
      </c>
      <c r="W59" s="36">
        <f t="shared" si="47"/>
        <v>354.81338923357555</v>
      </c>
      <c r="X59" s="30">
        <f t="shared" si="18"/>
        <v>0.52657877444698298</v>
      </c>
      <c r="Y59" s="31">
        <f t="shared" si="33"/>
        <v>-4.3490334122464169E-2</v>
      </c>
      <c r="Z59" s="31">
        <f t="shared" si="34"/>
        <v>-5.7288093441260672</v>
      </c>
      <c r="AA59" s="31">
        <f t="shared" si="35"/>
        <v>3.3183213237059795E-3</v>
      </c>
      <c r="AB59" s="31">
        <f t="shared" si="36"/>
        <v>-1.5836603470880408</v>
      </c>
      <c r="AC59" s="31">
        <f t="shared" si="48"/>
        <v>1.7483526978542131E-9</v>
      </c>
      <c r="AD59" s="31">
        <f t="shared" si="37"/>
        <v>1.1495953809625193E-3</v>
      </c>
      <c r="AE59" s="31">
        <f t="shared" si="49"/>
        <v>0.48640676339657746</v>
      </c>
      <c r="AF59" s="31">
        <f t="shared" si="50"/>
        <v>-7.3113200958331461</v>
      </c>
      <c r="AG59" s="31">
        <f t="shared" si="5"/>
        <v>92.110410468749379</v>
      </c>
      <c r="AH59" s="31">
        <f t="shared" si="38"/>
        <v>-87.420857884970431</v>
      </c>
      <c r="AI59" s="31">
        <f t="shared" si="39"/>
        <v>-89.997561741548225</v>
      </c>
      <c r="AJ59" s="31">
        <f t="shared" si="51"/>
        <v>6.0086210756794154</v>
      </c>
      <c r="AK59" s="31">
        <f t="shared" si="40"/>
        <v>59.954337272017078</v>
      </c>
      <c r="AL59" s="32">
        <f t="shared" si="41"/>
        <v>-1.8428376182851149E-5</v>
      </c>
      <c r="AM59" s="31">
        <f t="shared" si="42"/>
        <v>-0.11802495885643187</v>
      </c>
      <c r="AN59" s="31">
        <f t="shared" si="52"/>
        <v>10.698155231082179</v>
      </c>
      <c r="AO59" s="31">
        <f t="shared" si="53"/>
        <v>-30.161249428387578</v>
      </c>
      <c r="AP59" s="30">
        <f t="shared" si="11"/>
        <v>23.609121289162623</v>
      </c>
      <c r="AQ59" s="30">
        <f t="shared" si="12"/>
        <v>-22.498774732165998</v>
      </c>
      <c r="AR59" s="31">
        <f t="shared" si="54"/>
        <v>12.29490855147538</v>
      </c>
      <c r="AS59" s="33">
        <f t="shared" si="55"/>
        <v>-37.472569524220724</v>
      </c>
      <c r="AT59" s="31">
        <f t="shared" si="43"/>
        <v>5.4773800100224978E-13</v>
      </c>
      <c r="AU59" s="31">
        <f t="shared" si="44"/>
        <v>2.0339621038866529E-5</v>
      </c>
      <c r="AV59" s="32">
        <f t="shared" si="45"/>
        <v>-3.8573098662131493E-15</v>
      </c>
      <c r="AW59" s="31">
        <f t="shared" si="46"/>
        <v>-1.525471577915053E-6</v>
      </c>
      <c r="AX59" s="34">
        <f t="shared" si="56"/>
        <v>5.4388069113603666E-13</v>
      </c>
      <c r="AY59" s="35">
        <f t="shared" si="57"/>
        <v>1.8814149460951475E-5</v>
      </c>
      <c r="AZ59" s="10">
        <f t="shared" si="58"/>
        <v>12.294908551475924</v>
      </c>
      <c r="BA59" s="10">
        <f t="shared" si="59"/>
        <v>-37.47255071007126</v>
      </c>
      <c r="BB59" s="10">
        <f t="shared" si="60"/>
        <v>142.52744928992874</v>
      </c>
      <c r="BC59" s="48"/>
      <c r="BD59" s="46">
        <f t="shared" si="61"/>
        <v>12</v>
      </c>
      <c r="BE59" s="46">
        <f t="shared" si="62"/>
        <v>-37</v>
      </c>
      <c r="BF59" s="46">
        <f t="shared" si="63"/>
        <v>143</v>
      </c>
    </row>
    <row r="60" spans="1:58" x14ac:dyDescent="0.3">
      <c r="A60" t="s">
        <v>120</v>
      </c>
      <c r="B60" t="e">
        <f>1/2/PI()/B58/B59</f>
        <v>#VALUE!</v>
      </c>
      <c r="C60" t="s">
        <v>93</v>
      </c>
      <c r="V60" s="29">
        <v>1.56</v>
      </c>
      <c r="W60" s="38">
        <f t="shared" si="47"/>
        <v>363.07805477010157</v>
      </c>
      <c r="X60" s="30">
        <f t="shared" si="18"/>
        <v>0.52657877444698298</v>
      </c>
      <c r="Y60" s="31">
        <f t="shared" si="33"/>
        <v>-4.5529263351843263E-2</v>
      </c>
      <c r="Z60" s="31">
        <f t="shared" si="34"/>
        <v>-5.861331869919173</v>
      </c>
      <c r="AA60" s="31">
        <f t="shared" si="35"/>
        <v>3.4746464456644676E-3</v>
      </c>
      <c r="AB60" s="31">
        <f t="shared" si="36"/>
        <v>-1.6205290894333699</v>
      </c>
      <c r="AC60" s="31">
        <f t="shared" si="48"/>
        <v>1.8307486938894163E-9</v>
      </c>
      <c r="AD60" s="31">
        <f t="shared" si="37"/>
        <v>1.1763728972898307E-3</v>
      </c>
      <c r="AE60" s="31">
        <f t="shared" si="49"/>
        <v>0.48452415937155291</v>
      </c>
      <c r="AF60" s="31">
        <f t="shared" si="50"/>
        <v>-7.4806845864552534</v>
      </c>
      <c r="AG60" s="31">
        <f t="shared" si="5"/>
        <v>92.110410468749379</v>
      </c>
      <c r="AH60" s="31">
        <f t="shared" si="38"/>
        <v>-87.620857884616456</v>
      </c>
      <c r="AI60" s="31">
        <f t="shared" si="39"/>
        <v>-89.997617243086552</v>
      </c>
      <c r="AJ60" s="31">
        <f t="shared" si="51"/>
        <v>6.1593413912437276</v>
      </c>
      <c r="AK60" s="31">
        <f t="shared" si="40"/>
        <v>60.522821719754525</v>
      </c>
      <c r="AL60" s="32">
        <f t="shared" si="41"/>
        <v>-1.9296876865722579E-5</v>
      </c>
      <c r="AM60" s="31">
        <f t="shared" si="42"/>
        <v>-0.12077410526121748</v>
      </c>
      <c r="AN60" s="31">
        <f t="shared" si="52"/>
        <v>10.648874678499785</v>
      </c>
      <c r="AO60" s="31">
        <f t="shared" si="53"/>
        <v>-29.595569628593246</v>
      </c>
      <c r="AP60" s="30">
        <f t="shared" si="11"/>
        <v>23.609121289162623</v>
      </c>
      <c r="AQ60" s="30">
        <f t="shared" si="12"/>
        <v>-22.498774732165998</v>
      </c>
      <c r="AR60" s="31">
        <f t="shared" si="54"/>
        <v>12.243745394867965</v>
      </c>
      <c r="AS60" s="33">
        <f t="shared" si="55"/>
        <v>-37.0762542150485</v>
      </c>
      <c r="AT60" s="31">
        <f t="shared" si="43"/>
        <v>5.7281051513263362E-13</v>
      </c>
      <c r="AU60" s="31">
        <f t="shared" si="44"/>
        <v>2.0813391674718279E-5</v>
      </c>
      <c r="AV60" s="32">
        <f t="shared" si="45"/>
        <v>-3.8573098662131493E-15</v>
      </c>
      <c r="AW60" s="31">
        <f t="shared" si="46"/>
        <v>-1.561004375603939E-6</v>
      </c>
      <c r="AX60" s="34">
        <f t="shared" si="56"/>
        <v>5.689532052664205E-13</v>
      </c>
      <c r="AY60" s="35">
        <f t="shared" si="57"/>
        <v>1.925238729911434E-5</v>
      </c>
      <c r="AZ60" s="10">
        <f t="shared" si="58"/>
        <v>12.243745394868533</v>
      </c>
      <c r="BA60" s="10">
        <f t="shared" si="59"/>
        <v>-37.076234962661204</v>
      </c>
      <c r="BB60" s="10">
        <f t="shared" si="60"/>
        <v>142.9237650373388</v>
      </c>
      <c r="BC60" s="37"/>
      <c r="BD60" s="46">
        <f t="shared" si="61"/>
        <v>12</v>
      </c>
      <c r="BE60" s="46">
        <f t="shared" si="62"/>
        <v>-37</v>
      </c>
      <c r="BF60" s="46">
        <f t="shared" si="63"/>
        <v>143</v>
      </c>
    </row>
    <row r="61" spans="1:58" x14ac:dyDescent="0.3">
      <c r="V61" s="29">
        <v>1.57</v>
      </c>
      <c r="W61" s="36">
        <f t="shared" si="47"/>
        <v>371.53522909717276</v>
      </c>
      <c r="X61" s="30">
        <f t="shared" si="18"/>
        <v>0.52657877444698298</v>
      </c>
      <c r="Y61" s="31">
        <f t="shared" si="33"/>
        <v>-4.7663258880865145E-2</v>
      </c>
      <c r="Z61" s="31">
        <f t="shared" si="34"/>
        <v>-5.9968761128744283</v>
      </c>
      <c r="AA61" s="31">
        <f t="shared" si="35"/>
        <v>3.6383329128839314E-3</v>
      </c>
      <c r="AB61" s="31">
        <f t="shared" si="36"/>
        <v>-1.6582552252739042</v>
      </c>
      <c r="AC61" s="31">
        <f t="shared" si="48"/>
        <v>1.9170309296131902E-9</v>
      </c>
      <c r="AD61" s="31">
        <f t="shared" si="37"/>
        <v>1.2037741420977193E-3</v>
      </c>
      <c r="AE61" s="31">
        <f t="shared" si="49"/>
        <v>0.48255385039603271</v>
      </c>
      <c r="AF61" s="31">
        <f t="shared" si="50"/>
        <v>-7.653927564006235</v>
      </c>
      <c r="AG61" s="31">
        <f t="shared" si="5"/>
        <v>92.110410468749379</v>
      </c>
      <c r="AH61" s="31">
        <f t="shared" si="38"/>
        <v>-87.820857884278411</v>
      </c>
      <c r="AI61" s="31">
        <f t="shared" si="39"/>
        <v>-89.997671481255637</v>
      </c>
      <c r="AJ61" s="31">
        <f t="shared" si="51"/>
        <v>6.3117518479922552</v>
      </c>
      <c r="AK61" s="31">
        <f t="shared" si="40"/>
        <v>61.084596039052208</v>
      </c>
      <c r="AL61" s="32">
        <f t="shared" si="41"/>
        <v>-2.0206308539479741E-5</v>
      </c>
      <c r="AM61" s="31">
        <f t="shared" si="42"/>
        <v>-0.12358728693620337</v>
      </c>
      <c r="AN61" s="31">
        <f t="shared" si="52"/>
        <v>10.601284226154684</v>
      </c>
      <c r="AO61" s="31">
        <f t="shared" si="53"/>
        <v>-29.036662729139632</v>
      </c>
      <c r="AP61" s="30">
        <f t="shared" si="11"/>
        <v>23.609121289162623</v>
      </c>
      <c r="AQ61" s="30">
        <f t="shared" si="12"/>
        <v>-22.498774732165998</v>
      </c>
      <c r="AR61" s="31">
        <f t="shared" si="54"/>
        <v>12.194184633547337</v>
      </c>
      <c r="AS61" s="33">
        <f t="shared" si="55"/>
        <v>-36.690590293145867</v>
      </c>
      <c r="AT61" s="31">
        <f t="shared" si="43"/>
        <v>5.9981168419612392E-13</v>
      </c>
      <c r="AU61" s="31">
        <f t="shared" si="44"/>
        <v>2.1298197846333759E-5</v>
      </c>
      <c r="AV61" s="32">
        <f t="shared" si="45"/>
        <v>-3.8573098662131493E-15</v>
      </c>
      <c r="AW61" s="31">
        <f t="shared" si="46"/>
        <v>-1.5973648384751049E-6</v>
      </c>
      <c r="AX61" s="34">
        <f t="shared" si="56"/>
        <v>5.959543743299108E-13</v>
      </c>
      <c r="AY61" s="35">
        <f t="shared" si="57"/>
        <v>1.9700833007858653E-5</v>
      </c>
      <c r="AZ61" s="10">
        <f t="shared" si="58"/>
        <v>12.194184633547932</v>
      </c>
      <c r="BA61" s="10">
        <f t="shared" si="59"/>
        <v>-36.690570592312859</v>
      </c>
      <c r="BB61" s="10">
        <f t="shared" si="60"/>
        <v>143.30942940768713</v>
      </c>
      <c r="BC61" s="48"/>
      <c r="BD61" s="46">
        <f t="shared" si="61"/>
        <v>12</v>
      </c>
      <c r="BE61" s="46">
        <f t="shared" si="62"/>
        <v>-37</v>
      </c>
      <c r="BF61" s="46">
        <f t="shared" si="63"/>
        <v>143</v>
      </c>
    </row>
    <row r="62" spans="1:58" x14ac:dyDescent="0.3">
      <c r="V62" s="29">
        <v>1.58</v>
      </c>
      <c r="W62" s="38">
        <f t="shared" si="47"/>
        <v>380.1893963205614</v>
      </c>
      <c r="X62" s="30">
        <f t="shared" si="18"/>
        <v>0.52657877444698298</v>
      </c>
      <c r="Y62" s="31">
        <f t="shared" si="33"/>
        <v>-4.9896703215492368E-2</v>
      </c>
      <c r="Z62" s="31">
        <f t="shared" si="34"/>
        <v>-6.1355078684349857</v>
      </c>
      <c r="AA62" s="31">
        <f t="shared" si="35"/>
        <v>3.8097270735379628E-3</v>
      </c>
      <c r="AB62" s="31">
        <f t="shared" si="36"/>
        <v>-1.6968586265819547</v>
      </c>
      <c r="AC62" s="31">
        <f t="shared" si="48"/>
        <v>2.0073787699341579E-9</v>
      </c>
      <c r="AD62" s="31">
        <f t="shared" si="37"/>
        <v>1.2318136438888311E-3</v>
      </c>
      <c r="AE62" s="31">
        <f t="shared" si="49"/>
        <v>0.48049180031240729</v>
      </c>
      <c r="AF62" s="31">
        <f t="shared" si="50"/>
        <v>-7.8311346813730518</v>
      </c>
      <c r="AG62" s="31">
        <f t="shared" si="5"/>
        <v>92.110410468749379</v>
      </c>
      <c r="AH62" s="31">
        <f t="shared" si="38"/>
        <v>-88.020857883955571</v>
      </c>
      <c r="AI62" s="31">
        <f t="shared" si="39"/>
        <v>-89.997724484813261</v>
      </c>
      <c r="AJ62" s="31">
        <f t="shared" si="51"/>
        <v>6.4658121488410902</v>
      </c>
      <c r="AK62" s="31">
        <f t="shared" si="40"/>
        <v>61.639526003252428</v>
      </c>
      <c r="AL62" s="32">
        <f t="shared" si="41"/>
        <v>-2.1158600203518183E-5</v>
      </c>
      <c r="AM62" s="31">
        <f t="shared" si="42"/>
        <v>-0.1264659954132645</v>
      </c>
      <c r="AN62" s="31">
        <f t="shared" si="52"/>
        <v>10.555343575034694</v>
      </c>
      <c r="AO62" s="31">
        <f t="shared" si="53"/>
        <v>-28.4846644769741</v>
      </c>
      <c r="AP62" s="30">
        <f t="shared" si="11"/>
        <v>23.609121289162623</v>
      </c>
      <c r="AQ62" s="30">
        <f t="shared" si="12"/>
        <v>-22.498774732165998</v>
      </c>
      <c r="AR62" s="31">
        <f t="shared" si="54"/>
        <v>12.146181932343723</v>
      </c>
      <c r="AS62" s="33">
        <f t="shared" si="55"/>
        <v>-36.315799158347154</v>
      </c>
      <c r="AT62" s="31">
        <f t="shared" si="43"/>
        <v>6.2874150819272047E-13</v>
      </c>
      <c r="AU62" s="31">
        <f t="shared" si="44"/>
        <v>2.1794296604362336E-5</v>
      </c>
      <c r="AV62" s="32">
        <f t="shared" si="45"/>
        <v>-3.8573098662131493E-15</v>
      </c>
      <c r="AW62" s="31">
        <f t="shared" si="46"/>
        <v>-1.6345722453272535E-6</v>
      </c>
      <c r="AX62" s="34">
        <f t="shared" si="56"/>
        <v>6.2488419832650736E-13</v>
      </c>
      <c r="AY62" s="35">
        <f t="shared" si="57"/>
        <v>2.0159724359035083E-5</v>
      </c>
      <c r="AZ62" s="10">
        <f t="shared" si="58"/>
        <v>12.146181932344348</v>
      </c>
      <c r="BA62" s="10">
        <f t="shared" si="59"/>
        <v>-36.315778998622797</v>
      </c>
      <c r="BB62" s="10">
        <f t="shared" si="60"/>
        <v>143.68422100137721</v>
      </c>
      <c r="BC62" s="37"/>
      <c r="BD62" s="46">
        <f t="shared" si="61"/>
        <v>12</v>
      </c>
      <c r="BE62" s="46">
        <f t="shared" si="62"/>
        <v>-36</v>
      </c>
      <c r="BF62" s="46">
        <f t="shared" si="63"/>
        <v>144</v>
      </c>
    </row>
    <row r="63" spans="1:58" x14ac:dyDescent="0.3">
      <c r="V63" s="29">
        <v>1.59</v>
      </c>
      <c r="W63" s="36">
        <f t="shared" si="47"/>
        <v>389.04514499428075</v>
      </c>
      <c r="X63" s="30">
        <f t="shared" si="18"/>
        <v>0.52657877444698298</v>
      </c>
      <c r="Y63" s="31">
        <f t="shared" si="33"/>
        <v>-5.2234176126125215E-2</v>
      </c>
      <c r="Z63" s="31">
        <f t="shared" si="34"/>
        <v>-6.2772941446398001</v>
      </c>
      <c r="AA63" s="31">
        <f t="shared" si="35"/>
        <v>3.9891915426767096E-3</v>
      </c>
      <c r="AB63" s="31">
        <f t="shared" si="36"/>
        <v>-1.7363596211202283</v>
      </c>
      <c r="AC63" s="31">
        <f t="shared" si="48"/>
        <v>2.1019831516905222E-9</v>
      </c>
      <c r="AD63" s="31">
        <f t="shared" si="37"/>
        <v>1.2605062695781083E-3</v>
      </c>
      <c r="AE63" s="31">
        <f t="shared" si="49"/>
        <v>0.47833379196551756</v>
      </c>
      <c r="AF63" s="31">
        <f t="shared" si="50"/>
        <v>-8.0123932594904517</v>
      </c>
      <c r="AG63" s="31">
        <f t="shared" si="5"/>
        <v>92.110410468749379</v>
      </c>
      <c r="AH63" s="31">
        <f t="shared" si="38"/>
        <v>-88.220857883647255</v>
      </c>
      <c r="AI63" s="31">
        <f t="shared" si="39"/>
        <v>-89.997776281862613</v>
      </c>
      <c r="AJ63" s="31">
        <f t="shared" si="51"/>
        <v>6.6214817343666326</v>
      </c>
      <c r="AK63" s="31">
        <f t="shared" si="40"/>
        <v>62.187489353189953</v>
      </c>
      <c r="AL63" s="32">
        <f t="shared" si="41"/>
        <v>-2.2155771766077417E-5</v>
      </c>
      <c r="AM63" s="31">
        <f t="shared" si="42"/>
        <v>-0.12941175696357124</v>
      </c>
      <c r="AN63" s="31">
        <f t="shared" si="52"/>
        <v>10.511012163696989</v>
      </c>
      <c r="AO63" s="31">
        <f t="shared" si="53"/>
        <v>-27.93969868563623</v>
      </c>
      <c r="AP63" s="30">
        <f t="shared" si="11"/>
        <v>23.609121289162623</v>
      </c>
      <c r="AQ63" s="30">
        <f t="shared" si="12"/>
        <v>-22.498774732165998</v>
      </c>
      <c r="AR63" s="31">
        <f t="shared" si="54"/>
        <v>12.099692512659132</v>
      </c>
      <c r="AS63" s="33">
        <f t="shared" si="55"/>
        <v>-35.952091945126682</v>
      </c>
      <c r="AT63" s="31">
        <f t="shared" si="43"/>
        <v>6.5767133218931692E-13</v>
      </c>
      <c r="AU63" s="31">
        <f t="shared" si="44"/>
        <v>2.2301950986932162E-5</v>
      </c>
      <c r="AV63" s="32">
        <f t="shared" si="45"/>
        <v>-3.8573098662131493E-15</v>
      </c>
      <c r="AW63" s="31">
        <f t="shared" si="46"/>
        <v>-1.6726463240199957E-6</v>
      </c>
      <c r="AX63" s="34">
        <f t="shared" si="56"/>
        <v>6.5381402232310381E-13</v>
      </c>
      <c r="AY63" s="35">
        <f t="shared" si="57"/>
        <v>2.0629304662912166E-5</v>
      </c>
      <c r="AZ63" s="10">
        <f t="shared" si="58"/>
        <v>12.099692512659786</v>
      </c>
      <c r="BA63" s="10">
        <f t="shared" si="59"/>
        <v>-35.952071315822018</v>
      </c>
      <c r="BB63" s="10">
        <f t="shared" si="60"/>
        <v>144.04792868417798</v>
      </c>
      <c r="BC63" s="48"/>
      <c r="BD63" s="46">
        <f t="shared" si="61"/>
        <v>12</v>
      </c>
      <c r="BE63" s="46">
        <f t="shared" si="62"/>
        <v>-36</v>
      </c>
      <c r="BF63" s="46">
        <f t="shared" si="63"/>
        <v>144</v>
      </c>
    </row>
    <row r="64" spans="1:58" x14ac:dyDescent="0.3">
      <c r="V64" s="29">
        <v>1.6</v>
      </c>
      <c r="W64" s="38">
        <f t="shared" si="47"/>
        <v>398.10717055349755</v>
      </c>
      <c r="X64" s="30">
        <f t="shared" si="18"/>
        <v>0.52657877444698298</v>
      </c>
      <c r="Y64" s="31">
        <f t="shared" si="33"/>
        <v>-5.4680463072985089E-2</v>
      </c>
      <c r="Z64" s="31">
        <f t="shared" si="34"/>
        <v>-6.4223031684710978</v>
      </c>
      <c r="AA64" s="31">
        <f t="shared" si="35"/>
        <v>4.1771059634624396E-3</v>
      </c>
      <c r="AB64" s="31">
        <f t="shared" si="36"/>
        <v>-1.7767790025533419</v>
      </c>
      <c r="AC64" s="31">
        <f t="shared" si="48"/>
        <v>2.2010465836500701E-9</v>
      </c>
      <c r="AD64" s="31">
        <f t="shared" si="37"/>
        <v>1.2898672323754265E-3</v>
      </c>
      <c r="AE64" s="31">
        <f t="shared" si="49"/>
        <v>0.47607541953850691</v>
      </c>
      <c r="AF64" s="31">
        <f t="shared" si="50"/>
        <v>-8.197792303792065</v>
      </c>
      <c r="AG64" s="31">
        <f t="shared" si="5"/>
        <v>92.110410468749379</v>
      </c>
      <c r="AH64" s="31">
        <f t="shared" si="38"/>
        <v>-88.420857883352838</v>
      </c>
      <c r="AI64" s="31">
        <f t="shared" si="39"/>
        <v>-89.997826899867178</v>
      </c>
      <c r="AJ64" s="31">
        <f t="shared" si="51"/>
        <v>6.7787198793846679</v>
      </c>
      <c r="AK64" s="31">
        <f t="shared" si="40"/>
        <v>62.728375621032896</v>
      </c>
      <c r="AL64" s="32">
        <f t="shared" si="41"/>
        <v>-2.3199938330839928E-5</v>
      </c>
      <c r="AM64" s="31">
        <f t="shared" si="42"/>
        <v>-0.13242613340656081</v>
      </c>
      <c r="AN64" s="31">
        <f t="shared" si="52"/>
        <v>10.468249264842877</v>
      </c>
      <c r="AO64" s="31">
        <f t="shared" si="53"/>
        <v>-27.401877412240843</v>
      </c>
      <c r="AP64" s="30">
        <f t="shared" si="11"/>
        <v>23.609121289162623</v>
      </c>
      <c r="AQ64" s="30">
        <f t="shared" si="12"/>
        <v>-22.498774732165998</v>
      </c>
      <c r="AR64" s="31">
        <f t="shared" si="54"/>
        <v>12.05467124137801</v>
      </c>
      <c r="AS64" s="33">
        <f t="shared" si="55"/>
        <v>-35.599669716032906</v>
      </c>
      <c r="AT64" s="31">
        <f t="shared" si="43"/>
        <v>6.8852981111901973E-13</v>
      </c>
      <c r="AU64" s="31">
        <f t="shared" si="44"/>
        <v>2.2821430159116481E-5</v>
      </c>
      <c r="AV64" s="32">
        <f t="shared" si="45"/>
        <v>-3.8573098662131493E-15</v>
      </c>
      <c r="AW64" s="31">
        <f t="shared" si="46"/>
        <v>-1.7116072619338263E-6</v>
      </c>
      <c r="AX64" s="34">
        <f t="shared" si="56"/>
        <v>6.8467250125280662E-13</v>
      </c>
      <c r="AY64" s="35">
        <f t="shared" si="57"/>
        <v>2.1109822897182654E-5</v>
      </c>
      <c r="AZ64" s="10">
        <f t="shared" si="58"/>
        <v>12.054671241378694</v>
      </c>
      <c r="BA64" s="10">
        <f t="shared" si="59"/>
        <v>-35.59964860621001</v>
      </c>
      <c r="BB64" s="10">
        <f t="shared" si="60"/>
        <v>144.40035139379</v>
      </c>
      <c r="BC64" s="37"/>
      <c r="BD64" s="46">
        <f t="shared" si="61"/>
        <v>12</v>
      </c>
      <c r="BE64" s="46">
        <f t="shared" si="62"/>
        <v>-36</v>
      </c>
      <c r="BF64" s="46">
        <f t="shared" si="63"/>
        <v>144</v>
      </c>
    </row>
    <row r="65" spans="22:58" x14ac:dyDescent="0.3">
      <c r="V65" s="29">
        <v>1.61</v>
      </c>
      <c r="W65" s="36">
        <f t="shared" si="47"/>
        <v>407.38027780411301</v>
      </c>
      <c r="X65" s="30">
        <f t="shared" si="18"/>
        <v>0.52657877444698298</v>
      </c>
      <c r="Y65" s="31">
        <f t="shared" si="33"/>
        <v>-5.7240563947916781E-2</v>
      </c>
      <c r="Z65" s="31">
        <f t="shared" si="34"/>
        <v>-6.5706043909005789</v>
      </c>
      <c r="AA65" s="31">
        <f t="shared" si="35"/>
        <v>4.3738678037765696E-3</v>
      </c>
      <c r="AB65" s="31">
        <f t="shared" si="36"/>
        <v>-1.8181380407589287</v>
      </c>
      <c r="AC65" s="31">
        <f t="shared" si="48"/>
        <v>2.3047773605453691E-9</v>
      </c>
      <c r="AD65" s="31">
        <f t="shared" si="37"/>
        <v>1.3199120998518361E-3</v>
      </c>
      <c r="AE65" s="31">
        <f t="shared" si="49"/>
        <v>0.47371208060762016</v>
      </c>
      <c r="AF65" s="31">
        <f t="shared" si="50"/>
        <v>-8.3874225195596548</v>
      </c>
      <c r="AG65" s="31">
        <f t="shared" si="5"/>
        <v>92.110410468749379</v>
      </c>
      <c r="AH65" s="31">
        <f t="shared" si="38"/>
        <v>-88.620857883071665</v>
      </c>
      <c r="AI65" s="31">
        <f t="shared" si="39"/>
        <v>-89.997876365665306</v>
      </c>
      <c r="AJ65" s="31">
        <f t="shared" si="51"/>
        <v>6.9374857853569774</v>
      </c>
      <c r="AK65" s="31">
        <f t="shared" si="40"/>
        <v>63.262085919503676</v>
      </c>
      <c r="AL65" s="32">
        <f t="shared" si="41"/>
        <v>-2.4293314681233046E-5</v>
      </c>
      <c r="AM65" s="31">
        <f t="shared" si="42"/>
        <v>-0.13551072293773705</v>
      </c>
      <c r="AN65" s="31">
        <f t="shared" si="52"/>
        <v>10.42701407772001</v>
      </c>
      <c r="AO65" s="31">
        <f t="shared" si="53"/>
        <v>-26.871301169099368</v>
      </c>
      <c r="AP65" s="30">
        <f t="shared" si="11"/>
        <v>23.609121289162623</v>
      </c>
      <c r="AQ65" s="30">
        <f t="shared" si="12"/>
        <v>-22.498774732165998</v>
      </c>
      <c r="AR65" s="31">
        <f t="shared" si="54"/>
        <v>12.011072715324254</v>
      </c>
      <c r="AS65" s="33">
        <f t="shared" si="55"/>
        <v>-35.258723688659025</v>
      </c>
      <c r="AT65" s="31">
        <f t="shared" si="43"/>
        <v>7.213169449818288E-13</v>
      </c>
      <c r="AU65" s="31">
        <f t="shared" si="44"/>
        <v>2.335300955564849E-5</v>
      </c>
      <c r="AV65" s="32">
        <f t="shared" si="45"/>
        <v>-3.8573098662131493E-15</v>
      </c>
      <c r="AW65" s="31">
        <f t="shared" si="46"/>
        <v>-1.7514757166737331E-6</v>
      </c>
      <c r="AX65" s="34">
        <f t="shared" si="56"/>
        <v>7.1745963511561568E-13</v>
      </c>
      <c r="AY65" s="35">
        <f t="shared" si="57"/>
        <v>2.1601533838974757E-5</v>
      </c>
      <c r="AZ65" s="10">
        <f t="shared" si="58"/>
        <v>12.011072715324971</v>
      </c>
      <c r="BA65" s="10">
        <f t="shared" si="59"/>
        <v>-35.258702087125187</v>
      </c>
      <c r="BB65" s="10">
        <f t="shared" si="60"/>
        <v>144.74129791287481</v>
      </c>
      <c r="BC65" s="48"/>
      <c r="BD65" s="46">
        <f t="shared" si="61"/>
        <v>12</v>
      </c>
      <c r="BE65" s="46">
        <f t="shared" si="62"/>
        <v>-35</v>
      </c>
      <c r="BF65" s="46">
        <f t="shared" si="63"/>
        <v>145</v>
      </c>
    </row>
    <row r="66" spans="22:58" x14ac:dyDescent="0.3">
      <c r="V66" s="29">
        <v>1.62</v>
      </c>
      <c r="W66" s="38">
        <f t="shared" si="47"/>
        <v>416.86938347033561</v>
      </c>
      <c r="X66" s="30">
        <f t="shared" si="18"/>
        <v>0.52657877444698298</v>
      </c>
      <c r="Y66" s="31">
        <f t="shared" si="33"/>
        <v>-5.991970214023748E-2</v>
      </c>
      <c r="Z66" s="31">
        <f t="shared" si="34"/>
        <v>-6.722268490514141</v>
      </c>
      <c r="AA66" s="31">
        <f t="shared" si="35"/>
        <v>4.5798931897791427E-3</v>
      </c>
      <c r="AB66" s="31">
        <f t="shared" si="36"/>
        <v>-1.8604584923404539</v>
      </c>
      <c r="AC66" s="31">
        <f t="shared" si="48"/>
        <v>2.4133992063484293E-9</v>
      </c>
      <c r="AD66" s="31">
        <f t="shared" si="37"/>
        <v>1.3506568021936982E-3</v>
      </c>
      <c r="AE66" s="31">
        <f t="shared" si="49"/>
        <v>0.47123896790992387</v>
      </c>
      <c r="AF66" s="31">
        <f t="shared" si="50"/>
        <v>-8.5813763260524016</v>
      </c>
      <c r="AG66" s="31">
        <f t="shared" si="5"/>
        <v>92.110410468749379</v>
      </c>
      <c r="AH66" s="31">
        <f t="shared" si="38"/>
        <v>-88.820857882803125</v>
      </c>
      <c r="AI66" s="31">
        <f t="shared" si="39"/>
        <v>-89.997924705484394</v>
      </c>
      <c r="AJ66" s="31">
        <f t="shared" si="51"/>
        <v>7.0977386683751922</v>
      </c>
      <c r="AK66" s="31">
        <f t="shared" si="40"/>
        <v>63.78853269963993</v>
      </c>
      <c r="AL66" s="32">
        <f t="shared" si="41"/>
        <v>-2.5438219975935836E-5</v>
      </c>
      <c r="AM66" s="31">
        <f t="shared" si="42"/>
        <v>-0.13866716097573614</v>
      </c>
      <c r="AN66" s="31">
        <f t="shared" si="52"/>
        <v>10.38726581610147</v>
      </c>
      <c r="AO66" s="31">
        <f t="shared" si="53"/>
        <v>-26.3480591668202</v>
      </c>
      <c r="AP66" s="30">
        <f t="shared" si="11"/>
        <v>23.609121289162623</v>
      </c>
      <c r="AQ66" s="30">
        <f t="shared" si="12"/>
        <v>-22.498774732165998</v>
      </c>
      <c r="AR66" s="31">
        <f t="shared" si="54"/>
        <v>11.968851341008019</v>
      </c>
      <c r="AS66" s="33">
        <f t="shared" si="55"/>
        <v>-34.929435492872599</v>
      </c>
      <c r="AT66" s="31">
        <f t="shared" si="43"/>
        <v>7.5603273377774412E-13</v>
      </c>
      <c r="AU66" s="31">
        <f t="shared" si="44"/>
        <v>2.3896971026960522E-5</v>
      </c>
      <c r="AV66" s="32">
        <f t="shared" si="45"/>
        <v>-3.8573098662131493E-15</v>
      </c>
      <c r="AW66" s="31">
        <f t="shared" si="46"/>
        <v>-1.7922728270221421E-6</v>
      </c>
      <c r="AX66" s="34">
        <f t="shared" si="56"/>
        <v>7.52175423911531E-13</v>
      </c>
      <c r="AY66" s="35">
        <f t="shared" si="57"/>
        <v>2.210469819993838E-5</v>
      </c>
      <c r="AZ66" s="10">
        <f t="shared" si="58"/>
        <v>11.96885134100877</v>
      </c>
      <c r="BA66" s="10">
        <f t="shared" si="59"/>
        <v>-34.929413388174396</v>
      </c>
      <c r="BB66" s="10">
        <f t="shared" si="60"/>
        <v>145.0705866118256</v>
      </c>
      <c r="BC66" s="37"/>
      <c r="BD66" s="46">
        <f t="shared" si="61"/>
        <v>12</v>
      </c>
      <c r="BE66" s="46">
        <f t="shared" si="62"/>
        <v>-35</v>
      </c>
      <c r="BF66" s="46">
        <f t="shared" si="63"/>
        <v>145</v>
      </c>
    </row>
    <row r="67" spans="22:58" x14ac:dyDescent="0.3">
      <c r="V67" s="29">
        <v>1.63</v>
      </c>
      <c r="W67" s="36">
        <f t="shared" si="47"/>
        <v>426.57951880159266</v>
      </c>
      <c r="X67" s="30">
        <f t="shared" si="18"/>
        <v>0.52657877444698298</v>
      </c>
      <c r="Y67" s="31">
        <f t="shared" si="33"/>
        <v>-6.2723333933985395E-2</v>
      </c>
      <c r="Z67" s="31">
        <f t="shared" si="34"/>
        <v>-6.8773673755871352</v>
      </c>
      <c r="AA67" s="31">
        <f t="shared" si="35"/>
        <v>4.7956177781610081E-3</v>
      </c>
      <c r="AB67" s="31">
        <f t="shared" si="36"/>
        <v>-1.9037626113437007</v>
      </c>
      <c r="AC67" s="31">
        <f t="shared" si="48"/>
        <v>2.5271397023411088E-9</v>
      </c>
      <c r="AD67" s="31">
        <f t="shared" si="37"/>
        <v>1.3821176406490778E-3</v>
      </c>
      <c r="AE67" s="31">
        <f t="shared" si="49"/>
        <v>0.46865106081829833</v>
      </c>
      <c r="AF67" s="31">
        <f t="shared" si="50"/>
        <v>-8.7797478692901869</v>
      </c>
      <c r="AG67" s="31">
        <f t="shared" si="5"/>
        <v>92.110410468749379</v>
      </c>
      <c r="AH67" s="31">
        <f t="shared" si="38"/>
        <v>-89.020857882546679</v>
      </c>
      <c r="AI67" s="31">
        <f t="shared" si="39"/>
        <v>-89.997971944954855</v>
      </c>
      <c r="AJ67" s="31">
        <f t="shared" si="51"/>
        <v>7.2594378425219732</v>
      </c>
      <c r="AK67" s="31">
        <f t="shared" si="40"/>
        <v>64.307639480271561</v>
      </c>
      <c r="AL67" s="32">
        <f t="shared" si="41"/>
        <v>-2.6637082671986223E-5</v>
      </c>
      <c r="AM67" s="31">
        <f t="shared" si="42"/>
        <v>-0.14189712102910551</v>
      </c>
      <c r="AN67" s="31">
        <f t="shared" si="52"/>
        <v>10.348963791642001</v>
      </c>
      <c r="AO67" s="31">
        <f t="shared" si="53"/>
        <v>-25.832229585712401</v>
      </c>
      <c r="AP67" s="30">
        <f t="shared" si="11"/>
        <v>23.609121289162623</v>
      </c>
      <c r="AQ67" s="30">
        <f t="shared" si="12"/>
        <v>-22.498774732165998</v>
      </c>
      <c r="AR67" s="31">
        <f t="shared" si="54"/>
        <v>11.927961409456927</v>
      </c>
      <c r="AS67" s="33">
        <f t="shared" si="55"/>
        <v>-34.611977455002588</v>
      </c>
      <c r="AT67" s="31">
        <f t="shared" si="43"/>
        <v>7.9074852257365944E-13</v>
      </c>
      <c r="AU67" s="31">
        <f t="shared" si="44"/>
        <v>2.4453602988624836E-5</v>
      </c>
      <c r="AV67" s="32">
        <f t="shared" si="45"/>
        <v>-3.8573098662131493E-15</v>
      </c>
      <c r="AW67" s="31">
        <f t="shared" si="46"/>
        <v>-1.8340202241469734E-6</v>
      </c>
      <c r="AX67" s="34">
        <f t="shared" si="56"/>
        <v>7.8689121270744632E-13</v>
      </c>
      <c r="AY67" s="35">
        <f t="shared" si="57"/>
        <v>2.2619582764477864E-5</v>
      </c>
      <c r="AZ67" s="10">
        <f t="shared" si="58"/>
        <v>11.927961409457714</v>
      </c>
      <c r="BA67" s="10">
        <f t="shared" si="59"/>
        <v>-34.611954835419823</v>
      </c>
      <c r="BB67" s="10">
        <f t="shared" si="60"/>
        <v>145.38804516458018</v>
      </c>
      <c r="BC67" s="48"/>
      <c r="BD67" s="46">
        <f t="shared" si="61"/>
        <v>12</v>
      </c>
      <c r="BE67" s="46">
        <f t="shared" si="62"/>
        <v>-35</v>
      </c>
      <c r="BF67" s="46">
        <f t="shared" si="63"/>
        <v>145</v>
      </c>
    </row>
    <row r="68" spans="22:58" x14ac:dyDescent="0.3">
      <c r="V68" s="29">
        <v>1.64</v>
      </c>
      <c r="W68" s="38">
        <f t="shared" si="47"/>
        <v>436.51583224016611</v>
      </c>
      <c r="X68" s="30">
        <f t="shared" si="18"/>
        <v>0.52657877444698298</v>
      </c>
      <c r="Y68" s="31">
        <f t="shared" si="33"/>
        <v>-6.5657158243559346E-2</v>
      </c>
      <c r="Z68" s="31">
        <f t="shared" si="34"/>
        <v>-7.0359741844742754</v>
      </c>
      <c r="AA68" s="31">
        <f t="shared" si="35"/>
        <v>5.0214976687814154E-3</v>
      </c>
      <c r="AB68" s="31">
        <f t="shared" si="36"/>
        <v>-1.9480731601787682</v>
      </c>
      <c r="AC68" s="31">
        <f t="shared" si="48"/>
        <v>2.646238001734838E-9</v>
      </c>
      <c r="AD68" s="31">
        <f t="shared" si="37"/>
        <v>1.4143112961708824E-3</v>
      </c>
      <c r="AE68" s="31">
        <f t="shared" si="49"/>
        <v>0.46594311651844306</v>
      </c>
      <c r="AF68" s="31">
        <f t="shared" si="50"/>
        <v>-8.9826330333568727</v>
      </c>
      <c r="AG68" s="31">
        <f t="shared" ref="AG68:AG131" si="64">DC_gain_comp</f>
        <v>92.110410468749379</v>
      </c>
      <c r="AH68" s="31">
        <f t="shared" si="38"/>
        <v>-89.220857882301786</v>
      </c>
      <c r="AI68" s="31">
        <f t="shared" si="39"/>
        <v>-89.998018109123691</v>
      </c>
      <c r="AJ68" s="31">
        <f t="shared" si="51"/>
        <v>7.4225427984578305</v>
      </c>
      <c r="AK68" s="31">
        <f t="shared" si="40"/>
        <v>64.819340552374896</v>
      </c>
      <c r="AL68" s="32">
        <f t="shared" si="41"/>
        <v>-2.7892445671632879E-5</v>
      </c>
      <c r="AM68" s="31">
        <f t="shared" si="42"/>
        <v>-0.14520231558325447</v>
      </c>
      <c r="AN68" s="31">
        <f t="shared" si="52"/>
        <v>10.31206749245975</v>
      </c>
      <c r="AO68" s="31">
        <f t="shared" si="53"/>
        <v>-25.32387987233205</v>
      </c>
      <c r="AP68" s="30">
        <f t="shared" ref="AP68:AP131" si="65">-20*LOG(GmPS*Rsns)</f>
        <v>23.609121289162623</v>
      </c>
      <c r="AQ68" s="30">
        <f t="shared" ref="AQ68:AQ131" si="66">20*LOG(Vref/Vout)</f>
        <v>-22.498774732165998</v>
      </c>
      <c r="AR68" s="31">
        <f t="shared" si="54"/>
        <v>11.888357165974817</v>
      </c>
      <c r="AS68" s="33">
        <f t="shared" si="55"/>
        <v>-34.306512905688919</v>
      </c>
      <c r="AT68" s="31">
        <f t="shared" si="43"/>
        <v>8.2932162123578727E-13</v>
      </c>
      <c r="AU68" s="31">
        <f t="shared" si="44"/>
        <v>2.5023200574275441E-5</v>
      </c>
      <c r="AV68" s="32">
        <f t="shared" si="45"/>
        <v>-3.8573098662131493E-15</v>
      </c>
      <c r="AW68" s="31">
        <f t="shared" si="46"/>
        <v>-1.8767400430707764E-6</v>
      </c>
      <c r="AX68" s="34">
        <f t="shared" si="56"/>
        <v>8.2546431136957415E-13</v>
      </c>
      <c r="AY68" s="35">
        <f t="shared" si="57"/>
        <v>2.3146460531204665E-5</v>
      </c>
      <c r="AZ68" s="10">
        <f t="shared" si="58"/>
        <v>11.888357165975643</v>
      </c>
      <c r="BA68" s="10">
        <f t="shared" si="59"/>
        <v>-34.306489759228391</v>
      </c>
      <c r="BB68" s="10">
        <f t="shared" si="60"/>
        <v>145.69351024077162</v>
      </c>
      <c r="BC68" s="37"/>
      <c r="BD68" s="46">
        <f t="shared" si="61"/>
        <v>12</v>
      </c>
      <c r="BE68" s="46">
        <f t="shared" si="62"/>
        <v>-34</v>
      </c>
      <c r="BF68" s="46">
        <f t="shared" si="63"/>
        <v>146</v>
      </c>
    </row>
    <row r="69" spans="22:58" x14ac:dyDescent="0.3">
      <c r="V69" s="29">
        <v>1.65</v>
      </c>
      <c r="W69" s="36">
        <f t="shared" si="47"/>
        <v>446.68359215096325</v>
      </c>
      <c r="X69" s="30">
        <f t="shared" ref="X69:X132" si="67">DC_gain_power</f>
        <v>0.52657877444698298</v>
      </c>
      <c r="Y69" s="31">
        <f t="shared" si="33"/>
        <v>-6.8727126694384133E-2</v>
      </c>
      <c r="Z69" s="31">
        <f t="shared" si="34"/>
        <v>-7.1981632841698433</v>
      </c>
      <c r="AA69" s="31">
        <f t="shared" si="35"/>
        <v>5.2580103596114938E-3</v>
      </c>
      <c r="AB69" s="31">
        <f t="shared" si="36"/>
        <v>-1.9934134207492307</v>
      </c>
      <c r="AC69" s="31">
        <f t="shared" si="48"/>
        <v>2.7709525442903509E-9</v>
      </c>
      <c r="AD69" s="31">
        <f t="shared" si="37"/>
        <v>1.4472548382613208E-3</v>
      </c>
      <c r="AE69" s="31">
        <f t="shared" si="49"/>
        <v>0.46310966088316285</v>
      </c>
      <c r="AF69" s="31">
        <f t="shared" si="50"/>
        <v>-9.1901294500808124</v>
      </c>
      <c r="AG69" s="31">
        <f t="shared" si="64"/>
        <v>92.110410468749379</v>
      </c>
      <c r="AH69" s="31">
        <f t="shared" si="38"/>
        <v>-89.420857882067907</v>
      </c>
      <c r="AI69" s="31">
        <f t="shared" si="39"/>
        <v>-89.998063222467778</v>
      </c>
      <c r="AJ69" s="31">
        <f t="shared" si="51"/>
        <v>7.5870132771276513</v>
      </c>
      <c r="AK69" s="31">
        <f t="shared" si="40"/>
        <v>65.323580661419541</v>
      </c>
      <c r="AL69" s="32">
        <f t="shared" si="41"/>
        <v>-2.9206971716077677E-5</v>
      </c>
      <c r="AM69" s="31">
        <f t="shared" si="42"/>
        <v>-0.14858449700804371</v>
      </c>
      <c r="AN69" s="31">
        <f t="shared" si="52"/>
        <v>10.276536656837408</v>
      </c>
      <c r="AO69" s="31">
        <f t="shared" si="53"/>
        <v>-24.823067058056282</v>
      </c>
      <c r="AP69" s="30">
        <f t="shared" si="65"/>
        <v>23.609121289162623</v>
      </c>
      <c r="AQ69" s="30">
        <f t="shared" si="66"/>
        <v>-22.498774732165998</v>
      </c>
      <c r="AR69" s="31">
        <f t="shared" si="54"/>
        <v>11.849992874717195</v>
      </c>
      <c r="AS69" s="33">
        <f t="shared" si="55"/>
        <v>-34.013196508137092</v>
      </c>
      <c r="AT69" s="31">
        <f t="shared" si="43"/>
        <v>8.67894719897915E-13</v>
      </c>
      <c r="AU69" s="31">
        <f t="shared" si="44"/>
        <v>2.5606065792091723E-5</v>
      </c>
      <c r="AV69" s="32">
        <f t="shared" si="45"/>
        <v>-3.8573098662131493E-15</v>
      </c>
      <c r="AW69" s="31">
        <f t="shared" si="46"/>
        <v>-1.9204549344070064E-6</v>
      </c>
      <c r="AX69" s="34">
        <f t="shared" si="56"/>
        <v>8.6403741003170188E-13</v>
      </c>
      <c r="AY69" s="35">
        <f t="shared" si="57"/>
        <v>2.3685610857684718E-5</v>
      </c>
      <c r="AZ69" s="10">
        <f t="shared" si="58"/>
        <v>11.849992874718058</v>
      </c>
      <c r="BA69" s="10">
        <f t="shared" si="59"/>
        <v>-34.013172822526236</v>
      </c>
      <c r="BB69" s="10">
        <f t="shared" si="60"/>
        <v>145.98682717747377</v>
      </c>
      <c r="BC69" s="48"/>
      <c r="BD69" s="46">
        <f t="shared" si="61"/>
        <v>12</v>
      </c>
      <c r="BE69" s="46">
        <f t="shared" si="62"/>
        <v>-34</v>
      </c>
      <c r="BF69" s="46">
        <f t="shared" si="63"/>
        <v>146</v>
      </c>
    </row>
    <row r="70" spans="22:58" x14ac:dyDescent="0.3">
      <c r="V70" s="29">
        <v>1.66</v>
      </c>
      <c r="W70" s="38">
        <f t="shared" si="47"/>
        <v>457.08818961487509</v>
      </c>
      <c r="X70" s="30">
        <f t="shared" si="67"/>
        <v>0.52657877444698298</v>
      </c>
      <c r="Y70" s="31">
        <f t="shared" ref="Y70:Y133" si="68">20*LOG(1/SQRT((W70/fp)^2+1))</f>
        <v>-7.1939454054681592E-2</v>
      </c>
      <c r="Z70" s="31">
        <f t="shared" ref="Z70:Z133" si="69">-180/PI()*ATAN(W70/fp)</f>
        <v>-7.3640102668852139</v>
      </c>
      <c r="AA70" s="31">
        <f t="shared" ref="AA70:AA133" si="70">20*LOG(SQRT((W70/fzRHP)^2+1))</f>
        <v>5.5056557458285386E-3</v>
      </c>
      <c r="AB70" s="31">
        <f t="shared" ref="AB70:AB133" si="71">-180/PI()*ATAN(W70/fzRHP)</f>
        <v>-2.039807205789971</v>
      </c>
      <c r="AC70" s="31">
        <f t="shared" si="48"/>
        <v>2.9015436984232873E-9</v>
      </c>
      <c r="AD70" s="31">
        <f t="shared" ref="AD70:AD133" si="72">180/PI()*ATAN(W70/fzESR)</f>
        <v>1.4809657340223816E-3</v>
      </c>
      <c r="AE70" s="31">
        <f t="shared" si="49"/>
        <v>0.46014497903967361</v>
      </c>
      <c r="AF70" s="31">
        <f t="shared" si="50"/>
        <v>-9.4023365069411629</v>
      </c>
      <c r="AG70" s="31">
        <f t="shared" si="64"/>
        <v>92.110410468749379</v>
      </c>
      <c r="AH70" s="31">
        <f t="shared" ref="AH70:AH133" si="73">20*LOG(1/SQRT((W70/fp_comp1)^2+1))</f>
        <v>-89.620857881844557</v>
      </c>
      <c r="AI70" s="31">
        <f t="shared" ref="AI70:AI133" si="74">-180/PI()*ATAN(W70/fp_comp1)</f>
        <v>-89.998107308906768</v>
      </c>
      <c r="AJ70" s="31">
        <f t="shared" si="51"/>
        <v>7.7528093385241608</v>
      </c>
      <c r="AK70" s="31">
        <f t="shared" ref="AK70:AK133" si="75">180/PI()*ATAN(W70/fz_comp)</f>
        <v>65.820314670753007</v>
      </c>
      <c r="AL70" s="32">
        <f t="shared" ref="AL70:AL133" si="76">20*LOG(1/SQRT((W70/fp_comp2)^2+1))</f>
        <v>-3.0583449040575972E-5</v>
      </c>
      <c r="AM70" s="31">
        <f t="shared" ref="AM70:AM133" si="77">-180/PI()*ATAN(W70/fp_comp2)</f>
        <v>-0.15204545848649567</v>
      </c>
      <c r="AN70" s="31">
        <f t="shared" si="52"/>
        <v>10.242331341979941</v>
      </c>
      <c r="AO70" s="31">
        <f t="shared" si="53"/>
        <v>-24.329838096640255</v>
      </c>
      <c r="AP70" s="30">
        <f t="shared" si="65"/>
        <v>23.609121289162623</v>
      </c>
      <c r="AQ70" s="30">
        <f t="shared" si="66"/>
        <v>-22.498774732165998</v>
      </c>
      <c r="AR70" s="31">
        <f t="shared" si="54"/>
        <v>11.812822878016242</v>
      </c>
      <c r="AS70" s="33">
        <f t="shared" si="55"/>
        <v>-33.73217460358142</v>
      </c>
      <c r="AT70" s="31">
        <f t="shared" ref="AT70:AT133" si="78">20*LOG(SQRT((W70/fz_ff)^2+1))</f>
        <v>9.0839647349314898E-13</v>
      </c>
      <c r="AU70" s="31">
        <f t="shared" ref="AU70:AU133" si="79">180/PI()*ATAN(W70/fz_ff)</f>
        <v>2.6202507684927312E-5</v>
      </c>
      <c r="AV70" s="32">
        <f t="shared" ref="AV70:AV133" si="80">20*LOG(1/SQRT((W70/fp_ff)^2+1))</f>
        <v>-3.8573098662131493E-15</v>
      </c>
      <c r="AW70" s="31">
        <f t="shared" ref="AW70:AW133" si="81">-180/PI()*ATAN(W70/fp_ff)</f>
        <v>-1.9651880763696843E-6</v>
      </c>
      <c r="AX70" s="34">
        <f t="shared" si="56"/>
        <v>9.0453916362693586E-13</v>
      </c>
      <c r="AY70" s="35">
        <f t="shared" si="57"/>
        <v>2.4237319608557629E-5</v>
      </c>
      <c r="AZ70" s="10">
        <f t="shared" si="58"/>
        <v>11.812822878017146</v>
      </c>
      <c r="BA70" s="10">
        <f t="shared" si="59"/>
        <v>-33.732150366261813</v>
      </c>
      <c r="BB70" s="10">
        <f t="shared" si="60"/>
        <v>146.26784963373819</v>
      </c>
      <c r="BC70" s="37"/>
      <c r="BD70" s="46">
        <f t="shared" si="61"/>
        <v>12</v>
      </c>
      <c r="BE70" s="46">
        <f t="shared" si="62"/>
        <v>-34</v>
      </c>
      <c r="BF70" s="46">
        <f t="shared" si="63"/>
        <v>146</v>
      </c>
    </row>
    <row r="71" spans="22:58" x14ac:dyDescent="0.3">
      <c r="V71" s="29">
        <v>1.67</v>
      </c>
      <c r="W71" s="36">
        <f t="shared" ref="W71:W134" si="82">10*10^V71</f>
        <v>467.73514128719819</v>
      </c>
      <c r="X71" s="30">
        <f t="shared" si="67"/>
        <v>0.52657877444698298</v>
      </c>
      <c r="Y71" s="31">
        <f t="shared" si="68"/>
        <v>-7.5300629023902582E-2</v>
      </c>
      <c r="Z71" s="31">
        <f t="shared" si="69"/>
        <v>-7.5335919444815618</v>
      </c>
      <c r="AA71" s="31">
        <f t="shared" si="70"/>
        <v>5.7649571651094984E-3</v>
      </c>
      <c r="AB71" s="31">
        <f t="shared" si="71"/>
        <v>-2.0872788704149476</v>
      </c>
      <c r="AC71" s="31">
        <f t="shared" ref="AC71:AC134" si="83">20*LOG(SQRT((W71/fzESR)^2+1))</f>
        <v>3.0382891904436527E-9</v>
      </c>
      <c r="AD71" s="31">
        <f t="shared" si="72"/>
        <v>1.5154618574171204E-3</v>
      </c>
      <c r="AE71" s="31">
        <f t="shared" ref="AE71:AE134" si="84">X71+Y71+AA71+AC71</f>
        <v>0.4570431056264791</v>
      </c>
      <c r="AF71" s="31">
        <f t="shared" ref="AF71:AF134" si="85">Z71+AB71+AD71</f>
        <v>-9.6193553530390918</v>
      </c>
      <c r="AG71" s="31">
        <f t="shared" si="64"/>
        <v>92.110410468749379</v>
      </c>
      <c r="AH71" s="31">
        <f t="shared" si="73"/>
        <v>-89.820857881631269</v>
      </c>
      <c r="AI71" s="31">
        <f t="shared" si="74"/>
        <v>-89.998150391815884</v>
      </c>
      <c r="AJ71" s="31">
        <f t="shared" ref="AJ71:AJ134" si="86">20*LOG(SQRT((W71/fz_comp)^2+1))</f>
        <v>7.9198914254853925</v>
      </c>
      <c r="AK71" s="31">
        <f t="shared" si="75"/>
        <v>66.309507208973173</v>
      </c>
      <c r="AL71" s="32">
        <f t="shared" si="76"/>
        <v>-3.2024797274503331E-5</v>
      </c>
      <c r="AM71" s="31">
        <f t="shared" si="77"/>
        <v>-0.15558703496511297</v>
      </c>
      <c r="AN71" s="31">
        <f t="shared" ref="AN71:AN134" si="87">AG71+AH71+AJ71+AL71</f>
        <v>10.209411987806227</v>
      </c>
      <c r="AO71" s="31">
        <f t="shared" ref="AO71:AO134" si="88">AI71+AK71+AM71</f>
        <v>-23.844230217807823</v>
      </c>
      <c r="AP71" s="30">
        <f t="shared" si="65"/>
        <v>23.609121289162623</v>
      </c>
      <c r="AQ71" s="30">
        <f t="shared" si="66"/>
        <v>-22.498774732165998</v>
      </c>
      <c r="AR71" s="31">
        <f t="shared" ref="AR71:AR134" si="89">AE71+AN71+AP71+AQ71</f>
        <v>11.776801650429334</v>
      </c>
      <c r="AS71" s="33">
        <f t="shared" ref="AS71:AS134" si="90">AF71+AO71</f>
        <v>-33.463585570846917</v>
      </c>
      <c r="AT71" s="31">
        <f t="shared" si="78"/>
        <v>9.5082688202148902E-13</v>
      </c>
      <c r="AU71" s="31">
        <f t="shared" si="79"/>
        <v>2.6812842494168634E-5</v>
      </c>
      <c r="AV71" s="32">
        <f t="shared" si="80"/>
        <v>-5.7859647993197248E-15</v>
      </c>
      <c r="AW71" s="31">
        <f t="shared" si="81"/>
        <v>-2.0109631870627934E-6</v>
      </c>
      <c r="AX71" s="34">
        <f t="shared" ref="AX71:AX134" si="91">AT71+AV71</f>
        <v>9.4504091722216924E-13</v>
      </c>
      <c r="AY71" s="35">
        <f t="shared" ref="AY71:AY134" si="92">AU71+AW71</f>
        <v>2.4801879307105842E-5</v>
      </c>
      <c r="AZ71" s="10">
        <f t="shared" ref="AZ71:AZ134" si="93">AR71+AX71</f>
        <v>11.776801650430279</v>
      </c>
      <c r="BA71" s="10">
        <f t="shared" ref="BA71:BA134" si="94">AS71+AY71</f>
        <v>-33.463560768967611</v>
      </c>
      <c r="BB71" s="10">
        <f t="shared" ref="BB71:BB134" si="95">BA71+180</f>
        <v>146.53643923103238</v>
      </c>
      <c r="BC71" s="48"/>
      <c r="BD71" s="46">
        <f t="shared" ref="BD71:BD134" si="96">ROUND(AZ71,0)</f>
        <v>12</v>
      </c>
      <c r="BE71" s="46">
        <f t="shared" ref="BE71:BE134" si="97">ROUND(BA71,0)</f>
        <v>-33</v>
      </c>
      <c r="BF71" s="46">
        <f t="shared" ref="BF71:BF134" si="98">ROUND(BB71,0)</f>
        <v>147</v>
      </c>
    </row>
    <row r="72" spans="22:58" x14ac:dyDescent="0.3">
      <c r="V72" s="29">
        <v>1.68</v>
      </c>
      <c r="W72" s="38">
        <f t="shared" si="82"/>
        <v>478.63009232263857</v>
      </c>
      <c r="X72" s="30">
        <f t="shared" si="67"/>
        <v>0.52657877444698298</v>
      </c>
      <c r="Y72" s="31">
        <f t="shared" si="68"/>
        <v>-7.8817425382689557E-2</v>
      </c>
      <c r="Z72" s="31">
        <f t="shared" si="69"/>
        <v>-7.7069863405862415</v>
      </c>
      <c r="AA72" s="31">
        <f t="shared" si="70"/>
        <v>6.0364624912110035E-3</v>
      </c>
      <c r="AB72" s="31">
        <f t="shared" si="71"/>
        <v>-2.1358533238759829</v>
      </c>
      <c r="AC72" s="31">
        <f t="shared" si="83"/>
        <v>3.1814783185910174E-9</v>
      </c>
      <c r="AD72" s="31">
        <f t="shared" si="72"/>
        <v>1.5507614987466723E-3</v>
      </c>
      <c r="AE72" s="31">
        <f t="shared" si="84"/>
        <v>0.45379781473698272</v>
      </c>
      <c r="AF72" s="31">
        <f t="shared" si="85"/>
        <v>-9.8412889029634787</v>
      </c>
      <c r="AG72" s="31">
        <f t="shared" si="64"/>
        <v>92.110410468749379</v>
      </c>
      <c r="AH72" s="31">
        <f t="shared" si="73"/>
        <v>-90.020857881427574</v>
      </c>
      <c r="AI72" s="31">
        <f t="shared" si="74"/>
        <v>-89.998192494038264</v>
      </c>
      <c r="AJ72" s="31">
        <f t="shared" si="86"/>
        <v>8.0882204225399743</v>
      </c>
      <c r="AK72" s="31">
        <f t="shared" si="75"/>
        <v>66.79113230412564</v>
      </c>
      <c r="AL72" s="32">
        <f t="shared" si="76"/>
        <v>-3.3534073644251241E-5</v>
      </c>
      <c r="AM72" s="31">
        <f t="shared" si="77"/>
        <v>-0.15921110412630912</v>
      </c>
      <c r="AN72" s="31">
        <f t="shared" si="87"/>
        <v>10.177739475788135</v>
      </c>
      <c r="AO72" s="31">
        <f t="shared" si="88"/>
        <v>-23.366271294038935</v>
      </c>
      <c r="AP72" s="30">
        <f t="shared" si="65"/>
        <v>23.609121289162623</v>
      </c>
      <c r="AQ72" s="30">
        <f t="shared" si="66"/>
        <v>-22.498774732165998</v>
      </c>
      <c r="AR72" s="31">
        <f t="shared" si="89"/>
        <v>11.741883847521741</v>
      </c>
      <c r="AS72" s="33">
        <f t="shared" si="90"/>
        <v>-33.207560197002415</v>
      </c>
      <c r="AT72" s="31">
        <f t="shared" si="78"/>
        <v>9.9518594548293531E-13</v>
      </c>
      <c r="AU72" s="31">
        <f t="shared" si="79"/>
        <v>2.7437393827410298E-5</v>
      </c>
      <c r="AV72" s="32">
        <f t="shared" si="80"/>
        <v>-5.7859647993197248E-15</v>
      </c>
      <c r="AW72" s="31">
        <f t="shared" si="81"/>
        <v>-2.0578045370559286E-6</v>
      </c>
      <c r="AX72" s="34">
        <f t="shared" si="91"/>
        <v>9.8939998068361553E-13</v>
      </c>
      <c r="AY72" s="35">
        <f t="shared" si="92"/>
        <v>2.537958929035437E-5</v>
      </c>
      <c r="AZ72" s="10">
        <f t="shared" si="93"/>
        <v>11.741883847522731</v>
      </c>
      <c r="BA72" s="10">
        <f t="shared" si="94"/>
        <v>-33.207534817413126</v>
      </c>
      <c r="BB72" s="10">
        <f t="shared" si="95"/>
        <v>146.79246518258688</v>
      </c>
      <c r="BC72" s="37"/>
      <c r="BD72" s="46">
        <f t="shared" si="96"/>
        <v>12</v>
      </c>
      <c r="BE72" s="46">
        <f t="shared" si="97"/>
        <v>-33</v>
      </c>
      <c r="BF72" s="46">
        <f t="shared" si="98"/>
        <v>147</v>
      </c>
    </row>
    <row r="73" spans="22:58" x14ac:dyDescent="0.3">
      <c r="V73" s="29">
        <v>1.69</v>
      </c>
      <c r="W73" s="36">
        <f t="shared" si="82"/>
        <v>489.77881936844631</v>
      </c>
      <c r="X73" s="30">
        <f t="shared" si="67"/>
        <v>0.52657877444698298</v>
      </c>
      <c r="Y73" s="31">
        <f t="shared" si="68"/>
        <v>-8.2496913508483191E-2</v>
      </c>
      <c r="Z73" s="31">
        <f t="shared" si="69"/>
        <v>-7.8842726802116001</v>
      </c>
      <c r="AA73" s="31">
        <f t="shared" si="70"/>
        <v>6.3207452779962259E-3</v>
      </c>
      <c r="AB73" s="31">
        <f t="shared" si="71"/>
        <v>-2.1855560415333763</v>
      </c>
      <c r="AC73" s="31">
        <f t="shared" si="83"/>
        <v>3.3314177389993074E-9</v>
      </c>
      <c r="AD73" s="31">
        <f t="shared" si="72"/>
        <v>1.5868833743480069E-3</v>
      </c>
      <c r="AE73" s="31">
        <f t="shared" si="84"/>
        <v>0.45040260954791372</v>
      </c>
      <c r="AF73" s="31">
        <f t="shared" si="85"/>
        <v>-10.068241838370628</v>
      </c>
      <c r="AG73" s="31">
        <f t="shared" si="64"/>
        <v>92.110410468749379</v>
      </c>
      <c r="AH73" s="31">
        <f t="shared" si="73"/>
        <v>-90.220857881233044</v>
      </c>
      <c r="AI73" s="31">
        <f t="shared" si="74"/>
        <v>-89.998233637897087</v>
      </c>
      <c r="AJ73" s="31">
        <f t="shared" si="86"/>
        <v>8.2577577098474286</v>
      </c>
      <c r="AK73" s="31">
        <f t="shared" si="75"/>
        <v>67.265173007433091</v>
      </c>
      <c r="AL73" s="32">
        <f t="shared" si="76"/>
        <v>-3.5114479455810628E-5</v>
      </c>
      <c r="AM73" s="31">
        <f t="shared" si="77"/>
        <v>-0.16291958738346315</v>
      </c>
      <c r="AN73" s="31">
        <f t="shared" si="87"/>
        <v>10.147275182884307</v>
      </c>
      <c r="AO73" s="31">
        <f t="shared" si="88"/>
        <v>-22.895980217847459</v>
      </c>
      <c r="AP73" s="30">
        <f t="shared" si="65"/>
        <v>23.609121289162623</v>
      </c>
      <c r="AQ73" s="30">
        <f t="shared" si="66"/>
        <v>-22.498774732165998</v>
      </c>
      <c r="AR73" s="31">
        <f t="shared" si="89"/>
        <v>11.708024349428847</v>
      </c>
      <c r="AS73" s="33">
        <f t="shared" si="90"/>
        <v>-32.964222056218091</v>
      </c>
      <c r="AT73" s="31">
        <f t="shared" si="78"/>
        <v>1.0414736638774877E-12</v>
      </c>
      <c r="AU73" s="31">
        <f t="shared" si="79"/>
        <v>2.8076492830036072E-5</v>
      </c>
      <c r="AV73" s="32">
        <f t="shared" si="80"/>
        <v>-5.7859647993197248E-15</v>
      </c>
      <c r="AW73" s="31">
        <f t="shared" si="81"/>
        <v>-2.1057369622528724E-6</v>
      </c>
      <c r="AX73" s="34">
        <f t="shared" si="91"/>
        <v>1.0356876990781679E-12</v>
      </c>
      <c r="AY73" s="35">
        <f t="shared" si="92"/>
        <v>2.59707558677832E-5</v>
      </c>
      <c r="AZ73" s="10">
        <f t="shared" si="93"/>
        <v>11.708024349429882</v>
      </c>
      <c r="BA73" s="10">
        <f t="shared" si="94"/>
        <v>-32.96419608546222</v>
      </c>
      <c r="BB73" s="10">
        <f t="shared" si="95"/>
        <v>147.03580391453778</v>
      </c>
      <c r="BC73" s="48"/>
      <c r="BD73" s="46">
        <f t="shared" si="96"/>
        <v>12</v>
      </c>
      <c r="BE73" s="46">
        <f t="shared" si="97"/>
        <v>-33</v>
      </c>
      <c r="BF73" s="46">
        <f t="shared" si="98"/>
        <v>147</v>
      </c>
    </row>
    <row r="74" spans="22:58" x14ac:dyDescent="0.3">
      <c r="V74" s="29">
        <v>1.7</v>
      </c>
      <c r="W74" s="38">
        <f t="shared" si="82"/>
        <v>501.18723362727235</v>
      </c>
      <c r="X74" s="30">
        <f t="shared" si="67"/>
        <v>0.52657877444698298</v>
      </c>
      <c r="Y74" s="31">
        <f t="shared" si="68"/>
        <v>-8.634647225997738E-2</v>
      </c>
      <c r="Z74" s="31">
        <f t="shared" si="69"/>
        <v>-8.06553137668487</v>
      </c>
      <c r="AA74" s="31">
        <f t="shared" si="70"/>
        <v>6.618405956202722E-3</v>
      </c>
      <c r="AB74" s="31">
        <f t="shared" si="71"/>
        <v>-2.2364130770389337</v>
      </c>
      <c r="AC74" s="31">
        <f t="shared" si="83"/>
        <v>3.4884218224221446E-9</v>
      </c>
      <c r="AD74" s="31">
        <f t="shared" si="72"/>
        <v>1.6238466365175836E-3</v>
      </c>
      <c r="AE74" s="31">
        <f t="shared" si="84"/>
        <v>0.44685071163163015</v>
      </c>
      <c r="AF74" s="31">
        <f t="shared" si="85"/>
        <v>-10.300320607087286</v>
      </c>
      <c r="AG74" s="31">
        <f t="shared" si="64"/>
        <v>92.110410468749379</v>
      </c>
      <c r="AH74" s="31">
        <f t="shared" si="73"/>
        <v>-90.420857881047283</v>
      </c>
      <c r="AI74" s="31">
        <f t="shared" si="74"/>
        <v>-89.998273845207308</v>
      </c>
      <c r="AJ74" s="31">
        <f t="shared" si="86"/>
        <v>8.4284652123106731</v>
      </c>
      <c r="AK74" s="31">
        <f t="shared" si="75"/>
        <v>67.731621009120644</v>
      </c>
      <c r="AL74" s="32">
        <f t="shared" si="76"/>
        <v>-3.6769366883083355E-5</v>
      </c>
      <c r="AM74" s="31">
        <f t="shared" si="77"/>
        <v>-0.16671445089912498</v>
      </c>
      <c r="AN74" s="31">
        <f t="shared" si="87"/>
        <v>10.117981030645886</v>
      </c>
      <c r="AO74" s="31">
        <f t="shared" si="88"/>
        <v>-22.433367286985789</v>
      </c>
      <c r="AP74" s="30">
        <f t="shared" si="65"/>
        <v>23.609121289162623</v>
      </c>
      <c r="AQ74" s="30">
        <f t="shared" si="66"/>
        <v>-22.498774732165998</v>
      </c>
      <c r="AR74" s="31">
        <f t="shared" si="89"/>
        <v>11.675178299274137</v>
      </c>
      <c r="AS74" s="33">
        <f t="shared" si="90"/>
        <v>-32.733687894073071</v>
      </c>
      <c r="AT74" s="31">
        <f t="shared" si="78"/>
        <v>1.0916186921382523E-12</v>
      </c>
      <c r="AU74" s="31">
        <f t="shared" si="79"/>
        <v>2.8730478360796634E-5</v>
      </c>
      <c r="AV74" s="32">
        <f t="shared" si="80"/>
        <v>-5.7859647993197248E-15</v>
      </c>
      <c r="AW74" s="31">
        <f t="shared" si="81"/>
        <v>-2.1547858770599267E-6</v>
      </c>
      <c r="AX74" s="34">
        <f t="shared" si="91"/>
        <v>1.0858327273389325E-12</v>
      </c>
      <c r="AY74" s="35">
        <f t="shared" si="92"/>
        <v>2.6575692483736706E-5</v>
      </c>
      <c r="AZ74" s="10">
        <f t="shared" si="93"/>
        <v>11.675178299275222</v>
      </c>
      <c r="BA74" s="10">
        <f t="shared" si="94"/>
        <v>-32.733661318380591</v>
      </c>
      <c r="BB74" s="10">
        <f t="shared" si="95"/>
        <v>147.2663386816194</v>
      </c>
      <c r="BC74" s="37"/>
      <c r="BD74" s="46">
        <f t="shared" si="96"/>
        <v>12</v>
      </c>
      <c r="BE74" s="46">
        <f t="shared" si="97"/>
        <v>-33</v>
      </c>
      <c r="BF74" s="46">
        <f t="shared" si="98"/>
        <v>147</v>
      </c>
    </row>
    <row r="75" spans="22:58" x14ac:dyDescent="0.3">
      <c r="V75" s="29">
        <v>1.71</v>
      </c>
      <c r="W75" s="36">
        <f t="shared" si="82"/>
        <v>512.86138399136485</v>
      </c>
      <c r="X75" s="30">
        <f t="shared" si="67"/>
        <v>0.52657877444698298</v>
      </c>
      <c r="Y75" s="31">
        <f t="shared" si="68"/>
        <v>-9.0373801232660006E-2</v>
      </c>
      <c r="Z75" s="31">
        <f t="shared" si="69"/>
        <v>-8.2508440156874219</v>
      </c>
      <c r="AA75" s="31">
        <f t="shared" si="70"/>
        <v>6.9300730853090568E-3</v>
      </c>
      <c r="AB75" s="31">
        <f t="shared" si="71"/>
        <v>-2.2884510747316336</v>
      </c>
      <c r="AC75" s="31">
        <f t="shared" si="83"/>
        <v>3.6528261548173639E-9</v>
      </c>
      <c r="AD75" s="31">
        <f t="shared" si="72"/>
        <v>1.6616708836661481E-3</v>
      </c>
      <c r="AE75" s="31">
        <f t="shared" si="84"/>
        <v>0.44313504995245817</v>
      </c>
      <c r="AF75" s="31">
        <f t="shared" si="85"/>
        <v>-10.537633419535391</v>
      </c>
      <c r="AG75" s="31">
        <f t="shared" si="64"/>
        <v>92.110410468749379</v>
      </c>
      <c r="AH75" s="31">
        <f t="shared" si="73"/>
        <v>-90.620857880869863</v>
      </c>
      <c r="AI75" s="31">
        <f t="shared" si="74"/>
        <v>-89.998313137287425</v>
      </c>
      <c r="AJ75" s="31">
        <f t="shared" si="86"/>
        <v>8.6003054439642082</v>
      </c>
      <c r="AK75" s="31">
        <f t="shared" si="75"/>
        <v>68.190476248747757</v>
      </c>
      <c r="AL75" s="32">
        <f t="shared" si="76"/>
        <v>-3.850224607446135E-5</v>
      </c>
      <c r="AM75" s="31">
        <f t="shared" si="77"/>
        <v>-0.17059770662690685</v>
      </c>
      <c r="AN75" s="31">
        <f t="shared" si="87"/>
        <v>10.08981952959765</v>
      </c>
      <c r="AO75" s="31">
        <f t="shared" si="88"/>
        <v>-21.978434595166576</v>
      </c>
      <c r="AP75" s="30">
        <f t="shared" si="65"/>
        <v>23.609121289162623</v>
      </c>
      <c r="AQ75" s="30">
        <f t="shared" si="66"/>
        <v>-22.498774732165998</v>
      </c>
      <c r="AR75" s="31">
        <f t="shared" si="89"/>
        <v>11.643301136546732</v>
      </c>
      <c r="AS75" s="33">
        <f t="shared" si="90"/>
        <v>-32.516068014701965</v>
      </c>
      <c r="AT75" s="31">
        <f t="shared" si="78"/>
        <v>1.1436923753321232E-12</v>
      </c>
      <c r="AU75" s="31">
        <f t="shared" si="79"/>
        <v>2.9399697171476929E-5</v>
      </c>
      <c r="AV75" s="32">
        <f t="shared" si="80"/>
        <v>-7.7146197324263002E-15</v>
      </c>
      <c r="AW75" s="31">
        <f t="shared" si="81"/>
        <v>-2.2049772878609615E-6</v>
      </c>
      <c r="AX75" s="34">
        <f t="shared" si="91"/>
        <v>1.135977755599697E-12</v>
      </c>
      <c r="AY75" s="35">
        <f t="shared" si="92"/>
        <v>2.7194719883615966E-5</v>
      </c>
      <c r="AZ75" s="10">
        <f t="shared" si="93"/>
        <v>11.643301136547867</v>
      </c>
      <c r="BA75" s="10">
        <f t="shared" si="94"/>
        <v>-32.516040819982081</v>
      </c>
      <c r="BB75" s="10">
        <f t="shared" si="95"/>
        <v>147.48395918001791</v>
      </c>
      <c r="BC75" s="48"/>
      <c r="BD75" s="46">
        <f t="shared" si="96"/>
        <v>12</v>
      </c>
      <c r="BE75" s="46">
        <f t="shared" si="97"/>
        <v>-33</v>
      </c>
      <c r="BF75" s="46">
        <f t="shared" si="98"/>
        <v>147</v>
      </c>
    </row>
    <row r="76" spans="22:58" x14ac:dyDescent="0.3">
      <c r="V76" s="29">
        <v>1.72</v>
      </c>
      <c r="W76" s="38">
        <f t="shared" si="82"/>
        <v>524.80746024977282</v>
      </c>
      <c r="X76" s="30">
        <f t="shared" si="67"/>
        <v>0.52657877444698298</v>
      </c>
      <c r="Y76" s="31">
        <f t="shared" si="68"/>
        <v>-9.4586933386505825E-2</v>
      </c>
      <c r="Z76" s="31">
        <f t="shared" si="69"/>
        <v>-8.4402933361910524</v>
      </c>
      <c r="AA76" s="31">
        <f t="shared" si="70"/>
        <v>7.2564046629862832E-3</v>
      </c>
      <c r="AB76" s="31">
        <f t="shared" si="71"/>
        <v>-2.3416972822459154</v>
      </c>
      <c r="AC76" s="31">
        <f t="shared" si="83"/>
        <v>3.8249778940723533E-9</v>
      </c>
      <c r="AD76" s="31">
        <f t="shared" si="72"/>
        <v>1.700376170710071E-3</v>
      </c>
      <c r="AE76" s="31">
        <f t="shared" si="84"/>
        <v>0.43924824954844133</v>
      </c>
      <c r="AF76" s="31">
        <f t="shared" si="85"/>
        <v>-10.780290242266258</v>
      </c>
      <c r="AG76" s="31">
        <f t="shared" si="64"/>
        <v>92.110410468749379</v>
      </c>
      <c r="AH76" s="31">
        <f t="shared" si="73"/>
        <v>-90.820857880700444</v>
      </c>
      <c r="AI76" s="31">
        <f t="shared" si="74"/>
        <v>-89.99835153497061</v>
      </c>
      <c r="AJ76" s="31">
        <f t="shared" si="86"/>
        <v>8.7732415477648793</v>
      </c>
      <c r="AK76" s="31">
        <f t="shared" si="75"/>
        <v>68.641746522297453</v>
      </c>
      <c r="AL76" s="32">
        <f t="shared" si="76"/>
        <v>-4.0316792607571378E-5</v>
      </c>
      <c r="AM76" s="31">
        <f t="shared" si="77"/>
        <v>-0.17457141337761187</v>
      </c>
      <c r="AN76" s="31">
        <f t="shared" si="87"/>
        <v>10.062753819021205</v>
      </c>
      <c r="AO76" s="31">
        <f t="shared" si="88"/>
        <v>-21.53117642605077</v>
      </c>
      <c r="AP76" s="30">
        <f t="shared" si="65"/>
        <v>23.609121289162623</v>
      </c>
      <c r="AQ76" s="30">
        <f t="shared" si="66"/>
        <v>-22.498774732165998</v>
      </c>
      <c r="AR76" s="31">
        <f t="shared" si="89"/>
        <v>11.61234862556627</v>
      </c>
      <c r="AS76" s="33">
        <f t="shared" si="90"/>
        <v>-32.311466668317024</v>
      </c>
      <c r="AT76" s="31">
        <f t="shared" si="78"/>
        <v>1.1976947134591E-12</v>
      </c>
      <c r="AU76" s="31">
        <f t="shared" si="79"/>
        <v>3.0084504090748536E-5</v>
      </c>
      <c r="AV76" s="32">
        <f t="shared" si="80"/>
        <v>-7.7146197324263002E-15</v>
      </c>
      <c r="AW76" s="31">
        <f t="shared" si="81"/>
        <v>-2.2563378068063462E-6</v>
      </c>
      <c r="AX76" s="34">
        <f t="shared" si="91"/>
        <v>1.1899800937266737E-12</v>
      </c>
      <c r="AY76" s="35">
        <f t="shared" si="92"/>
        <v>2.7828166283942191E-5</v>
      </c>
      <c r="AZ76" s="10">
        <f t="shared" si="93"/>
        <v>11.61234862556746</v>
      </c>
      <c r="BA76" s="10">
        <f t="shared" si="94"/>
        <v>-32.311438840150743</v>
      </c>
      <c r="BB76" s="10">
        <f t="shared" si="95"/>
        <v>147.68856115984926</v>
      </c>
      <c r="BC76" s="37"/>
      <c r="BD76" s="46">
        <f t="shared" si="96"/>
        <v>12</v>
      </c>
      <c r="BE76" s="46">
        <f t="shared" si="97"/>
        <v>-32</v>
      </c>
      <c r="BF76" s="46">
        <f t="shared" si="98"/>
        <v>148</v>
      </c>
    </row>
    <row r="77" spans="22:58" x14ac:dyDescent="0.3">
      <c r="V77" s="29">
        <v>1.73</v>
      </c>
      <c r="W77" s="36">
        <f t="shared" si="82"/>
        <v>537.03179637025289</v>
      </c>
      <c r="X77" s="30">
        <f t="shared" si="67"/>
        <v>0.52657877444698298</v>
      </c>
      <c r="Y77" s="31">
        <f t="shared" si="68"/>
        <v>-9.899424804563936E-2</v>
      </c>
      <c r="Z77" s="31">
        <f t="shared" si="69"/>
        <v>-8.6339632080679518</v>
      </c>
      <c r="AA77" s="31">
        <f t="shared" si="70"/>
        <v>7.5980894947109464E-3</v>
      </c>
      <c r="AB77" s="31">
        <f t="shared" si="71"/>
        <v>-2.396179563332153</v>
      </c>
      <c r="AC77" s="31">
        <f t="shared" si="83"/>
        <v>4.005243484623772E-9</v>
      </c>
      <c r="AD77" s="31">
        <f t="shared" si="72"/>
        <v>1.7399830197047245E-3</v>
      </c>
      <c r="AE77" s="31">
        <f t="shared" si="84"/>
        <v>0.43518261990129803</v>
      </c>
      <c r="AF77" s="31">
        <f t="shared" si="85"/>
        <v>-11.028402788380399</v>
      </c>
      <c r="AG77" s="31">
        <f t="shared" si="64"/>
        <v>92.110410468749379</v>
      </c>
      <c r="AH77" s="31">
        <f t="shared" si="73"/>
        <v>-91.020857880538628</v>
      </c>
      <c r="AI77" s="31">
        <f t="shared" si="74"/>
        <v>-89.998389058615814</v>
      </c>
      <c r="AJ77" s="31">
        <f t="shared" si="86"/>
        <v>8.9472373309316851</v>
      </c>
      <c r="AK77" s="31">
        <f t="shared" si="75"/>
        <v>69.0854470881075</v>
      </c>
      <c r="AL77" s="32">
        <f t="shared" si="76"/>
        <v>-4.2216855269045761E-5</v>
      </c>
      <c r="AM77" s="31">
        <f t="shared" si="77"/>
        <v>-0.17863767791016069</v>
      </c>
      <c r="AN77" s="31">
        <f t="shared" si="87"/>
        <v>10.036747702287167</v>
      </c>
      <c r="AO77" s="31">
        <f t="shared" si="88"/>
        <v>-21.091579648418474</v>
      </c>
      <c r="AP77" s="30">
        <f t="shared" si="65"/>
        <v>23.609121289162623</v>
      </c>
      <c r="AQ77" s="30">
        <f t="shared" si="66"/>
        <v>-22.498774732165998</v>
      </c>
      <c r="AR77" s="31">
        <f t="shared" si="89"/>
        <v>11.582276879185088</v>
      </c>
      <c r="AS77" s="33">
        <f t="shared" si="90"/>
        <v>-32.119982436798871</v>
      </c>
      <c r="AT77" s="31">
        <f t="shared" si="78"/>
        <v>1.2536257065191828E-12</v>
      </c>
      <c r="AU77" s="31">
        <f t="shared" si="79"/>
        <v>3.078526221230452E-5</v>
      </c>
      <c r="AV77" s="32">
        <f t="shared" si="80"/>
        <v>-7.7146197324263002E-15</v>
      </c>
      <c r="AW77" s="31">
        <f t="shared" si="81"/>
        <v>-2.3088946659230597E-6</v>
      </c>
      <c r="AX77" s="34">
        <f t="shared" si="91"/>
        <v>1.2459110867867566E-12</v>
      </c>
      <c r="AY77" s="35">
        <f t="shared" si="92"/>
        <v>2.8476367546381459E-5</v>
      </c>
      <c r="AZ77" s="10">
        <f t="shared" si="93"/>
        <v>11.582276879186333</v>
      </c>
      <c r="BA77" s="10">
        <f t="shared" si="94"/>
        <v>-32.119953960431324</v>
      </c>
      <c r="BB77" s="10">
        <f t="shared" si="95"/>
        <v>147.88004603956867</v>
      </c>
      <c r="BC77" s="48"/>
      <c r="BD77" s="46">
        <f t="shared" si="96"/>
        <v>12</v>
      </c>
      <c r="BE77" s="46">
        <f t="shared" si="97"/>
        <v>-32</v>
      </c>
      <c r="BF77" s="46">
        <f t="shared" si="98"/>
        <v>148</v>
      </c>
    </row>
    <row r="78" spans="22:58" x14ac:dyDescent="0.3">
      <c r="V78" s="29">
        <v>1.74</v>
      </c>
      <c r="W78" s="38">
        <f t="shared" si="82"/>
        <v>549.54087385762466</v>
      </c>
      <c r="X78" s="30">
        <f t="shared" si="67"/>
        <v>0.52657877444698298</v>
      </c>
      <c r="Y78" s="31">
        <f t="shared" si="68"/>
        <v>-0.10360448426835564</v>
      </c>
      <c r="Z78" s="31">
        <f t="shared" si="69"/>
        <v>-8.8319386061400706</v>
      </c>
      <c r="AA78" s="31">
        <f t="shared" si="70"/>
        <v>7.9558486261981521E-3</v>
      </c>
      <c r="AB78" s="31">
        <f t="shared" si="71"/>
        <v>-2.451926410888555</v>
      </c>
      <c r="AC78" s="31">
        <f t="shared" si="83"/>
        <v>4.1940048001476857E-9</v>
      </c>
      <c r="AD78" s="31">
        <f t="shared" si="72"/>
        <v>1.7805124307255537E-3</v>
      </c>
      <c r="AE78" s="31">
        <f t="shared" si="84"/>
        <v>0.43093014299883026</v>
      </c>
      <c r="AF78" s="31">
        <f t="shared" si="85"/>
        <v>-11.282084504597901</v>
      </c>
      <c r="AG78" s="31">
        <f t="shared" si="64"/>
        <v>92.110410468749379</v>
      </c>
      <c r="AH78" s="31">
        <f t="shared" si="73"/>
        <v>-91.220857880384116</v>
      </c>
      <c r="AI78" s="31">
        <f t="shared" si="74"/>
        <v>-89.99842572811859</v>
      </c>
      <c r="AJ78" s="31">
        <f t="shared" si="86"/>
        <v>9.1222572959980184</v>
      </c>
      <c r="AK78" s="31">
        <f t="shared" si="75"/>
        <v>69.521600273561148</v>
      </c>
      <c r="AL78" s="32">
        <f t="shared" si="76"/>
        <v>-4.420646423550555E-5</v>
      </c>
      <c r="AM78" s="31">
        <f t="shared" si="77"/>
        <v>-0.18279865604789353</v>
      </c>
      <c r="AN78" s="31">
        <f t="shared" si="87"/>
        <v>10.011765677899046</v>
      </c>
      <c r="AO78" s="31">
        <f t="shared" si="88"/>
        <v>-20.659624110605336</v>
      </c>
      <c r="AP78" s="30">
        <f t="shared" si="65"/>
        <v>23.609121289162623</v>
      </c>
      <c r="AQ78" s="30">
        <f t="shared" si="66"/>
        <v>-22.498774732165998</v>
      </c>
      <c r="AR78" s="31">
        <f t="shared" si="89"/>
        <v>11.553042377894499</v>
      </c>
      <c r="AS78" s="33">
        <f t="shared" si="90"/>
        <v>-31.941708615203236</v>
      </c>
      <c r="AT78" s="31">
        <f t="shared" si="78"/>
        <v>1.3114853545123715E-12</v>
      </c>
      <c r="AU78" s="31">
        <f t="shared" si="79"/>
        <v>3.1502343087376574E-5</v>
      </c>
      <c r="AV78" s="32">
        <f t="shared" si="80"/>
        <v>-7.7146197324263002E-15</v>
      </c>
      <c r="AW78" s="31">
        <f t="shared" si="81"/>
        <v>-2.3626757315534793E-6</v>
      </c>
      <c r="AX78" s="34">
        <f t="shared" si="91"/>
        <v>1.3037707347799452E-12</v>
      </c>
      <c r="AY78" s="35">
        <f t="shared" si="92"/>
        <v>2.9139667355823096E-5</v>
      </c>
      <c r="AZ78" s="10">
        <f t="shared" si="93"/>
        <v>11.553042377895803</v>
      </c>
      <c r="BA78" s="10">
        <f t="shared" si="94"/>
        <v>-31.941679475535881</v>
      </c>
      <c r="BB78" s="10">
        <f t="shared" si="95"/>
        <v>148.05832052446411</v>
      </c>
      <c r="BC78" s="37"/>
      <c r="BD78" s="46">
        <f t="shared" si="96"/>
        <v>12</v>
      </c>
      <c r="BE78" s="46">
        <f t="shared" si="97"/>
        <v>-32</v>
      </c>
      <c r="BF78" s="46">
        <f t="shared" si="98"/>
        <v>148</v>
      </c>
    </row>
    <row r="79" spans="22:58" x14ac:dyDescent="0.3">
      <c r="V79" s="29">
        <v>1.75</v>
      </c>
      <c r="W79" s="36">
        <f t="shared" si="82"/>
        <v>562.34132519034915</v>
      </c>
      <c r="X79" s="30">
        <f t="shared" si="67"/>
        <v>0.52657877444698298</v>
      </c>
      <c r="Y79" s="31">
        <f t="shared" si="68"/>
        <v>-0.10842675458423677</v>
      </c>
      <c r="Z79" s="31">
        <f t="shared" si="69"/>
        <v>-9.0343055804220622</v>
      </c>
      <c r="AA79" s="31">
        <f t="shared" si="70"/>
        <v>8.3304368415056361E-3</v>
      </c>
      <c r="AB79" s="31">
        <f t="shared" si="71"/>
        <v>-2.5089669602032618</v>
      </c>
      <c r="AC79" s="31">
        <f t="shared" si="83"/>
        <v>4.3916630008694237E-9</v>
      </c>
      <c r="AD79" s="31">
        <f t="shared" si="72"/>
        <v>1.8219858930025896E-3</v>
      </c>
      <c r="AE79" s="31">
        <f t="shared" si="84"/>
        <v>0.42648246109591481</v>
      </c>
      <c r="AF79" s="31">
        <f t="shared" si="85"/>
        <v>-11.541450554732322</v>
      </c>
      <c r="AG79" s="31">
        <f t="shared" si="64"/>
        <v>92.110410468749379</v>
      </c>
      <c r="AH79" s="31">
        <f t="shared" si="73"/>
        <v>-91.420857880236554</v>
      </c>
      <c r="AI79" s="31">
        <f t="shared" si="74"/>
        <v>-89.998461562921563</v>
      </c>
      <c r="AJ79" s="31">
        <f t="shared" si="86"/>
        <v>9.298266667753154</v>
      </c>
      <c r="AK79" s="31">
        <f t="shared" si="75"/>
        <v>69.950235084286632</v>
      </c>
      <c r="AL79" s="32">
        <f t="shared" si="76"/>
        <v>-4.6289839606580451E-5</v>
      </c>
      <c r="AM79" s="31">
        <f t="shared" si="77"/>
        <v>-0.18705655382083292</v>
      </c>
      <c r="AN79" s="31">
        <f t="shared" si="87"/>
        <v>9.9877729664263732</v>
      </c>
      <c r="AO79" s="31">
        <f t="shared" si="88"/>
        <v>-20.235283032455765</v>
      </c>
      <c r="AP79" s="30">
        <f t="shared" si="65"/>
        <v>23.609121289162623</v>
      </c>
      <c r="AQ79" s="30">
        <f t="shared" si="66"/>
        <v>-22.498774732165998</v>
      </c>
      <c r="AR79" s="31">
        <f t="shared" si="89"/>
        <v>11.52460198451891</v>
      </c>
      <c r="AS79" s="33">
        <f t="shared" si="90"/>
        <v>-31.776733587188087</v>
      </c>
      <c r="AT79" s="31">
        <f t="shared" si="78"/>
        <v>1.3751309673048787E-12</v>
      </c>
      <c r="AU79" s="31">
        <f t="shared" si="79"/>
        <v>3.2236126921736346E-5</v>
      </c>
      <c r="AV79" s="32">
        <f t="shared" si="80"/>
        <v>-7.7146197324263002E-15</v>
      </c>
      <c r="AW79" s="31">
        <f t="shared" si="81"/>
        <v>-2.4177095191304796E-6</v>
      </c>
      <c r="AX79" s="34">
        <f t="shared" si="91"/>
        <v>1.3674163475724525E-12</v>
      </c>
      <c r="AY79" s="35">
        <f t="shared" si="92"/>
        <v>2.9818417402605865E-5</v>
      </c>
      <c r="AZ79" s="10">
        <f t="shared" si="93"/>
        <v>11.524601984520277</v>
      </c>
      <c r="BA79" s="10">
        <f t="shared" si="94"/>
        <v>-31.776703768770684</v>
      </c>
      <c r="BB79" s="10">
        <f t="shared" si="95"/>
        <v>148.22329623122931</v>
      </c>
      <c r="BC79" s="48"/>
      <c r="BD79" s="46">
        <f t="shared" si="96"/>
        <v>12</v>
      </c>
      <c r="BE79" s="46">
        <f t="shared" si="97"/>
        <v>-32</v>
      </c>
      <c r="BF79" s="46">
        <f t="shared" si="98"/>
        <v>148</v>
      </c>
    </row>
    <row r="80" spans="22:58" x14ac:dyDescent="0.3">
      <c r="V80" s="29">
        <v>1.76</v>
      </c>
      <c r="W80" s="38">
        <f t="shared" si="82"/>
        <v>575.43993733715695</v>
      </c>
      <c r="X80" s="30">
        <f t="shared" si="67"/>
        <v>0.52657877444698298</v>
      </c>
      <c r="Y80" s="31">
        <f t="shared" si="68"/>
        <v>-0.11347055909341748</v>
      </c>
      <c r="Z80" s="31">
        <f t="shared" si="69"/>
        <v>-9.2411512223007453</v>
      </c>
      <c r="AA80" s="31">
        <f t="shared" si="70"/>
        <v>8.7226442296716479E-3</v>
      </c>
      <c r="AB80" s="31">
        <f t="shared" si="71"/>
        <v>-2.5673310024049965</v>
      </c>
      <c r="AC80" s="31">
        <f t="shared" si="83"/>
        <v>4.5986366049086423E-9</v>
      </c>
      <c r="AD80" s="31">
        <f t="shared" si="72"/>
        <v>1.8644253963143239E-3</v>
      </c>
      <c r="AE80" s="31">
        <f t="shared" si="84"/>
        <v>0.42183086418187377</v>
      </c>
      <c r="AF80" s="31">
        <f t="shared" si="85"/>
        <v>-11.806617799309427</v>
      </c>
      <c r="AG80" s="31">
        <f t="shared" si="64"/>
        <v>92.110410468749379</v>
      </c>
      <c r="AH80" s="31">
        <f t="shared" si="73"/>
        <v>-91.620857880095627</v>
      </c>
      <c r="AI80" s="31">
        <f t="shared" si="74"/>
        <v>-89.998496582024828</v>
      </c>
      <c r="AJ80" s="31">
        <f t="shared" si="86"/>
        <v>9.4752314162608222</v>
      </c>
      <c r="AK80" s="31">
        <f t="shared" si="75"/>
        <v>70.371386817448411</v>
      </c>
      <c r="AL80" s="32">
        <f t="shared" si="76"/>
        <v>-4.8471400362295505E-5</v>
      </c>
      <c r="AM80" s="31">
        <f t="shared" si="77"/>
        <v>-0.19141362863451195</v>
      </c>
      <c r="AN80" s="31">
        <f t="shared" si="87"/>
        <v>9.9647355335142116</v>
      </c>
      <c r="AO80" s="31">
        <f t="shared" si="88"/>
        <v>-19.818523393210928</v>
      </c>
      <c r="AP80" s="30">
        <f t="shared" si="65"/>
        <v>23.609121289162623</v>
      </c>
      <c r="AQ80" s="30">
        <f t="shared" si="66"/>
        <v>-22.498774732165998</v>
      </c>
      <c r="AR80" s="31">
        <f t="shared" si="89"/>
        <v>11.496912954692711</v>
      </c>
      <c r="AS80" s="33">
        <f t="shared" si="90"/>
        <v>-31.625141192520353</v>
      </c>
      <c r="AT80" s="31">
        <f t="shared" si="78"/>
        <v>1.4387765800973853E-12</v>
      </c>
      <c r="AU80" s="31">
        <f t="shared" si="79"/>
        <v>3.2987002777285598E-5</v>
      </c>
      <c r="AV80" s="32">
        <f t="shared" si="80"/>
        <v>-7.7146197324263002E-15</v>
      </c>
      <c r="AW80" s="31">
        <f t="shared" si="81"/>
        <v>-2.4740252082966918E-6</v>
      </c>
      <c r="AX80" s="34">
        <f t="shared" si="91"/>
        <v>1.4310619603649591E-12</v>
      </c>
      <c r="AY80" s="35">
        <f t="shared" si="92"/>
        <v>3.0512977568988905E-5</v>
      </c>
      <c r="AZ80" s="10">
        <f t="shared" si="93"/>
        <v>11.496912954694142</v>
      </c>
      <c r="BA80" s="10">
        <f t="shared" si="94"/>
        <v>-31.625110679542782</v>
      </c>
      <c r="BB80" s="10">
        <f t="shared" si="95"/>
        <v>148.37488932045721</v>
      </c>
      <c r="BC80" s="37"/>
      <c r="BD80" s="46">
        <f t="shared" si="96"/>
        <v>11</v>
      </c>
      <c r="BE80" s="46">
        <f t="shared" si="97"/>
        <v>-32</v>
      </c>
      <c r="BF80" s="46">
        <f t="shared" si="98"/>
        <v>148</v>
      </c>
    </row>
    <row r="81" spans="22:58" x14ac:dyDescent="0.3">
      <c r="V81" s="29">
        <v>1.77</v>
      </c>
      <c r="W81" s="36">
        <f t="shared" si="82"/>
        <v>588.84365535558948</v>
      </c>
      <c r="X81" s="30">
        <f t="shared" si="67"/>
        <v>0.52657877444698298</v>
      </c>
      <c r="Y81" s="31">
        <f t="shared" si="68"/>
        <v>-0.11874579992098967</v>
      </c>
      <c r="Z81" s="31">
        <f t="shared" si="69"/>
        <v>-9.4525636263824264</v>
      </c>
      <c r="AA81" s="31">
        <f t="shared" si="70"/>
        <v>9.133297822952597E-3</v>
      </c>
      <c r="AB81" s="31">
        <f t="shared" si="71"/>
        <v>-2.6270489981201242</v>
      </c>
      <c r="AC81" s="31">
        <f t="shared" si="83"/>
        <v>4.8153634169342471E-9</v>
      </c>
      <c r="AD81" s="31">
        <f t="shared" si="72"/>
        <v>1.9078534426469811E-3</v>
      </c>
      <c r="AE81" s="31">
        <f t="shared" si="84"/>
        <v>0.41696627716430934</v>
      </c>
      <c r="AF81" s="31">
        <f t="shared" si="85"/>
        <v>-12.077704771059903</v>
      </c>
      <c r="AG81" s="31">
        <f t="shared" si="64"/>
        <v>92.110410468749379</v>
      </c>
      <c r="AH81" s="31">
        <f t="shared" si="73"/>
        <v>-91.820857879961039</v>
      </c>
      <c r="AI81" s="31">
        <f t="shared" si="74"/>
        <v>-89.99853080399599</v>
      </c>
      <c r="AJ81" s="31">
        <f t="shared" si="86"/>
        <v>9.6531182761508276</v>
      </c>
      <c r="AK81" s="31">
        <f t="shared" si="75"/>
        <v>70.785096680549643</v>
      </c>
      <c r="AL81" s="32">
        <f t="shared" si="76"/>
        <v>-5.0755773735187599E-5</v>
      </c>
      <c r="AM81" s="31">
        <f t="shared" si="77"/>
        <v>-0.19587219046598214</v>
      </c>
      <c r="AN81" s="31">
        <f t="shared" si="87"/>
        <v>9.942620109165432</v>
      </c>
      <c r="AO81" s="31">
        <f t="shared" si="88"/>
        <v>-19.409306313912332</v>
      </c>
      <c r="AP81" s="30">
        <f t="shared" si="65"/>
        <v>23.609121289162623</v>
      </c>
      <c r="AQ81" s="30">
        <f t="shared" si="66"/>
        <v>-22.498774732165998</v>
      </c>
      <c r="AR81" s="31">
        <f t="shared" si="89"/>
        <v>11.46993294332637</v>
      </c>
      <c r="AS81" s="33">
        <f t="shared" si="90"/>
        <v>-31.487011084972234</v>
      </c>
      <c r="AT81" s="31">
        <f t="shared" si="78"/>
        <v>1.5082081576892103E-12</v>
      </c>
      <c r="AU81" s="31">
        <f t="shared" si="79"/>
        <v>3.3755368778341982E-5</v>
      </c>
      <c r="AV81" s="32">
        <f t="shared" si="80"/>
        <v>-7.7146197324263002E-15</v>
      </c>
      <c r="AW81" s="31">
        <f t="shared" si="81"/>
        <v>-2.5316526583759397E-6</v>
      </c>
      <c r="AX81" s="34">
        <f t="shared" si="91"/>
        <v>1.5004935379567841E-12</v>
      </c>
      <c r="AY81" s="35">
        <f t="shared" si="92"/>
        <v>3.1223716119966043E-5</v>
      </c>
      <c r="AZ81" s="10">
        <f t="shared" si="93"/>
        <v>11.469932943327871</v>
      </c>
      <c r="BA81" s="10">
        <f t="shared" si="94"/>
        <v>-31.486979861256113</v>
      </c>
      <c r="BB81" s="10">
        <f t="shared" si="95"/>
        <v>148.51302013874388</v>
      </c>
      <c r="BC81" s="48"/>
      <c r="BD81" s="46">
        <f t="shared" si="96"/>
        <v>11</v>
      </c>
      <c r="BE81" s="46">
        <f t="shared" si="97"/>
        <v>-31</v>
      </c>
      <c r="BF81" s="46">
        <f t="shared" si="98"/>
        <v>149</v>
      </c>
    </row>
    <row r="82" spans="22:58" x14ac:dyDescent="0.3">
      <c r="V82" s="29">
        <v>1.78</v>
      </c>
      <c r="W82" s="38">
        <f t="shared" si="82"/>
        <v>602.55958607435821</v>
      </c>
      <c r="X82" s="30">
        <f t="shared" si="67"/>
        <v>0.52657877444698298</v>
      </c>
      <c r="Y82" s="31">
        <f t="shared" si="68"/>
        <v>-0.12426279601743098</v>
      </c>
      <c r="Z82" s="31">
        <f t="shared" si="69"/>
        <v>-9.6686318477279638</v>
      </c>
      <c r="AA82" s="31">
        <f t="shared" si="70"/>
        <v>9.5632633098143207E-3</v>
      </c>
      <c r="AB82" s="31">
        <f t="shared" si="71"/>
        <v>-2.6881520913334134</v>
      </c>
      <c r="AC82" s="31">
        <f t="shared" si="83"/>
        <v>5.0423043854742527E-9</v>
      </c>
      <c r="AD82" s="31">
        <f t="shared" si="72"/>
        <v>1.9522930581253614E-3</v>
      </c>
      <c r="AE82" s="31">
        <f t="shared" si="84"/>
        <v>0.41187924678167076</v>
      </c>
      <c r="AF82" s="31">
        <f t="shared" si="85"/>
        <v>-12.354831646003252</v>
      </c>
      <c r="AG82" s="31">
        <f t="shared" si="64"/>
        <v>92.110410468749379</v>
      </c>
      <c r="AH82" s="31">
        <f t="shared" si="73"/>
        <v>-92.020857879832519</v>
      </c>
      <c r="AI82" s="31">
        <f t="shared" si="74"/>
        <v>-89.998564246979996</v>
      </c>
      <c r="AJ82" s="31">
        <f t="shared" si="86"/>
        <v>9.8318947623853816</v>
      </c>
      <c r="AK82" s="31">
        <f t="shared" si="75"/>
        <v>71.191411417006762</v>
      </c>
      <c r="AL82" s="32">
        <f t="shared" si="76"/>
        <v>-5.3147805019337471E-5</v>
      </c>
      <c r="AM82" s="31">
        <f t="shared" si="77"/>
        <v>-0.20043460308763034</v>
      </c>
      <c r="AN82" s="31">
        <f t="shared" si="87"/>
        <v>9.921394203497222</v>
      </c>
      <c r="AO82" s="31">
        <f t="shared" si="88"/>
        <v>-19.007587433060863</v>
      </c>
      <c r="AP82" s="30">
        <f t="shared" si="65"/>
        <v>23.609121289162623</v>
      </c>
      <c r="AQ82" s="30">
        <f t="shared" si="66"/>
        <v>-22.498774732165998</v>
      </c>
      <c r="AR82" s="31">
        <f t="shared" si="89"/>
        <v>11.44362000727552</v>
      </c>
      <c r="AS82" s="33">
        <f t="shared" si="90"/>
        <v>-31.362419079064114</v>
      </c>
      <c r="AT82" s="31">
        <f t="shared" si="78"/>
        <v>1.5776397352810343E-12</v>
      </c>
      <c r="AU82" s="31">
        <f t="shared" si="79"/>
        <v>3.454163232272972E-5</v>
      </c>
      <c r="AV82" s="32">
        <f t="shared" si="80"/>
        <v>-7.7146197324263002E-15</v>
      </c>
      <c r="AW82" s="31">
        <f t="shared" si="81"/>
        <v>-2.5906224242050403E-6</v>
      </c>
      <c r="AX82" s="34">
        <f t="shared" si="91"/>
        <v>1.569925115548608E-12</v>
      </c>
      <c r="AY82" s="35">
        <f t="shared" si="92"/>
        <v>3.1951009898524681E-5</v>
      </c>
      <c r="AZ82" s="10">
        <f t="shared" si="93"/>
        <v>11.44362000727709</v>
      </c>
      <c r="BA82" s="10">
        <f t="shared" si="94"/>
        <v>-31.362387128054216</v>
      </c>
      <c r="BB82" s="10">
        <f t="shared" si="95"/>
        <v>148.63761287194578</v>
      </c>
      <c r="BC82" s="37"/>
      <c r="BD82" s="46">
        <f t="shared" si="96"/>
        <v>11</v>
      </c>
      <c r="BE82" s="46">
        <f t="shared" si="97"/>
        <v>-31</v>
      </c>
      <c r="BF82" s="46">
        <f t="shared" si="98"/>
        <v>149</v>
      </c>
    </row>
    <row r="83" spans="22:58" x14ac:dyDescent="0.3">
      <c r="V83" s="29">
        <v>1.79</v>
      </c>
      <c r="W83" s="36">
        <f t="shared" si="82"/>
        <v>616.59500186148261</v>
      </c>
      <c r="X83" s="30">
        <f t="shared" si="67"/>
        <v>0.52657877444698298</v>
      </c>
      <c r="Y83" s="31">
        <f t="shared" si="68"/>
        <v>-0.13003229829353097</v>
      </c>
      <c r="Z83" s="31">
        <f t="shared" si="69"/>
        <v>-9.8894458541840979</v>
      </c>
      <c r="AA83" s="31">
        <f t="shared" si="70"/>
        <v>1.0013446825953589E-2</v>
      </c>
      <c r="AB83" s="31">
        <f t="shared" si="71"/>
        <v>-2.7506721234492764</v>
      </c>
      <c r="AC83" s="31">
        <f t="shared" si="83"/>
        <v>5.2799397456059121E-9</v>
      </c>
      <c r="AD83" s="31">
        <f t="shared" si="72"/>
        <v>1.9977678052216074E-3</v>
      </c>
      <c r="AE83" s="31">
        <f t="shared" si="84"/>
        <v>0.40655992825934534</v>
      </c>
      <c r="AF83" s="31">
        <f t="shared" si="85"/>
        <v>-12.638120209828152</v>
      </c>
      <c r="AG83" s="31">
        <f t="shared" si="64"/>
        <v>92.110410468749379</v>
      </c>
      <c r="AH83" s="31">
        <f t="shared" si="73"/>
        <v>-92.220857879709797</v>
      </c>
      <c r="AI83" s="31">
        <f t="shared" si="74"/>
        <v>-89.99859692870875</v>
      </c>
      <c r="AJ83" s="31">
        <f t="shared" si="86"/>
        <v>10.011529182705551</v>
      </c>
      <c r="AK83" s="31">
        <f t="shared" si="75"/>
        <v>71.590382939604282</v>
      </c>
      <c r="AL83" s="32">
        <f t="shared" si="76"/>
        <v>-5.5652567853933853E-5</v>
      </c>
      <c r="AM83" s="31">
        <f t="shared" si="77"/>
        <v>-0.20510328531945185</v>
      </c>
      <c r="AN83" s="31">
        <f t="shared" si="87"/>
        <v>9.9010261191772795</v>
      </c>
      <c r="AO83" s="31">
        <f t="shared" si="88"/>
        <v>-18.61331727442392</v>
      </c>
      <c r="AP83" s="30">
        <f t="shared" si="65"/>
        <v>23.609121289162623</v>
      </c>
      <c r="AQ83" s="30">
        <f t="shared" si="66"/>
        <v>-22.498774732165998</v>
      </c>
      <c r="AR83" s="31">
        <f t="shared" si="89"/>
        <v>11.417932604433247</v>
      </c>
      <c r="AS83" s="33">
        <f t="shared" si="90"/>
        <v>-31.251437484252072</v>
      </c>
      <c r="AT83" s="31">
        <f t="shared" si="78"/>
        <v>1.6528572776721768E-12</v>
      </c>
      <c r="AU83" s="31">
        <f t="shared" si="79"/>
        <v>3.5346210297787509E-5</v>
      </c>
      <c r="AV83" s="32">
        <f t="shared" si="80"/>
        <v>-9.6432746655328773E-15</v>
      </c>
      <c r="AW83" s="31">
        <f t="shared" si="81"/>
        <v>-2.6509657723343968E-6</v>
      </c>
      <c r="AX83" s="34">
        <f t="shared" si="91"/>
        <v>1.6432140030066439E-12</v>
      </c>
      <c r="AY83" s="35">
        <f t="shared" si="92"/>
        <v>3.2695244525453113E-5</v>
      </c>
      <c r="AZ83" s="10">
        <f t="shared" si="93"/>
        <v>11.41793260443489</v>
      </c>
      <c r="BA83" s="10">
        <f t="shared" si="94"/>
        <v>-31.251404789007548</v>
      </c>
      <c r="BB83" s="10">
        <f t="shared" si="95"/>
        <v>148.74859521099245</v>
      </c>
      <c r="BC83" s="48"/>
      <c r="BD83" s="46">
        <f t="shared" si="96"/>
        <v>11</v>
      </c>
      <c r="BE83" s="46">
        <f t="shared" si="97"/>
        <v>-31</v>
      </c>
      <c r="BF83" s="46">
        <f t="shared" si="98"/>
        <v>149</v>
      </c>
    </row>
    <row r="84" spans="22:58" x14ac:dyDescent="0.3">
      <c r="V84" s="29">
        <v>1.8</v>
      </c>
      <c r="W84" s="38">
        <f t="shared" si="82"/>
        <v>630.95734448019368</v>
      </c>
      <c r="X84" s="30">
        <f t="shared" si="67"/>
        <v>0.52657877444698298</v>
      </c>
      <c r="Y84" s="31">
        <f t="shared" si="68"/>
        <v>-0.13606550507565579</v>
      </c>
      <c r="Z84" s="31">
        <f t="shared" si="69"/>
        <v>-10.115096473508183</v>
      </c>
      <c r="AA84" s="31">
        <f t="shared" si="70"/>
        <v>1.048479682679364E-2</v>
      </c>
      <c r="AB84" s="31">
        <f t="shared" si="71"/>
        <v>-2.8146416475495522</v>
      </c>
      <c r="AC84" s="31">
        <f t="shared" si="83"/>
        <v>5.5287767335754292E-9</v>
      </c>
      <c r="AD84" s="31">
        <f t="shared" si="72"/>
        <v>2.0443017952483295E-3</v>
      </c>
      <c r="AE84" s="31">
        <f t="shared" si="84"/>
        <v>0.40099807172689755</v>
      </c>
      <c r="AF84" s="31">
        <f t="shared" si="85"/>
        <v>-12.927693819262487</v>
      </c>
      <c r="AG84" s="31">
        <f t="shared" si="64"/>
        <v>92.110410468749379</v>
      </c>
      <c r="AH84" s="31">
        <f t="shared" si="73"/>
        <v>-92.420857879592575</v>
      </c>
      <c r="AI84" s="31">
        <f t="shared" si="74"/>
        <v>-89.998628866510515</v>
      </c>
      <c r="AJ84" s="31">
        <f t="shared" si="86"/>
        <v>10.191990646964468</v>
      </c>
      <c r="AK84" s="31">
        <f t="shared" si="75"/>
        <v>71.982067972790702</v>
      </c>
      <c r="AL84" s="32">
        <f t="shared" si="76"/>
        <v>-5.8275374975591261E-5</v>
      </c>
      <c r="AM84" s="31">
        <f t="shared" si="77"/>
        <v>-0.20988071231043448</v>
      </c>
      <c r="AN84" s="31">
        <f t="shared" si="87"/>
        <v>9.8814849607462971</v>
      </c>
      <c r="AO84" s="31">
        <f t="shared" si="88"/>
        <v>-18.226441606030246</v>
      </c>
      <c r="AP84" s="30">
        <f t="shared" si="65"/>
        <v>23.609121289162623</v>
      </c>
      <c r="AQ84" s="30">
        <f t="shared" si="66"/>
        <v>-22.498774732165998</v>
      </c>
      <c r="AR84" s="31">
        <f t="shared" si="89"/>
        <v>11.392829589469819</v>
      </c>
      <c r="AS84" s="33">
        <f t="shared" si="90"/>
        <v>-31.154135425292733</v>
      </c>
      <c r="AT84" s="31">
        <f t="shared" si="78"/>
        <v>1.731932129929531E-12</v>
      </c>
      <c r="AU84" s="31">
        <f t="shared" si="79"/>
        <v>3.6169529301407566E-5</v>
      </c>
      <c r="AV84" s="32">
        <f t="shared" si="80"/>
        <v>-9.6432746655328773E-15</v>
      </c>
      <c r="AW84" s="31">
        <f t="shared" si="81"/>
        <v>-2.7127146976059256E-6</v>
      </c>
      <c r="AX84" s="34">
        <f t="shared" si="91"/>
        <v>1.7222888552639982E-12</v>
      </c>
      <c r="AY84" s="35">
        <f t="shared" si="92"/>
        <v>3.3456814603801642E-5</v>
      </c>
      <c r="AZ84" s="10">
        <f t="shared" si="93"/>
        <v>11.392829589471543</v>
      </c>
      <c r="BA84" s="10">
        <f t="shared" si="94"/>
        <v>-31.15410196847813</v>
      </c>
      <c r="BB84" s="10">
        <f t="shared" si="95"/>
        <v>148.84589803152187</v>
      </c>
      <c r="BC84" s="37"/>
      <c r="BD84" s="46">
        <f t="shared" si="96"/>
        <v>11</v>
      </c>
      <c r="BE84" s="46">
        <f t="shared" si="97"/>
        <v>-31</v>
      </c>
      <c r="BF84" s="46">
        <f t="shared" si="98"/>
        <v>149</v>
      </c>
    </row>
    <row r="85" spans="22:58" x14ac:dyDescent="0.3">
      <c r="V85" s="29">
        <v>1.81</v>
      </c>
      <c r="W85" s="36">
        <f t="shared" si="82"/>
        <v>645.65422903465583</v>
      </c>
      <c r="X85" s="30">
        <f t="shared" si="67"/>
        <v>0.52657877444698298</v>
      </c>
      <c r="Y85" s="31">
        <f t="shared" si="68"/>
        <v>-0.14237407786436174</v>
      </c>
      <c r="Z85" s="31">
        <f t="shared" si="69"/>
        <v>-10.345675334972624</v>
      </c>
      <c r="AA85" s="31">
        <f t="shared" si="70"/>
        <v>1.0978306044987465E-2</v>
      </c>
      <c r="AB85" s="31">
        <f t="shared" si="71"/>
        <v>-2.880093942843287</v>
      </c>
      <c r="AC85" s="31">
        <f t="shared" si="83"/>
        <v>5.7893399435232963E-9</v>
      </c>
      <c r="AD85" s="31">
        <f t="shared" si="72"/>
        <v>2.0919197011427439E-3</v>
      </c>
      <c r="AE85" s="31">
        <f t="shared" si="84"/>
        <v>0.39518300841694864</v>
      </c>
      <c r="AF85" s="31">
        <f t="shared" si="85"/>
        <v>-13.223677358114768</v>
      </c>
      <c r="AG85" s="31">
        <f t="shared" si="64"/>
        <v>92.110410468749379</v>
      </c>
      <c r="AH85" s="31">
        <f t="shared" si="73"/>
        <v>-92.620857879480639</v>
      </c>
      <c r="AI85" s="31">
        <f t="shared" si="74"/>
        <v>-89.998660077319158</v>
      </c>
      <c r="AJ85" s="31">
        <f t="shared" si="86"/>
        <v>10.37324907355395</v>
      </c>
      <c r="AK85" s="31">
        <f t="shared" si="75"/>
        <v>72.366527704638372</v>
      </c>
      <c r="AL85" s="32">
        <f t="shared" si="76"/>
        <v>-6.1021789489575464E-5</v>
      </c>
      <c r="AM85" s="31">
        <f t="shared" si="77"/>
        <v>-0.21476941684973133</v>
      </c>
      <c r="AN85" s="31">
        <f t="shared" si="87"/>
        <v>9.8627406410332004</v>
      </c>
      <c r="AO85" s="31">
        <f t="shared" si="88"/>
        <v>-17.846901789530516</v>
      </c>
      <c r="AP85" s="30">
        <f t="shared" si="65"/>
        <v>23.609121289162623</v>
      </c>
      <c r="AQ85" s="30">
        <f t="shared" si="66"/>
        <v>-22.498774732165998</v>
      </c>
      <c r="AR85" s="31">
        <f t="shared" si="89"/>
        <v>11.368270206446773</v>
      </c>
      <c r="AS85" s="33">
        <f t="shared" si="90"/>
        <v>-31.070579147645283</v>
      </c>
      <c r="AT85" s="31">
        <f t="shared" si="78"/>
        <v>1.8129356371199907E-12</v>
      </c>
      <c r="AU85" s="31">
        <f t="shared" si="79"/>
        <v>3.7012025868223515E-5</v>
      </c>
      <c r="AV85" s="32">
        <f t="shared" si="80"/>
        <v>-1.1571929598639454E-14</v>
      </c>
      <c r="AW85" s="31">
        <f t="shared" si="81"/>
        <v>-2.7759019401171474E-6</v>
      </c>
      <c r="AX85" s="34">
        <f t="shared" si="91"/>
        <v>1.8013637075213512E-12</v>
      </c>
      <c r="AY85" s="35">
        <f t="shared" si="92"/>
        <v>3.4236123928106366E-5</v>
      </c>
      <c r="AZ85" s="10">
        <f t="shared" si="93"/>
        <v>11.368270206448575</v>
      </c>
      <c r="BA85" s="10">
        <f t="shared" si="94"/>
        <v>-31.070544911521356</v>
      </c>
      <c r="BB85" s="10">
        <f t="shared" si="95"/>
        <v>148.92945508847865</v>
      </c>
      <c r="BC85" s="48"/>
      <c r="BD85" s="46">
        <f t="shared" si="96"/>
        <v>11</v>
      </c>
      <c r="BE85" s="46">
        <f t="shared" si="97"/>
        <v>-31</v>
      </c>
      <c r="BF85" s="46">
        <f t="shared" si="98"/>
        <v>149</v>
      </c>
    </row>
    <row r="86" spans="22:58" x14ac:dyDescent="0.3">
      <c r="V86" s="29">
        <v>1.82</v>
      </c>
      <c r="W86" s="38">
        <f t="shared" si="82"/>
        <v>660.6934480075962</v>
      </c>
      <c r="X86" s="30">
        <f t="shared" si="67"/>
        <v>0.52657877444698298</v>
      </c>
      <c r="Y86" s="31">
        <f t="shared" si="68"/>
        <v>-0.1489701573761906</v>
      </c>
      <c r="Z86" s="31">
        <f t="shared" si="69"/>
        <v>-10.581274805124723</v>
      </c>
      <c r="AA86" s="31">
        <f t="shared" si="70"/>
        <v>1.1495013536638923E-2</v>
      </c>
      <c r="AB86" s="31">
        <f t="shared" si="71"/>
        <v>-2.9470630293032078</v>
      </c>
      <c r="AC86" s="31">
        <f t="shared" si="83"/>
        <v>6.0621828994138767E-9</v>
      </c>
      <c r="AD86" s="31">
        <f t="shared" si="72"/>
        <v>2.1406467705485906E-3</v>
      </c>
      <c r="AE86" s="31">
        <f t="shared" si="84"/>
        <v>0.38910363666961423</v>
      </c>
      <c r="AF86" s="31">
        <f t="shared" si="85"/>
        <v>-13.526197187657381</v>
      </c>
      <c r="AG86" s="31">
        <f t="shared" si="64"/>
        <v>92.110410468749379</v>
      </c>
      <c r="AH86" s="31">
        <f t="shared" si="73"/>
        <v>-92.820857879373733</v>
      </c>
      <c r="AI86" s="31">
        <f t="shared" si="74"/>
        <v>-89.998690577683078</v>
      </c>
      <c r="AJ86" s="31">
        <f t="shared" si="86"/>
        <v>10.555275193129237</v>
      </c>
      <c r="AK86" s="31">
        <f t="shared" si="75"/>
        <v>72.743827449158459</v>
      </c>
      <c r="AL86" s="32">
        <f t="shared" si="76"/>
        <v>-6.3897636670553912E-5</v>
      </c>
      <c r="AM86" s="31">
        <f t="shared" si="77"/>
        <v>-0.21977199070830988</v>
      </c>
      <c r="AN86" s="31">
        <f t="shared" si="87"/>
        <v>9.8447638848682129</v>
      </c>
      <c r="AO86" s="31">
        <f t="shared" si="88"/>
        <v>-17.474635119232929</v>
      </c>
      <c r="AP86" s="30">
        <f t="shared" si="65"/>
        <v>23.609121289162623</v>
      </c>
      <c r="AQ86" s="30">
        <f t="shared" si="66"/>
        <v>-22.498774732165998</v>
      </c>
      <c r="AR86" s="31">
        <f t="shared" si="89"/>
        <v>11.344214078534449</v>
      </c>
      <c r="AS86" s="33">
        <f t="shared" si="90"/>
        <v>-31.00083230689031</v>
      </c>
      <c r="AT86" s="31">
        <f t="shared" si="78"/>
        <v>1.8977964541766617E-12</v>
      </c>
      <c r="AU86" s="31">
        <f t="shared" si="79"/>
        <v>3.7874146701066866E-5</v>
      </c>
      <c r="AV86" s="32">
        <f t="shared" si="80"/>
        <v>-1.1571929598639454E-14</v>
      </c>
      <c r="AW86" s="31">
        <f t="shared" si="81"/>
        <v>-2.8405610025804261E-6</v>
      </c>
      <c r="AX86" s="34">
        <f t="shared" si="91"/>
        <v>1.8862245245780222E-12</v>
      </c>
      <c r="AY86" s="35">
        <f t="shared" si="92"/>
        <v>3.5033585698486443E-5</v>
      </c>
      <c r="AZ86" s="10">
        <f t="shared" si="93"/>
        <v>11.344214078536336</v>
      </c>
      <c r="BA86" s="10">
        <f t="shared" si="94"/>
        <v>-31.00079727330461</v>
      </c>
      <c r="BB86" s="10">
        <f t="shared" si="95"/>
        <v>148.99920272669539</v>
      </c>
      <c r="BC86" s="37"/>
      <c r="BD86" s="46">
        <f t="shared" si="96"/>
        <v>11</v>
      </c>
      <c r="BE86" s="46">
        <f t="shared" si="97"/>
        <v>-31</v>
      </c>
      <c r="BF86" s="46">
        <f t="shared" si="98"/>
        <v>149</v>
      </c>
    </row>
    <row r="87" spans="22:58" x14ac:dyDescent="0.3">
      <c r="V87" s="29">
        <v>1.83</v>
      </c>
      <c r="W87" s="36">
        <f t="shared" si="82"/>
        <v>676.0829753919819</v>
      </c>
      <c r="X87" s="30">
        <f t="shared" si="67"/>
        <v>0.52657877444698298</v>
      </c>
      <c r="Y87" s="31">
        <f t="shared" si="68"/>
        <v>-0.15586637984514662</v>
      </c>
      <c r="Z87" s="31">
        <f t="shared" si="69"/>
        <v>-10.821987917367514</v>
      </c>
      <c r="AA87" s="31">
        <f t="shared" si="70"/>
        <v>1.2036006820102545E-2</v>
      </c>
      <c r="AB87" s="31">
        <f t="shared" si="71"/>
        <v>-3.0155836824827751</v>
      </c>
      <c r="AC87" s="31">
        <f t="shared" si="83"/>
        <v>6.3478841977255191E-9</v>
      </c>
      <c r="AD87" s="31">
        <f t="shared" si="72"/>
        <v>2.1905088392027657E-3</v>
      </c>
      <c r="AE87" s="31">
        <f t="shared" si="84"/>
        <v>0.38274840776982311</v>
      </c>
      <c r="AF87" s="31">
        <f t="shared" si="85"/>
        <v>-13.835381091011087</v>
      </c>
      <c r="AG87" s="31">
        <f t="shared" si="64"/>
        <v>92.110410468749379</v>
      </c>
      <c r="AH87" s="31">
        <f t="shared" si="73"/>
        <v>-93.020857879271631</v>
      </c>
      <c r="AI87" s="31">
        <f t="shared" si="74"/>
        <v>-89.998720383773929</v>
      </c>
      <c r="AJ87" s="31">
        <f t="shared" si="86"/>
        <v>10.738040549833245</v>
      </c>
      <c r="AK87" s="31">
        <f t="shared" si="75"/>
        <v>73.114036319539167</v>
      </c>
      <c r="AL87" s="32">
        <f t="shared" si="76"/>
        <v>-6.6909016315060826E-5</v>
      </c>
      <c r="AM87" s="31">
        <f t="shared" si="77"/>
        <v>-0.22489108601178359</v>
      </c>
      <c r="AN87" s="31">
        <f t="shared" si="87"/>
        <v>9.8275262302946782</v>
      </c>
      <c r="AO87" s="31">
        <f t="shared" si="88"/>
        <v>-17.109575150246545</v>
      </c>
      <c r="AP87" s="30">
        <f t="shared" si="65"/>
        <v>23.609121289162623</v>
      </c>
      <c r="AQ87" s="30">
        <f t="shared" si="66"/>
        <v>-22.498774732165998</v>
      </c>
      <c r="AR87" s="31">
        <f t="shared" si="89"/>
        <v>11.320621195061122</v>
      </c>
      <c r="AS87" s="33">
        <f t="shared" si="90"/>
        <v>-30.944956241257632</v>
      </c>
      <c r="AT87" s="31">
        <f t="shared" si="78"/>
        <v>1.9865145810995442E-12</v>
      </c>
      <c r="AU87" s="31">
        <f t="shared" si="79"/>
        <v>3.8756348907814702E-5</v>
      </c>
      <c r="AV87" s="32">
        <f t="shared" si="80"/>
        <v>-1.1571929598639454E-14</v>
      </c>
      <c r="AW87" s="31">
        <f t="shared" si="81"/>
        <v>-2.9067261680865427E-6</v>
      </c>
      <c r="AX87" s="34">
        <f t="shared" si="91"/>
        <v>1.9749426515009047E-12</v>
      </c>
      <c r="AY87" s="35">
        <f t="shared" si="92"/>
        <v>3.5849622739728161E-5</v>
      </c>
      <c r="AZ87" s="10">
        <f t="shared" si="93"/>
        <v>11.320621195063097</v>
      </c>
      <c r="BA87" s="10">
        <f t="shared" si="94"/>
        <v>-30.944920391634891</v>
      </c>
      <c r="BB87" s="10">
        <f t="shared" si="95"/>
        <v>149.05507960836511</v>
      </c>
      <c r="BC87" s="48"/>
      <c r="BD87" s="46">
        <f t="shared" si="96"/>
        <v>11</v>
      </c>
      <c r="BE87" s="46">
        <f t="shared" si="97"/>
        <v>-31</v>
      </c>
      <c r="BF87" s="46">
        <f t="shared" si="98"/>
        <v>149</v>
      </c>
    </row>
    <row r="88" spans="22:58" x14ac:dyDescent="0.3">
      <c r="V88" s="29">
        <v>1.84</v>
      </c>
      <c r="W88" s="38">
        <f t="shared" si="82"/>
        <v>691.8309709189366</v>
      </c>
      <c r="X88" s="30">
        <f t="shared" si="67"/>
        <v>0.52657877444698298</v>
      </c>
      <c r="Y88" s="31">
        <f t="shared" si="68"/>
        <v>-0.16307589355662314</v>
      </c>
      <c r="Z88" s="31">
        <f t="shared" si="69"/>
        <v>-11.067908295017846</v>
      </c>
      <c r="AA88" s="31">
        <f t="shared" si="70"/>
        <v>1.2602424111307384E-2</v>
      </c>
      <c r="AB88" s="31">
        <f t="shared" si="71"/>
        <v>-3.0856914485068696</v>
      </c>
      <c r="AC88" s="31">
        <f t="shared" si="83"/>
        <v>6.6470513647604198E-9</v>
      </c>
      <c r="AD88" s="31">
        <f t="shared" si="72"/>
        <v>2.2415323446337695E-3</v>
      </c>
      <c r="AE88" s="31">
        <f t="shared" si="84"/>
        <v>0.37610531164871863</v>
      </c>
      <c r="AF88" s="31">
        <f t="shared" si="85"/>
        <v>-14.151358211180082</v>
      </c>
      <c r="AG88" s="31">
        <f t="shared" si="64"/>
        <v>92.110410468749379</v>
      </c>
      <c r="AH88" s="31">
        <f t="shared" si="73"/>
        <v>-93.220857879174147</v>
      </c>
      <c r="AI88" s="31">
        <f t="shared" si="74"/>
        <v>-89.998749511395346</v>
      </c>
      <c r="AJ88" s="31">
        <f t="shared" si="86"/>
        <v>10.921517500217472</v>
      </c>
      <c r="AK88" s="31">
        <f t="shared" si="75"/>
        <v>73.477226912761722</v>
      </c>
      <c r="AL88" s="32">
        <f t="shared" si="76"/>
        <v>-7.0062315669797072E-5</v>
      </c>
      <c r="AM88" s="31">
        <f t="shared" si="77"/>
        <v>-0.23012941664514652</v>
      </c>
      <c r="AN88" s="31">
        <f t="shared" si="87"/>
        <v>9.8110000274770339</v>
      </c>
      <c r="AO88" s="31">
        <f t="shared" si="88"/>
        <v>-16.751652015278768</v>
      </c>
      <c r="AP88" s="30">
        <f t="shared" si="65"/>
        <v>23.609121289162623</v>
      </c>
      <c r="AQ88" s="30">
        <f t="shared" si="66"/>
        <v>-22.498774732165998</v>
      </c>
      <c r="AR88" s="31">
        <f t="shared" si="89"/>
        <v>11.297451896122375</v>
      </c>
      <c r="AS88" s="33">
        <f t="shared" si="90"/>
        <v>-30.90301022645885</v>
      </c>
      <c r="AT88" s="31">
        <f t="shared" si="78"/>
        <v>2.0810186728217443E-12</v>
      </c>
      <c r="AU88" s="31">
        <f t="shared" si="79"/>
        <v>3.9659100243754352E-5</v>
      </c>
      <c r="AV88" s="32">
        <f t="shared" si="80"/>
        <v>-1.1571929598639454E-14</v>
      </c>
      <c r="AW88" s="31">
        <f t="shared" si="81"/>
        <v>-2.9744325182820487E-6</v>
      </c>
      <c r="AX88" s="34">
        <f t="shared" si="91"/>
        <v>2.0694467432231047E-12</v>
      </c>
      <c r="AY88" s="35">
        <f t="shared" si="92"/>
        <v>3.6684667725472302E-5</v>
      </c>
      <c r="AZ88" s="10">
        <f t="shared" si="93"/>
        <v>11.297451896124445</v>
      </c>
      <c r="BA88" s="10">
        <f t="shared" si="94"/>
        <v>-30.902973541791123</v>
      </c>
      <c r="BB88" s="10">
        <f t="shared" si="95"/>
        <v>149.09702645820889</v>
      </c>
      <c r="BC88" s="37"/>
      <c r="BD88" s="46">
        <f t="shared" si="96"/>
        <v>11</v>
      </c>
      <c r="BE88" s="46">
        <f t="shared" si="97"/>
        <v>-31</v>
      </c>
      <c r="BF88" s="46">
        <f t="shared" si="98"/>
        <v>149</v>
      </c>
    </row>
    <row r="89" spans="22:58" x14ac:dyDescent="0.3">
      <c r="V89" s="29">
        <v>1.85</v>
      </c>
      <c r="W89" s="36">
        <f t="shared" si="82"/>
        <v>707.94578438413862</v>
      </c>
      <c r="X89" s="30">
        <f t="shared" si="67"/>
        <v>0.52657877444698298</v>
      </c>
      <c r="Y89" s="31">
        <f t="shared" si="68"/>
        <v>-0.17061237558259801</v>
      </c>
      <c r="Z89" s="31">
        <f t="shared" si="69"/>
        <v>-11.319130067489416</v>
      </c>
      <c r="AA89" s="31">
        <f t="shared" si="70"/>
        <v>1.3195456659816833E-2</v>
      </c>
      <c r="AB89" s="31">
        <f t="shared" si="71"/>
        <v>-3.1574226592282391</v>
      </c>
      <c r="AC89" s="31">
        <f t="shared" si="83"/>
        <v>6.9603169993347393E-9</v>
      </c>
      <c r="AD89" s="31">
        <f t="shared" si="72"/>
        <v>2.2937443401792358E-3</v>
      </c>
      <c r="AE89" s="31">
        <f t="shared" si="84"/>
        <v>0.36916186248451877</v>
      </c>
      <c r="AF89" s="31">
        <f t="shared" si="85"/>
        <v>-14.474258982377476</v>
      </c>
      <c r="AG89" s="31">
        <f t="shared" si="64"/>
        <v>92.110410468749379</v>
      </c>
      <c r="AH89" s="31">
        <f t="shared" si="73"/>
        <v>-93.420857879081041</v>
      </c>
      <c r="AI89" s="31">
        <f t="shared" si="74"/>
        <v>-89.998777975991146</v>
      </c>
      <c r="AJ89" s="31">
        <f t="shared" si="86"/>
        <v>11.105679210051115</v>
      </c>
      <c r="AK89" s="31">
        <f t="shared" si="75"/>
        <v>73.83347500594239</v>
      </c>
      <c r="AL89" s="32">
        <f t="shared" si="76"/>
        <v>-7.3364222990743896E-5</v>
      </c>
      <c r="AM89" s="31">
        <f t="shared" si="77"/>
        <v>-0.23548975969015062</v>
      </c>
      <c r="AN89" s="31">
        <f t="shared" si="87"/>
        <v>9.7951584354964627</v>
      </c>
      <c r="AO89" s="31">
        <f t="shared" si="88"/>
        <v>-16.400792729738907</v>
      </c>
      <c r="AP89" s="30">
        <f t="shared" si="65"/>
        <v>23.609121289162623</v>
      </c>
      <c r="AQ89" s="30">
        <f t="shared" si="66"/>
        <v>-22.498774732165998</v>
      </c>
      <c r="AR89" s="31">
        <f t="shared" si="89"/>
        <v>11.27466685497761</v>
      </c>
      <c r="AS89" s="33">
        <f t="shared" si="90"/>
        <v>-30.875051712116381</v>
      </c>
      <c r="AT89" s="31">
        <f t="shared" si="78"/>
        <v>2.1793800744101556E-12</v>
      </c>
      <c r="AU89" s="31">
        <f t="shared" si="79"/>
        <v>4.0582879359593509E-5</v>
      </c>
      <c r="AV89" s="32">
        <f t="shared" si="80"/>
        <v>-1.1571929598639454E-14</v>
      </c>
      <c r="AW89" s="31">
        <f t="shared" si="81"/>
        <v>-3.0437159519700184E-6</v>
      </c>
      <c r="AX89" s="34">
        <f t="shared" si="91"/>
        <v>2.167808144811516E-12</v>
      </c>
      <c r="AY89" s="35">
        <f t="shared" si="92"/>
        <v>3.7539163407623493E-5</v>
      </c>
      <c r="AZ89" s="10">
        <f t="shared" si="93"/>
        <v>11.274666854979777</v>
      </c>
      <c r="BA89" s="10">
        <f t="shared" si="94"/>
        <v>-30.875014172952973</v>
      </c>
      <c r="BB89" s="10">
        <f t="shared" si="95"/>
        <v>149.12498582704703</v>
      </c>
      <c r="BC89" s="48"/>
      <c r="BD89" s="46">
        <f t="shared" si="96"/>
        <v>11</v>
      </c>
      <c r="BE89" s="46">
        <f t="shared" si="97"/>
        <v>-31</v>
      </c>
      <c r="BF89" s="46">
        <f t="shared" si="98"/>
        <v>149</v>
      </c>
    </row>
    <row r="90" spans="22:58" x14ac:dyDescent="0.3">
      <c r="V90" s="29">
        <v>1.86</v>
      </c>
      <c r="W90" s="38">
        <f t="shared" si="82"/>
        <v>724.4359600749907</v>
      </c>
      <c r="X90" s="30">
        <f t="shared" si="67"/>
        <v>0.52657877444698298</v>
      </c>
      <c r="Y90" s="31">
        <f t="shared" si="68"/>
        <v>-0.17849004868261348</v>
      </c>
      <c r="Z90" s="31">
        <f t="shared" si="69"/>
        <v>-11.575747779240826</v>
      </c>
      <c r="AA90" s="31">
        <f t="shared" si="70"/>
        <v>1.3816351189872355E-2</v>
      </c>
      <c r="AB90" s="31">
        <f t="shared" si="71"/>
        <v>-3.2308144475408</v>
      </c>
      <c r="AC90" s="31">
        <f t="shared" si="83"/>
        <v>7.2883464873983154E-9</v>
      </c>
      <c r="AD90" s="31">
        <f t="shared" si="72"/>
        <v>2.3471725093299587E-3</v>
      </c>
      <c r="AE90" s="31">
        <f t="shared" si="84"/>
        <v>0.36190508424258833</v>
      </c>
      <c r="AF90" s="31">
        <f t="shared" si="85"/>
        <v>-14.804215054272296</v>
      </c>
      <c r="AG90" s="31">
        <f t="shared" si="64"/>
        <v>92.110410468749379</v>
      </c>
      <c r="AH90" s="31">
        <f t="shared" si="73"/>
        <v>-93.620857878992126</v>
      </c>
      <c r="AI90" s="31">
        <f t="shared" si="74"/>
        <v>-89.998805792653627</v>
      </c>
      <c r="AJ90" s="31">
        <f t="shared" si="86"/>
        <v>11.290499649203742</v>
      </c>
      <c r="AK90" s="31">
        <f t="shared" si="75"/>
        <v>74.182859264651682</v>
      </c>
      <c r="AL90" s="32">
        <f t="shared" si="76"/>
        <v>-7.6821741719603815E-5</v>
      </c>
      <c r="AM90" s="31">
        <f t="shared" si="77"/>
        <v>-0.24097495689607676</v>
      </c>
      <c r="AN90" s="31">
        <f t="shared" si="87"/>
        <v>9.7799754172192745</v>
      </c>
      <c r="AO90" s="31">
        <f t="shared" si="88"/>
        <v>-16.056921484898023</v>
      </c>
      <c r="AP90" s="30">
        <f t="shared" si="65"/>
        <v>23.609121289162623</v>
      </c>
      <c r="AQ90" s="30">
        <f t="shared" si="66"/>
        <v>-22.498774732165998</v>
      </c>
      <c r="AR90" s="31">
        <f t="shared" si="89"/>
        <v>11.252227058458487</v>
      </c>
      <c r="AS90" s="33">
        <f t="shared" si="90"/>
        <v>-30.861136539170317</v>
      </c>
      <c r="AT90" s="31">
        <f t="shared" si="78"/>
        <v>2.2815987858647778E-12</v>
      </c>
      <c r="AU90" s="31">
        <f t="shared" si="79"/>
        <v>4.1528176055246966E-5</v>
      </c>
      <c r="AV90" s="32">
        <f t="shared" si="80"/>
        <v>-1.1571929598639454E-14</v>
      </c>
      <c r="AW90" s="31">
        <f t="shared" si="81"/>
        <v>-3.1146132041440645E-6</v>
      </c>
      <c r="AX90" s="34">
        <f t="shared" si="91"/>
        <v>2.2700268562661383E-12</v>
      </c>
      <c r="AY90" s="35">
        <f t="shared" si="92"/>
        <v>3.8413562851102904E-5</v>
      </c>
      <c r="AZ90" s="10">
        <f t="shared" si="93"/>
        <v>11.252227058460758</v>
      </c>
      <c r="BA90" s="10">
        <f t="shared" si="94"/>
        <v>-30.861098125607466</v>
      </c>
      <c r="BB90" s="10">
        <f t="shared" si="95"/>
        <v>149.13890187439253</v>
      </c>
      <c r="BC90" s="37"/>
      <c r="BD90" s="46">
        <f t="shared" si="96"/>
        <v>11</v>
      </c>
      <c r="BE90" s="46">
        <f t="shared" si="97"/>
        <v>-31</v>
      </c>
      <c r="BF90" s="46">
        <f t="shared" si="98"/>
        <v>149</v>
      </c>
    </row>
    <row r="91" spans="22:58" x14ac:dyDescent="0.3">
      <c r="V91" s="29">
        <v>1.87</v>
      </c>
      <c r="W91" s="36">
        <f t="shared" si="82"/>
        <v>741.31024130091816</v>
      </c>
      <c r="X91" s="30">
        <f t="shared" si="67"/>
        <v>0.52657877444698298</v>
      </c>
      <c r="Y91" s="31">
        <f t="shared" si="68"/>
        <v>-0.18672369833047955</v>
      </c>
      <c r="Z91" s="31">
        <f t="shared" si="69"/>
        <v>-11.837856291122675</v>
      </c>
      <c r="AA91" s="31">
        <f t="shared" si="70"/>
        <v>1.4466412450923088E-2</v>
      </c>
      <c r="AB91" s="31">
        <f t="shared" si="71"/>
        <v>-3.3059047628399121</v>
      </c>
      <c r="AC91" s="31">
        <f t="shared" si="83"/>
        <v>7.6318360733797157E-9</v>
      </c>
      <c r="AD91" s="31">
        <f t="shared" si="72"/>
        <v>2.401845180408058E-3</v>
      </c>
      <c r="AE91" s="31">
        <f t="shared" si="84"/>
        <v>0.35432149619926256</v>
      </c>
      <c r="AF91" s="31">
        <f t="shared" si="85"/>
        <v>-15.141359208782179</v>
      </c>
      <c r="AG91" s="31">
        <f t="shared" si="64"/>
        <v>92.110410468749379</v>
      </c>
      <c r="AH91" s="31">
        <f t="shared" si="73"/>
        <v>-93.820857878907219</v>
      </c>
      <c r="AI91" s="31">
        <f t="shared" si="74"/>
        <v>-89.998832976131581</v>
      </c>
      <c r="AJ91" s="31">
        <f t="shared" si="86"/>
        <v>11.475953584780054</v>
      </c>
      <c r="AK91" s="31">
        <f t="shared" si="75"/>
        <v>74.525460963374059</v>
      </c>
      <c r="AL91" s="32">
        <f t="shared" si="76"/>
        <v>-8.0442205337372336E-5</v>
      </c>
      <c r="AM91" s="31">
        <f t="shared" si="77"/>
        <v>-0.24658791618467701</v>
      </c>
      <c r="AN91" s="31">
        <f t="shared" si="87"/>
        <v>9.7654257324168761</v>
      </c>
      <c r="AO91" s="31">
        <f t="shared" si="88"/>
        <v>-15.719959928942199</v>
      </c>
      <c r="AP91" s="30">
        <f t="shared" si="65"/>
        <v>23.609121289162623</v>
      </c>
      <c r="AQ91" s="30">
        <f t="shared" si="66"/>
        <v>-22.498774732165998</v>
      </c>
      <c r="AR91" s="31">
        <f t="shared" si="89"/>
        <v>11.230093785612766</v>
      </c>
      <c r="AS91" s="33">
        <f t="shared" si="90"/>
        <v>-30.861319137724379</v>
      </c>
      <c r="AT91" s="31">
        <f t="shared" si="78"/>
        <v>2.3876748071856106E-12</v>
      </c>
      <c r="AU91" s="31">
        <f t="shared" si="79"/>
        <v>4.2495491539535283E-5</v>
      </c>
      <c r="AV91" s="32">
        <f t="shared" si="80"/>
        <v>-1.350058453174603E-14</v>
      </c>
      <c r="AW91" s="31">
        <f t="shared" si="81"/>
        <v>-3.1871618654657265E-6</v>
      </c>
      <c r="AX91" s="34">
        <f t="shared" si="91"/>
        <v>2.3741742226538643E-12</v>
      </c>
      <c r="AY91" s="35">
        <f t="shared" si="92"/>
        <v>3.9308329674069555E-5</v>
      </c>
      <c r="AZ91" s="10">
        <f t="shared" si="93"/>
        <v>11.230093785615141</v>
      </c>
      <c r="BA91" s="10">
        <f t="shared" si="94"/>
        <v>-30.861279829394704</v>
      </c>
      <c r="BB91" s="10">
        <f t="shared" si="95"/>
        <v>149.1387201706053</v>
      </c>
      <c r="BC91" s="48"/>
      <c r="BD91" s="46">
        <f t="shared" si="96"/>
        <v>11</v>
      </c>
      <c r="BE91" s="46">
        <f t="shared" si="97"/>
        <v>-31</v>
      </c>
      <c r="BF91" s="46">
        <f t="shared" si="98"/>
        <v>149</v>
      </c>
    </row>
    <row r="92" spans="22:58" x14ac:dyDescent="0.3">
      <c r="V92" s="29">
        <v>1.88</v>
      </c>
      <c r="W92" s="38">
        <f t="shared" si="82"/>
        <v>758.57757502918366</v>
      </c>
      <c r="X92" s="30">
        <f t="shared" si="67"/>
        <v>0.52657877444698298</v>
      </c>
      <c r="Y92" s="31">
        <f t="shared" si="68"/>
        <v>-0.19532868982165519</v>
      </c>
      <c r="Z92" s="31">
        <f t="shared" si="69"/>
        <v>-12.105550673752372</v>
      </c>
      <c r="AA92" s="31">
        <f t="shared" si="70"/>
        <v>1.5147005882237656E-2</v>
      </c>
      <c r="AB92" s="31">
        <f t="shared" si="71"/>
        <v>-3.3827323866184416</v>
      </c>
      <c r="AC92" s="31">
        <f t="shared" si="83"/>
        <v>7.9915128601862188E-9</v>
      </c>
      <c r="AD92" s="31">
        <f t="shared" si="72"/>
        <v>2.4577913415870169E-3</v>
      </c>
      <c r="AE92" s="31">
        <f t="shared" si="84"/>
        <v>0.34639709849907829</v>
      </c>
      <c r="AF92" s="31">
        <f t="shared" si="85"/>
        <v>-15.485825269029226</v>
      </c>
      <c r="AG92" s="31">
        <f t="shared" si="64"/>
        <v>92.110410468749379</v>
      </c>
      <c r="AH92" s="31">
        <f t="shared" si="73"/>
        <v>-94.020857878826106</v>
      </c>
      <c r="AI92" s="31">
        <f t="shared" si="74"/>
        <v>-89.998859540838041</v>
      </c>
      <c r="AJ92" s="31">
        <f t="shared" si="86"/>
        <v>11.662016572677409</v>
      </c>
      <c r="AK92" s="31">
        <f t="shared" si="75"/>
        <v>74.861363718189963</v>
      </c>
      <c r="AL92" s="32">
        <f t="shared" si="76"/>
        <v>-8.4233292910486073E-5</v>
      </c>
      <c r="AM92" s="31">
        <f t="shared" si="77"/>
        <v>-0.25233161319007114</v>
      </c>
      <c r="AN92" s="31">
        <f t="shared" si="87"/>
        <v>9.7514849293077717</v>
      </c>
      <c r="AO92" s="31">
        <f t="shared" si="88"/>
        <v>-15.389827435838148</v>
      </c>
      <c r="AP92" s="30">
        <f t="shared" si="65"/>
        <v>23.609121289162623</v>
      </c>
      <c r="AQ92" s="30">
        <f t="shared" si="66"/>
        <v>-22.498774732165998</v>
      </c>
      <c r="AR92" s="31">
        <f t="shared" si="89"/>
        <v>11.208228584803479</v>
      </c>
      <c r="AS92" s="33">
        <f t="shared" si="90"/>
        <v>-30.875652704867374</v>
      </c>
      <c r="AT92" s="31">
        <f t="shared" si="78"/>
        <v>2.5014654482388667E-12</v>
      </c>
      <c r="AU92" s="31">
        <f t="shared" si="79"/>
        <v>4.3485338695932108E-5</v>
      </c>
      <c r="AV92" s="32">
        <f t="shared" si="80"/>
        <v>-1.5429239464852607E-14</v>
      </c>
      <c r="AW92" s="31">
        <f t="shared" si="81"/>
        <v>-3.2614004021955301E-6</v>
      </c>
      <c r="AX92" s="34">
        <f t="shared" si="91"/>
        <v>2.4860362087740142E-12</v>
      </c>
      <c r="AY92" s="35">
        <f t="shared" si="92"/>
        <v>4.0223938293736576E-5</v>
      </c>
      <c r="AZ92" s="10">
        <f t="shared" si="93"/>
        <v>11.208228584805966</v>
      </c>
      <c r="BA92" s="10">
        <f t="shared" si="94"/>
        <v>-30.875612480929082</v>
      </c>
      <c r="BB92" s="10">
        <f t="shared" si="95"/>
        <v>149.12438751907092</v>
      </c>
      <c r="BC92" s="37"/>
      <c r="BD92" s="46">
        <f t="shared" si="96"/>
        <v>11</v>
      </c>
      <c r="BE92" s="46">
        <f t="shared" si="97"/>
        <v>-31</v>
      </c>
      <c r="BF92" s="46">
        <f t="shared" si="98"/>
        <v>149</v>
      </c>
    </row>
    <row r="93" spans="22:58" x14ac:dyDescent="0.3">
      <c r="V93" s="29">
        <v>1.89</v>
      </c>
      <c r="W93" s="36">
        <f t="shared" si="82"/>
        <v>776.2471166286922</v>
      </c>
      <c r="X93" s="30">
        <f t="shared" si="67"/>
        <v>0.52657877444698298</v>
      </c>
      <c r="Y93" s="31">
        <f t="shared" si="68"/>
        <v>-0.20432098541105795</v>
      </c>
      <c r="Z93" s="31">
        <f t="shared" si="69"/>
        <v>-12.378926092542718</v>
      </c>
      <c r="AA93" s="31">
        <f t="shared" si="70"/>
        <v>1.5859560396442311E-2</v>
      </c>
      <c r="AB93" s="31">
        <f t="shared" si="71"/>
        <v>-3.4613369481863674</v>
      </c>
      <c r="AC93" s="31">
        <f t="shared" si="83"/>
        <v>8.3681425238235163E-9</v>
      </c>
      <c r="AD93" s="31">
        <f t="shared" si="72"/>
        <v>2.5150406562616059E-3</v>
      </c>
      <c r="AE93" s="31">
        <f t="shared" si="84"/>
        <v>0.33811735780050989</v>
      </c>
      <c r="AF93" s="31">
        <f t="shared" si="85"/>
        <v>-15.837748000072825</v>
      </c>
      <c r="AG93" s="31">
        <f t="shared" si="64"/>
        <v>92.110410468749379</v>
      </c>
      <c r="AH93" s="31">
        <f t="shared" si="73"/>
        <v>-94.22085787874866</v>
      </c>
      <c r="AI93" s="31">
        <f t="shared" si="74"/>
        <v>-89.998885500857938</v>
      </c>
      <c r="AJ93" s="31">
        <f t="shared" si="86"/>
        <v>11.848664947729388</v>
      </c>
      <c r="AK93" s="31">
        <f t="shared" si="75"/>
        <v>75.190653231691257</v>
      </c>
      <c r="AL93" s="32">
        <f t="shared" si="76"/>
        <v>-8.8203045391283027E-5</v>
      </c>
      <c r="AM93" s="31">
        <f t="shared" si="77"/>
        <v>-0.2582090928344104</v>
      </c>
      <c r="AN93" s="31">
        <f t="shared" si="87"/>
        <v>9.7381293346847144</v>
      </c>
      <c r="AO93" s="31">
        <f t="shared" si="88"/>
        <v>-15.066441362001092</v>
      </c>
      <c r="AP93" s="30">
        <f t="shared" si="65"/>
        <v>23.609121289162623</v>
      </c>
      <c r="AQ93" s="30">
        <f t="shared" si="66"/>
        <v>-22.498774732165998</v>
      </c>
      <c r="AR93" s="31">
        <f t="shared" si="89"/>
        <v>11.186593249481845</v>
      </c>
      <c r="AS93" s="33">
        <f t="shared" si="90"/>
        <v>-30.904189362073915</v>
      </c>
      <c r="AT93" s="31">
        <f t="shared" si="78"/>
        <v>2.6191133991583329E-12</v>
      </c>
      <c r="AU93" s="31">
        <f t="shared" si="79"/>
        <v>4.4498242354502061E-5</v>
      </c>
      <c r="AV93" s="32">
        <f t="shared" si="80"/>
        <v>-1.5429239464852607E-14</v>
      </c>
      <c r="AW93" s="31">
        <f t="shared" si="81"/>
        <v>-3.3373681765883213E-6</v>
      </c>
      <c r="AX93" s="34">
        <f t="shared" si="91"/>
        <v>2.6036841596934804E-12</v>
      </c>
      <c r="AY93" s="35">
        <f t="shared" si="92"/>
        <v>4.1160874177913738E-5</v>
      </c>
      <c r="AZ93" s="10">
        <f t="shared" si="93"/>
        <v>11.186593249484449</v>
      </c>
      <c r="BA93" s="10">
        <f t="shared" si="94"/>
        <v>-30.904148201199735</v>
      </c>
      <c r="BB93" s="10">
        <f t="shared" si="95"/>
        <v>149.09585179880025</v>
      </c>
      <c r="BC93" s="48"/>
      <c r="BD93" s="46">
        <f t="shared" si="96"/>
        <v>11</v>
      </c>
      <c r="BE93" s="46">
        <f t="shared" si="97"/>
        <v>-31</v>
      </c>
      <c r="BF93" s="46">
        <f t="shared" si="98"/>
        <v>149</v>
      </c>
    </row>
    <row r="94" spans="22:58" x14ac:dyDescent="0.3">
      <c r="V94" s="29">
        <v>1.9</v>
      </c>
      <c r="W94" s="38">
        <f t="shared" si="82"/>
        <v>794.32823472428197</v>
      </c>
      <c r="X94" s="30">
        <f t="shared" si="67"/>
        <v>0.52657877444698298</v>
      </c>
      <c r="Y94" s="31">
        <f t="shared" si="68"/>
        <v>-0.21371716142538907</v>
      </c>
      <c r="Z94" s="31">
        <f t="shared" si="69"/>
        <v>-12.658077684008367</v>
      </c>
      <c r="AA94" s="31">
        <f t="shared" si="70"/>
        <v>1.6605571286913409E-2</v>
      </c>
      <c r="AB94" s="31">
        <f t="shared" si="71"/>
        <v>-3.541758940500165</v>
      </c>
      <c r="AC94" s="31">
        <f t="shared" si="83"/>
        <v>8.7625196701210463E-9</v>
      </c>
      <c r="AD94" s="31">
        <f t="shared" si="72"/>
        <v>2.5736234787757878E-3</v>
      </c>
      <c r="AE94" s="31">
        <f t="shared" si="84"/>
        <v>0.32946719307102695</v>
      </c>
      <c r="AF94" s="31">
        <f t="shared" si="85"/>
        <v>-16.197263001029757</v>
      </c>
      <c r="AG94" s="31">
        <f t="shared" si="64"/>
        <v>92.110410468749379</v>
      </c>
      <c r="AH94" s="31">
        <f t="shared" si="73"/>
        <v>-94.42085787867471</v>
      </c>
      <c r="AI94" s="31">
        <f t="shared" si="74"/>
        <v>-89.998910869955651</v>
      </c>
      <c r="AJ94" s="31">
        <f t="shared" si="86"/>
        <v>12.035875812590007</v>
      </c>
      <c r="AK94" s="31">
        <f t="shared" si="75"/>
        <v>75.513417050074793</v>
      </c>
      <c r="AL94" s="32">
        <f t="shared" si="76"/>
        <v>-9.2359882652543626E-5</v>
      </c>
      <c r="AM94" s="31">
        <f t="shared" si="77"/>
        <v>-0.26422347094012827</v>
      </c>
      <c r="AN94" s="31">
        <f t="shared" si="87"/>
        <v>9.7253360427820237</v>
      </c>
      <c r="AO94" s="31">
        <f t="shared" si="88"/>
        <v>-14.749717290820987</v>
      </c>
      <c r="AP94" s="30">
        <f t="shared" si="65"/>
        <v>23.609121289162623</v>
      </c>
      <c r="AQ94" s="30">
        <f t="shared" si="66"/>
        <v>-22.498774732165998</v>
      </c>
      <c r="AR94" s="31">
        <f t="shared" si="89"/>
        <v>11.165149792849675</v>
      </c>
      <c r="AS94" s="33">
        <f t="shared" si="90"/>
        <v>-30.946980291850743</v>
      </c>
      <c r="AT94" s="31">
        <f t="shared" si="78"/>
        <v>2.7425473148771155E-12</v>
      </c>
      <c r="AU94" s="31">
        <f t="shared" si="79"/>
        <v>4.5534739570172174E-5</v>
      </c>
      <c r="AV94" s="32">
        <f t="shared" si="80"/>
        <v>-1.5429239464852607E-14</v>
      </c>
      <c r="AW94" s="31">
        <f t="shared" si="81"/>
        <v>-3.4151054677636279E-6</v>
      </c>
      <c r="AX94" s="34">
        <f t="shared" si="91"/>
        <v>2.727118075412263E-12</v>
      </c>
      <c r="AY94" s="35">
        <f t="shared" si="92"/>
        <v>4.2119634102408549E-5</v>
      </c>
      <c r="AZ94" s="10">
        <f t="shared" si="93"/>
        <v>11.165149792852402</v>
      </c>
      <c r="BA94" s="10">
        <f t="shared" si="94"/>
        <v>-30.94693817221664</v>
      </c>
      <c r="BB94" s="10">
        <f t="shared" si="95"/>
        <v>149.05306182778335</v>
      </c>
      <c r="BC94" s="37"/>
      <c r="BD94" s="46">
        <f t="shared" si="96"/>
        <v>11</v>
      </c>
      <c r="BE94" s="46">
        <f t="shared" si="97"/>
        <v>-31</v>
      </c>
      <c r="BF94" s="46">
        <f t="shared" si="98"/>
        <v>149</v>
      </c>
    </row>
    <row r="95" spans="22:58" x14ac:dyDescent="0.3">
      <c r="V95" s="29">
        <v>1.91</v>
      </c>
      <c r="W95" s="36">
        <f t="shared" si="82"/>
        <v>812.83051616409966</v>
      </c>
      <c r="X95" s="30">
        <f t="shared" si="67"/>
        <v>0.52657877444698298</v>
      </c>
      <c r="Y95" s="31">
        <f t="shared" si="68"/>
        <v>-0.22353442528815615</v>
      </c>
      <c r="Z95" s="31">
        <f t="shared" si="69"/>
        <v>-12.943100422976061</v>
      </c>
      <c r="AA95" s="31">
        <f t="shared" si="70"/>
        <v>1.7386603264192446E-2</v>
      </c>
      <c r="AB95" s="31">
        <f t="shared" si="71"/>
        <v>-3.6240397360869654</v>
      </c>
      <c r="AC95" s="31">
        <f t="shared" si="83"/>
        <v>9.1754851926263319E-9</v>
      </c>
      <c r="AD95" s="31">
        <f t="shared" si="72"/>
        <v>2.6335708705170048E-3</v>
      </c>
      <c r="AE95" s="31">
        <f t="shared" si="84"/>
        <v>0.32043096159850448</v>
      </c>
      <c r="AF95" s="31">
        <f t="shared" si="85"/>
        <v>-16.564506588192508</v>
      </c>
      <c r="AG95" s="31">
        <f t="shared" si="64"/>
        <v>92.110410468749379</v>
      </c>
      <c r="AH95" s="31">
        <f t="shared" si="73"/>
        <v>-94.620857878604085</v>
      </c>
      <c r="AI95" s="31">
        <f t="shared" si="74"/>
        <v>-89.998935661582195</v>
      </c>
      <c r="AJ95" s="31">
        <f t="shared" si="86"/>
        <v>12.223627025505344</v>
      </c>
      <c r="AK95" s="31">
        <f t="shared" si="75"/>
        <v>75.829744332303747</v>
      </c>
      <c r="AL95" s="32">
        <f t="shared" si="76"/>
        <v>-9.6712621353532013E-5</v>
      </c>
      <c r="AM95" s="31">
        <f t="shared" si="77"/>
        <v>-0.27037793587962944</v>
      </c>
      <c r="AN95" s="31">
        <f t="shared" si="87"/>
        <v>9.7130829030292851</v>
      </c>
      <c r="AO95" s="31">
        <f t="shared" si="88"/>
        <v>-14.439569265158077</v>
      </c>
      <c r="AP95" s="30">
        <f t="shared" si="65"/>
        <v>23.609121289162623</v>
      </c>
      <c r="AQ95" s="30">
        <f t="shared" si="66"/>
        <v>-22.498774732165998</v>
      </c>
      <c r="AR95" s="31">
        <f t="shared" si="89"/>
        <v>11.14386042162441</v>
      </c>
      <c r="AS95" s="33">
        <f t="shared" si="90"/>
        <v>-31.004075853350585</v>
      </c>
      <c r="AT95" s="31">
        <f t="shared" si="78"/>
        <v>2.8736958503283202E-12</v>
      </c>
      <c r="AU95" s="31">
        <f t="shared" si="79"/>
        <v>4.6595379907485879E-5</v>
      </c>
      <c r="AV95" s="32">
        <f t="shared" si="80"/>
        <v>-1.5429239464852607E-14</v>
      </c>
      <c r="AW95" s="31">
        <f t="shared" si="81"/>
        <v>-3.494653493062206E-6</v>
      </c>
      <c r="AX95" s="34">
        <f t="shared" si="91"/>
        <v>2.8582666108634677E-12</v>
      </c>
      <c r="AY95" s="35">
        <f t="shared" si="92"/>
        <v>4.3100726414423673E-5</v>
      </c>
      <c r="AZ95" s="10">
        <f t="shared" si="93"/>
        <v>11.143860421627268</v>
      </c>
      <c r="BA95" s="10">
        <f t="shared" si="94"/>
        <v>-31.00403275262417</v>
      </c>
      <c r="BB95" s="10">
        <f t="shared" si="95"/>
        <v>148.99596724737583</v>
      </c>
      <c r="BC95" s="48"/>
      <c r="BD95" s="46">
        <f t="shared" si="96"/>
        <v>11</v>
      </c>
      <c r="BE95" s="46">
        <f t="shared" si="97"/>
        <v>-31</v>
      </c>
      <c r="BF95" s="46">
        <f t="shared" si="98"/>
        <v>149</v>
      </c>
    </row>
    <row r="96" spans="22:58" x14ac:dyDescent="0.3">
      <c r="V96" s="29">
        <v>1.92</v>
      </c>
      <c r="W96" s="38">
        <f t="shared" si="82"/>
        <v>831.76377110267129</v>
      </c>
      <c r="X96" s="30">
        <f t="shared" si="67"/>
        <v>0.52657877444698298</v>
      </c>
      <c r="Y96" s="31">
        <f t="shared" si="68"/>
        <v>-0.23379063238926812</v>
      </c>
      <c r="Z96" s="31">
        <f t="shared" si="69"/>
        <v>-13.23408898032717</v>
      </c>
      <c r="AA96" s="31">
        <f t="shared" si="70"/>
        <v>1.8204293626730744E-2</v>
      </c>
      <c r="AB96" s="31">
        <f t="shared" si="71"/>
        <v>-3.7082216030467947</v>
      </c>
      <c r="AC96" s="31">
        <f t="shared" si="83"/>
        <v>9.607912772020458E-9</v>
      </c>
      <c r="AD96" s="31">
        <f t="shared" si="72"/>
        <v>2.6949146163853317E-3</v>
      </c>
      <c r="AE96" s="31">
        <f t="shared" si="84"/>
        <v>0.31099244529235842</v>
      </c>
      <c r="AF96" s="31">
        <f t="shared" si="85"/>
        <v>-16.939615668757583</v>
      </c>
      <c r="AG96" s="31">
        <f t="shared" si="64"/>
        <v>92.110410468749379</v>
      </c>
      <c r="AH96" s="31">
        <f t="shared" si="73"/>
        <v>-94.820857878536629</v>
      </c>
      <c r="AI96" s="31">
        <f t="shared" si="74"/>
        <v>-89.998959888882425</v>
      </c>
      <c r="AJ96" s="31">
        <f t="shared" si="86"/>
        <v>12.411897187110377</v>
      </c>
      <c r="AK96" s="31">
        <f t="shared" si="75"/>
        <v>76.139725631174244</v>
      </c>
      <c r="AL96" s="32">
        <f t="shared" si="76"/>
        <v>-1.0127049363659708E-4</v>
      </c>
      <c r="AM96" s="31">
        <f t="shared" si="77"/>
        <v>-0.27667575026327462</v>
      </c>
      <c r="AN96" s="31">
        <f t="shared" si="87"/>
        <v>9.7013485068294898</v>
      </c>
      <c r="AO96" s="31">
        <f t="shared" si="88"/>
        <v>-14.135910007971455</v>
      </c>
      <c r="AP96" s="30">
        <f t="shared" si="65"/>
        <v>23.609121289162623</v>
      </c>
      <c r="AQ96" s="30">
        <f t="shared" si="66"/>
        <v>-22.498774732165998</v>
      </c>
      <c r="AR96" s="31">
        <f t="shared" si="89"/>
        <v>11.122687509118471</v>
      </c>
      <c r="AS96" s="33">
        <f t="shared" si="90"/>
        <v>-31.075525676729036</v>
      </c>
      <c r="AT96" s="31">
        <f t="shared" si="78"/>
        <v>3.0087016956457347E-12</v>
      </c>
      <c r="AU96" s="31">
        <f t="shared" si="79"/>
        <v>4.7680725731989252E-5</v>
      </c>
      <c r="AV96" s="32">
        <f t="shared" si="80"/>
        <v>-1.7357894397959187E-14</v>
      </c>
      <c r="AW96" s="31">
        <f t="shared" si="81"/>
        <v>-3.5760544299000137E-6</v>
      </c>
      <c r="AX96" s="34">
        <f t="shared" si="91"/>
        <v>2.9913438012477755E-12</v>
      </c>
      <c r="AY96" s="35">
        <f t="shared" si="92"/>
        <v>4.4104671302089237E-5</v>
      </c>
      <c r="AZ96" s="10">
        <f t="shared" si="93"/>
        <v>11.122687509121462</v>
      </c>
      <c r="BA96" s="10">
        <f t="shared" si="94"/>
        <v>-31.075481572057733</v>
      </c>
      <c r="BB96" s="10">
        <f t="shared" si="95"/>
        <v>148.92451842794227</v>
      </c>
      <c r="BC96" s="37"/>
      <c r="BD96" s="46">
        <f t="shared" si="96"/>
        <v>11</v>
      </c>
      <c r="BE96" s="46">
        <f t="shared" si="97"/>
        <v>-31</v>
      </c>
      <c r="BF96" s="46">
        <f t="shared" si="98"/>
        <v>149</v>
      </c>
    </row>
    <row r="97" spans="22:58" x14ac:dyDescent="0.3">
      <c r="V97" s="29">
        <v>1.93</v>
      </c>
      <c r="W97" s="36">
        <f t="shared" si="82"/>
        <v>851.13803820237661</v>
      </c>
      <c r="X97" s="30">
        <f t="shared" si="67"/>
        <v>0.52657877444698298</v>
      </c>
      <c r="Y97" s="31">
        <f t="shared" si="68"/>
        <v>-0.24450430272445753</v>
      </c>
      <c r="Z97" s="31">
        <f t="shared" si="69"/>
        <v>-13.53113757090807</v>
      </c>
      <c r="AA97" s="31">
        <f t="shared" si="70"/>
        <v>1.9060355571494245E-2</v>
      </c>
      <c r="AB97" s="31">
        <f t="shared" si="71"/>
        <v>-3.7943477211146308</v>
      </c>
      <c r="AC97" s="31">
        <f t="shared" si="83"/>
        <v>1.006072044804761E-8</v>
      </c>
      <c r="AD97" s="31">
        <f t="shared" si="72"/>
        <v>2.7576872416462451E-3</v>
      </c>
      <c r="AE97" s="31">
        <f t="shared" si="84"/>
        <v>0.30113483735474011</v>
      </c>
      <c r="AF97" s="31">
        <f t="shared" si="85"/>
        <v>-17.322727604781054</v>
      </c>
      <c r="AG97" s="31">
        <f t="shared" si="64"/>
        <v>92.110410468749379</v>
      </c>
      <c r="AH97" s="31">
        <f t="shared" si="73"/>
        <v>-95.020857878472214</v>
      </c>
      <c r="AI97" s="31">
        <f t="shared" si="74"/>
        <v>-89.998983564701959</v>
      </c>
      <c r="AJ97" s="31">
        <f t="shared" si="86"/>
        <v>12.600665626380824</v>
      </c>
      <c r="AK97" s="31">
        <f t="shared" si="75"/>
        <v>76.443452686082253</v>
      </c>
      <c r="AL97" s="32">
        <f t="shared" si="76"/>
        <v>-1.0604316669196855E-4</v>
      </c>
      <c r="AM97" s="31">
        <f t="shared" si="77"/>
        <v>-0.28312025266654633</v>
      </c>
      <c r="AN97" s="31">
        <f t="shared" si="87"/>
        <v>9.6901121734912969</v>
      </c>
      <c r="AO97" s="31">
        <f t="shared" si="88"/>
        <v>-13.838651131286252</v>
      </c>
      <c r="AP97" s="30">
        <f t="shared" si="65"/>
        <v>23.609121289162623</v>
      </c>
      <c r="AQ97" s="30">
        <f t="shared" si="66"/>
        <v>-22.498774732165998</v>
      </c>
      <c r="AR97" s="31">
        <f t="shared" si="89"/>
        <v>11.101593567842663</v>
      </c>
      <c r="AS97" s="33">
        <f t="shared" si="90"/>
        <v>-31.161378736067306</v>
      </c>
      <c r="AT97" s="31">
        <f t="shared" si="78"/>
        <v>3.1494935057624646E-12</v>
      </c>
      <c r="AU97" s="31">
        <f t="shared" si="79"/>
        <v>4.879135250840469E-5</v>
      </c>
      <c r="AV97" s="32">
        <f t="shared" si="80"/>
        <v>-1.7357894397959187E-14</v>
      </c>
      <c r="AW97" s="31">
        <f t="shared" si="81"/>
        <v>-3.6593514381312307E-6</v>
      </c>
      <c r="AX97" s="34">
        <f t="shared" si="91"/>
        <v>3.1321356113645055E-12</v>
      </c>
      <c r="AY97" s="35">
        <f t="shared" si="92"/>
        <v>4.5132001070273462E-5</v>
      </c>
      <c r="AZ97" s="10">
        <f t="shared" si="93"/>
        <v>11.101593567845795</v>
      </c>
      <c r="BA97" s="10">
        <f t="shared" si="94"/>
        <v>-31.161333604066236</v>
      </c>
      <c r="BB97" s="10">
        <f t="shared" si="95"/>
        <v>148.83866639593376</v>
      </c>
      <c r="BC97" s="48"/>
      <c r="BD97" s="46">
        <f t="shared" si="96"/>
        <v>11</v>
      </c>
      <c r="BE97" s="46">
        <f t="shared" si="97"/>
        <v>-31</v>
      </c>
      <c r="BF97" s="46">
        <f t="shared" si="98"/>
        <v>149</v>
      </c>
    </row>
    <row r="98" spans="22:58" x14ac:dyDescent="0.3">
      <c r="V98" s="29">
        <v>1.94</v>
      </c>
      <c r="W98" s="38">
        <f t="shared" si="82"/>
        <v>870.96358995608068</v>
      </c>
      <c r="X98" s="30">
        <f t="shared" si="67"/>
        <v>0.52657877444698298</v>
      </c>
      <c r="Y98" s="31">
        <f t="shared" si="68"/>
        <v>-0.25569463722283647</v>
      </c>
      <c r="Z98" s="31">
        <f t="shared" si="69"/>
        <v>-13.834339791253072</v>
      </c>
      <c r="AA98" s="31">
        <f t="shared" si="70"/>
        <v>1.9956581650075578E-2</v>
      </c>
      <c r="AB98" s="31">
        <f t="shared" si="71"/>
        <v>-3.8824621977622611</v>
      </c>
      <c r="AC98" s="31">
        <f t="shared" si="83"/>
        <v>1.053486676220519E-8</v>
      </c>
      <c r="AD98" s="31">
        <f t="shared" si="72"/>
        <v>2.8219220291759491E-3</v>
      </c>
      <c r="AE98" s="31">
        <f t="shared" si="84"/>
        <v>0.29084072940908884</v>
      </c>
      <c r="AF98" s="31">
        <f t="shared" si="85"/>
        <v>-17.713980066986156</v>
      </c>
      <c r="AG98" s="31">
        <f t="shared" si="64"/>
        <v>92.110410468749379</v>
      </c>
      <c r="AH98" s="31">
        <f t="shared" si="73"/>
        <v>-95.220857878410698</v>
      </c>
      <c r="AI98" s="31">
        <f t="shared" si="74"/>
        <v>-89.99900670159407</v>
      </c>
      <c r="AJ98" s="31">
        <f t="shared" si="86"/>
        <v>12.789912385861202</v>
      </c>
      <c r="AK98" s="31">
        <f t="shared" si="75"/>
        <v>76.741018227247721</v>
      </c>
      <c r="AL98" s="32">
        <f t="shared" si="76"/>
        <v>-1.1104076327949529E-4</v>
      </c>
      <c r="AM98" s="31">
        <f t="shared" si="77"/>
        <v>-0.28971485939729891</v>
      </c>
      <c r="AN98" s="31">
        <f t="shared" si="87"/>
        <v>9.6793539354366036</v>
      </c>
      <c r="AO98" s="31">
        <f t="shared" si="88"/>
        <v>-13.547703333743646</v>
      </c>
      <c r="AP98" s="30">
        <f t="shared" si="65"/>
        <v>23.609121289162623</v>
      </c>
      <c r="AQ98" s="30">
        <f t="shared" si="66"/>
        <v>-22.498774732165998</v>
      </c>
      <c r="AR98" s="31">
        <f t="shared" si="89"/>
        <v>11.080541221842317</v>
      </c>
      <c r="AS98" s="33">
        <f t="shared" si="90"/>
        <v>-31.261683400729801</v>
      </c>
      <c r="AT98" s="31">
        <f t="shared" si="78"/>
        <v>3.2979999356116156E-12</v>
      </c>
      <c r="AU98" s="31">
        <f t="shared" si="79"/>
        <v>4.9927849105749943E-5</v>
      </c>
      <c r="AV98" s="32">
        <f t="shared" si="80"/>
        <v>-1.9286549331065764E-14</v>
      </c>
      <c r="AW98" s="31">
        <f t="shared" si="81"/>
        <v>-3.7445886829321872E-6</v>
      </c>
      <c r="AX98" s="34">
        <f t="shared" si="91"/>
        <v>3.2787133862805498E-12</v>
      </c>
      <c r="AY98" s="35">
        <f t="shared" si="92"/>
        <v>4.6183260422817759E-5</v>
      </c>
      <c r="AZ98" s="10">
        <f t="shared" si="93"/>
        <v>11.080541221845596</v>
      </c>
      <c r="BA98" s="10">
        <f t="shared" si="94"/>
        <v>-31.261637217469378</v>
      </c>
      <c r="BB98" s="10">
        <f t="shared" si="95"/>
        <v>148.73836278253063</v>
      </c>
      <c r="BC98" s="37"/>
      <c r="BD98" s="46">
        <f t="shared" si="96"/>
        <v>11</v>
      </c>
      <c r="BE98" s="46">
        <f t="shared" si="97"/>
        <v>-31</v>
      </c>
      <c r="BF98" s="46">
        <f t="shared" si="98"/>
        <v>149</v>
      </c>
    </row>
    <row r="99" spans="22:58" x14ac:dyDescent="0.3">
      <c r="V99" s="29">
        <v>1.95</v>
      </c>
      <c r="W99" s="36">
        <f t="shared" si="82"/>
        <v>891.25093813374565</v>
      </c>
      <c r="X99" s="30">
        <f t="shared" si="67"/>
        <v>0.52657877444698298</v>
      </c>
      <c r="Y99" s="31">
        <f t="shared" si="68"/>
        <v>-0.26738153367366102</v>
      </c>
      <c r="Z99" s="31">
        <f t="shared" si="69"/>
        <v>-14.143788446777926</v>
      </c>
      <c r="AA99" s="31">
        <f t="shared" si="70"/>
        <v>2.0894847376207202E-2</v>
      </c>
      <c r="AB99" s="31">
        <f t="shared" si="71"/>
        <v>-3.9726100843179974</v>
      </c>
      <c r="AC99" s="31">
        <f t="shared" si="83"/>
        <v>1.1031360401018442E-8</v>
      </c>
      <c r="AD99" s="31">
        <f t="shared" si="72"/>
        <v>2.8876530371083945E-3</v>
      </c>
      <c r="AE99" s="31">
        <f t="shared" si="84"/>
        <v>0.28009209918088956</v>
      </c>
      <c r="AF99" s="31">
        <f t="shared" si="85"/>
        <v>-18.113510878058815</v>
      </c>
      <c r="AG99" s="31">
        <f t="shared" si="64"/>
        <v>92.110410468749379</v>
      </c>
      <c r="AH99" s="31">
        <f t="shared" si="73"/>
        <v>-95.420857878351967</v>
      </c>
      <c r="AI99" s="31">
        <f t="shared" si="74"/>
        <v>-89.999029311826206</v>
      </c>
      <c r="AJ99" s="31">
        <f t="shared" si="86"/>
        <v>12.979618206282071</v>
      </c>
      <c r="AK99" s="31">
        <f t="shared" si="75"/>
        <v>77.032515791121256</v>
      </c>
      <c r="AL99" s="32">
        <f t="shared" si="76"/>
        <v>-1.162738831745703E-4</v>
      </c>
      <c r="AM99" s="31">
        <f t="shared" si="77"/>
        <v>-0.29646306630401542</v>
      </c>
      <c r="AN99" s="31">
        <f t="shared" si="87"/>
        <v>9.6690545227963085</v>
      </c>
      <c r="AO99" s="31">
        <f t="shared" si="88"/>
        <v>-13.262976587008966</v>
      </c>
      <c r="AP99" s="30">
        <f t="shared" si="65"/>
        <v>23.609121289162623</v>
      </c>
      <c r="AQ99" s="30">
        <f t="shared" si="66"/>
        <v>-22.498774732165998</v>
      </c>
      <c r="AR99" s="31">
        <f t="shared" si="89"/>
        <v>11.059493178973824</v>
      </c>
      <c r="AS99" s="33">
        <f t="shared" si="90"/>
        <v>-31.376487465067783</v>
      </c>
      <c r="AT99" s="31">
        <f t="shared" si="78"/>
        <v>3.4522923302600817E-12</v>
      </c>
      <c r="AU99" s="31">
        <f t="shared" si="79"/>
        <v>5.1090818109564225E-5</v>
      </c>
      <c r="AV99" s="32">
        <f t="shared" si="80"/>
        <v>-1.9286549331065764E-14</v>
      </c>
      <c r="AW99" s="31">
        <f t="shared" si="81"/>
        <v>-3.8318113582183255E-6</v>
      </c>
      <c r="AX99" s="34">
        <f t="shared" si="91"/>
        <v>3.4330057809290159E-12</v>
      </c>
      <c r="AY99" s="35">
        <f t="shared" si="92"/>
        <v>4.7259006751345898E-5</v>
      </c>
      <c r="AZ99" s="10">
        <f t="shared" si="93"/>
        <v>11.059493178977258</v>
      </c>
      <c r="BA99" s="10">
        <f t="shared" si="94"/>
        <v>-31.37644020606103</v>
      </c>
      <c r="BB99" s="10">
        <f t="shared" si="95"/>
        <v>148.62355979393897</v>
      </c>
      <c r="BC99" s="48"/>
      <c r="BD99" s="46">
        <f t="shared" si="96"/>
        <v>11</v>
      </c>
      <c r="BE99" s="46">
        <f t="shared" si="97"/>
        <v>-31</v>
      </c>
      <c r="BF99" s="46">
        <f t="shared" si="98"/>
        <v>149</v>
      </c>
    </row>
    <row r="100" spans="22:58" x14ac:dyDescent="0.3">
      <c r="V100" s="29">
        <v>1.96</v>
      </c>
      <c r="W100" s="38">
        <f t="shared" si="82"/>
        <v>912.01083935590975</v>
      </c>
      <c r="X100" s="30">
        <f t="shared" si="67"/>
        <v>0.52657877444698298</v>
      </c>
      <c r="Y100" s="31">
        <f t="shared" si="68"/>
        <v>-0.27958560215580397</v>
      </c>
      <c r="Z100" s="31">
        <f t="shared" si="69"/>
        <v>-14.459575368118916</v>
      </c>
      <c r="AA100" s="31">
        <f t="shared" si="70"/>
        <v>2.1877114990731181E-2</v>
      </c>
      <c r="AB100" s="31">
        <f t="shared" si="71"/>
        <v>-4.0648373920803156</v>
      </c>
      <c r="AC100" s="31">
        <f t="shared" si="83"/>
        <v>1.1551252481420678E-8</v>
      </c>
      <c r="AD100" s="31">
        <f t="shared" si="72"/>
        <v>2.9549151168933455E-3</v>
      </c>
      <c r="AE100" s="31">
        <f t="shared" si="84"/>
        <v>0.26887029883316266</v>
      </c>
      <c r="AF100" s="31">
        <f t="shared" si="85"/>
        <v>-18.521457845082338</v>
      </c>
      <c r="AG100" s="31">
        <f t="shared" si="64"/>
        <v>92.110410468749379</v>
      </c>
      <c r="AH100" s="31">
        <f t="shared" si="73"/>
        <v>-95.620857878295851</v>
      </c>
      <c r="AI100" s="31">
        <f t="shared" si="74"/>
        <v>-89.999051407386617</v>
      </c>
      <c r="AJ100" s="31">
        <f t="shared" si="86"/>
        <v>13.169764510671518</v>
      </c>
      <c r="AK100" s="31">
        <f t="shared" si="75"/>
        <v>77.318039546671685</v>
      </c>
      <c r="AL100" s="32">
        <f t="shared" si="76"/>
        <v>-1.2175362565303226E-4</v>
      </c>
      <c r="AM100" s="31">
        <f t="shared" si="77"/>
        <v>-0.30336845062601459</v>
      </c>
      <c r="AN100" s="31">
        <f t="shared" si="87"/>
        <v>9.6591953474993932</v>
      </c>
      <c r="AO100" s="31">
        <f t="shared" si="88"/>
        <v>-12.984380311340946</v>
      </c>
      <c r="AP100" s="30">
        <f t="shared" si="65"/>
        <v>23.609121289162623</v>
      </c>
      <c r="AQ100" s="30">
        <f t="shared" si="66"/>
        <v>-22.498774732165998</v>
      </c>
      <c r="AR100" s="31">
        <f t="shared" si="89"/>
        <v>11.03841220332918</v>
      </c>
      <c r="AS100" s="33">
        <f t="shared" si="90"/>
        <v>-31.505838156423284</v>
      </c>
      <c r="AT100" s="31">
        <f t="shared" si="78"/>
        <v>3.6162279995740738E-12</v>
      </c>
      <c r="AU100" s="31">
        <f t="shared" si="79"/>
        <v>5.2280876141407059E-5</v>
      </c>
      <c r="AV100" s="32">
        <f t="shared" si="80"/>
        <v>-1.9286549331065764E-14</v>
      </c>
      <c r="AW100" s="31">
        <f t="shared" si="81"/>
        <v>-3.9210657106066111E-6</v>
      </c>
      <c r="AX100" s="34">
        <f t="shared" si="91"/>
        <v>3.596941450243008E-12</v>
      </c>
      <c r="AY100" s="35">
        <f t="shared" si="92"/>
        <v>4.8359810430800447E-5</v>
      </c>
      <c r="AZ100" s="10">
        <f t="shared" si="93"/>
        <v>11.038412203332777</v>
      </c>
      <c r="BA100" s="10">
        <f t="shared" si="94"/>
        <v>-31.505789796612852</v>
      </c>
      <c r="BB100" s="10">
        <f t="shared" si="95"/>
        <v>148.49421020338715</v>
      </c>
      <c r="BC100" s="37"/>
      <c r="BD100" s="46">
        <f t="shared" si="96"/>
        <v>11</v>
      </c>
      <c r="BE100" s="46">
        <f t="shared" si="97"/>
        <v>-32</v>
      </c>
      <c r="BF100" s="46">
        <f t="shared" si="98"/>
        <v>148</v>
      </c>
    </row>
    <row r="101" spans="22:58" x14ac:dyDescent="0.3">
      <c r="V101" s="29">
        <v>1.97</v>
      </c>
      <c r="W101" s="36">
        <f t="shared" si="82"/>
        <v>933.25430079699174</v>
      </c>
      <c r="X101" s="30">
        <f t="shared" si="67"/>
        <v>0.52657877444698298</v>
      </c>
      <c r="Y101" s="31">
        <f t="shared" si="68"/>
        <v>-0.29232817986563847</v>
      </c>
      <c r="Z101" s="31">
        <f t="shared" si="69"/>
        <v>-14.781791216314071</v>
      </c>
      <c r="AA101" s="31">
        <f t="shared" si="70"/>
        <v>2.2905437390225152E-2</v>
      </c>
      <c r="AB101" s="31">
        <f t="shared" si="71"/>
        <v>-4.159191108399332</v>
      </c>
      <c r="AC101" s="31">
        <f t="shared" si="83"/>
        <v>1.2095646194027896E-8</v>
      </c>
      <c r="AD101" s="31">
        <f t="shared" si="72"/>
        <v>3.0237439317750848E-3</v>
      </c>
      <c r="AE101" s="31">
        <f t="shared" si="84"/>
        <v>0.25715604406721587</v>
      </c>
      <c r="AF101" s="31">
        <f t="shared" si="85"/>
        <v>-18.937958580781629</v>
      </c>
      <c r="AG101" s="31">
        <f t="shared" si="64"/>
        <v>92.110410468749379</v>
      </c>
      <c r="AH101" s="31">
        <f t="shared" si="73"/>
        <v>-95.820857878242279</v>
      </c>
      <c r="AI101" s="31">
        <f t="shared" si="74"/>
        <v>-89.999072999990673</v>
      </c>
      <c r="AJ101" s="31">
        <f t="shared" si="86"/>
        <v>13.360333388057956</v>
      </c>
      <c r="AK101" s="31">
        <f t="shared" si="75"/>
        <v>77.597684132231265</v>
      </c>
      <c r="AL101" s="32">
        <f t="shared" si="76"/>
        <v>-1.2749161302665378E-4</v>
      </c>
      <c r="AM101" s="31">
        <f t="shared" si="77"/>
        <v>-0.31043467288657489</v>
      </c>
      <c r="AN101" s="31">
        <f t="shared" si="87"/>
        <v>9.6497584869520292</v>
      </c>
      <c r="AO101" s="31">
        <f t="shared" si="88"/>
        <v>-12.711823540645984</v>
      </c>
      <c r="AP101" s="30">
        <f t="shared" si="65"/>
        <v>23.609121289162623</v>
      </c>
      <c r="AQ101" s="30">
        <f t="shared" si="66"/>
        <v>-22.498774732165998</v>
      </c>
      <c r="AR101" s="31">
        <f t="shared" si="89"/>
        <v>11.017261088015871</v>
      </c>
      <c r="AS101" s="33">
        <f t="shared" si="90"/>
        <v>-31.649782121427613</v>
      </c>
      <c r="AT101" s="31">
        <f t="shared" si="78"/>
        <v>3.7859496336873798E-12</v>
      </c>
      <c r="AU101" s="31">
        <f t="shared" si="79"/>
        <v>5.3498654185799256E-5</v>
      </c>
      <c r="AV101" s="32">
        <f t="shared" si="80"/>
        <v>-2.1215204264172341E-14</v>
      </c>
      <c r="AW101" s="31">
        <f t="shared" si="81"/>
        <v>-4.0123990639361031E-6</v>
      </c>
      <c r="AX101" s="34">
        <f t="shared" si="91"/>
        <v>3.7647344294232073E-12</v>
      </c>
      <c r="AY101" s="35">
        <f t="shared" si="92"/>
        <v>4.948625512186315E-5</v>
      </c>
      <c r="AZ101" s="10">
        <f t="shared" si="93"/>
        <v>11.017261088019636</v>
      </c>
      <c r="BA101" s="10">
        <f t="shared" si="94"/>
        <v>-31.649732635172491</v>
      </c>
      <c r="BB101" s="10">
        <f t="shared" si="95"/>
        <v>148.35026736482752</v>
      </c>
      <c r="BC101" s="48"/>
      <c r="BD101" s="46">
        <f t="shared" si="96"/>
        <v>11</v>
      </c>
      <c r="BE101" s="46">
        <f t="shared" si="97"/>
        <v>-32</v>
      </c>
      <c r="BF101" s="46">
        <f t="shared" si="98"/>
        <v>148</v>
      </c>
    </row>
    <row r="102" spans="22:58" x14ac:dyDescent="0.3">
      <c r="V102" s="29">
        <v>1.98</v>
      </c>
      <c r="W102" s="38">
        <f t="shared" si="82"/>
        <v>954.99258602143652</v>
      </c>
      <c r="X102" s="30">
        <f t="shared" si="67"/>
        <v>0.52657877444698298</v>
      </c>
      <c r="Y102" s="31">
        <f t="shared" si="68"/>
        <v>-0.30563134523100954</v>
      </c>
      <c r="Z102" s="31">
        <f t="shared" si="69"/>
        <v>-15.110525276549131</v>
      </c>
      <c r="AA102" s="31">
        <f t="shared" si="70"/>
        <v>2.3981962225767019E-2</v>
      </c>
      <c r="AB102" s="31">
        <f t="shared" si="71"/>
        <v>-4.2557192126976808</v>
      </c>
      <c r="AC102" s="31">
        <f t="shared" si="83"/>
        <v>1.2665694874483805E-8</v>
      </c>
      <c r="AD102" s="31">
        <f t="shared" si="72"/>
        <v>3.0941759757015194E-3</v>
      </c>
      <c r="AE102" s="31">
        <f t="shared" si="84"/>
        <v>0.24492940410743533</v>
      </c>
      <c r="AF102" s="31">
        <f t="shared" si="85"/>
        <v>-19.36315031327111</v>
      </c>
      <c r="AG102" s="31">
        <f t="shared" si="64"/>
        <v>92.110410468749379</v>
      </c>
      <c r="AH102" s="31">
        <f t="shared" si="73"/>
        <v>-96.020857878191123</v>
      </c>
      <c r="AI102" s="31">
        <f t="shared" si="74"/>
        <v>-89.999094101087053</v>
      </c>
      <c r="AJ102" s="31">
        <f t="shared" si="86"/>
        <v>13.551307576853795</v>
      </c>
      <c r="AK102" s="31">
        <f t="shared" si="75"/>
        <v>77.871544502557853</v>
      </c>
      <c r="AL102" s="32">
        <f t="shared" si="76"/>
        <v>-1.3350001528904655E-4</v>
      </c>
      <c r="AM102" s="31">
        <f t="shared" si="77"/>
        <v>-0.31766547882995866</v>
      </c>
      <c r="AN102" s="31">
        <f t="shared" si="87"/>
        <v>9.6407266673967609</v>
      </c>
      <c r="AO102" s="31">
        <f t="shared" si="88"/>
        <v>-12.445215077359158</v>
      </c>
      <c r="AP102" s="30">
        <f t="shared" si="65"/>
        <v>23.609121289162623</v>
      </c>
      <c r="AQ102" s="30">
        <f t="shared" si="66"/>
        <v>-22.498774732165998</v>
      </c>
      <c r="AR102" s="31">
        <f t="shared" si="89"/>
        <v>10.996002628500818</v>
      </c>
      <c r="AS102" s="33">
        <f t="shared" si="90"/>
        <v>-31.808365390630268</v>
      </c>
      <c r="AT102" s="31">
        <f t="shared" si="78"/>
        <v>3.965314542466211E-12</v>
      </c>
      <c r="AU102" s="31">
        <f t="shared" si="79"/>
        <v>5.4744797924779055E-5</v>
      </c>
      <c r="AV102" s="32">
        <f t="shared" si="80"/>
        <v>-2.3143859197278918E-14</v>
      </c>
      <c r="AW102" s="31">
        <f t="shared" si="81"/>
        <v>-4.1058598443596709E-6</v>
      </c>
      <c r="AX102" s="34">
        <f t="shared" si="91"/>
        <v>3.9421706832689319E-12</v>
      </c>
      <c r="AY102" s="35">
        <f t="shared" si="92"/>
        <v>5.0638938080419386E-5</v>
      </c>
      <c r="AZ102" s="10">
        <f t="shared" si="93"/>
        <v>10.99600262850476</v>
      </c>
      <c r="BA102" s="10">
        <f t="shared" si="94"/>
        <v>-31.808314751692187</v>
      </c>
      <c r="BB102" s="10">
        <f t="shared" si="95"/>
        <v>148.19168524830781</v>
      </c>
      <c r="BC102" s="37"/>
      <c r="BD102" s="46">
        <f t="shared" si="96"/>
        <v>11</v>
      </c>
      <c r="BE102" s="46">
        <f t="shared" si="97"/>
        <v>-32</v>
      </c>
      <c r="BF102" s="46">
        <f t="shared" si="98"/>
        <v>148</v>
      </c>
    </row>
    <row r="103" spans="22:58" x14ac:dyDescent="0.3">
      <c r="V103" s="29">
        <v>1.99</v>
      </c>
      <c r="W103" s="36">
        <f t="shared" si="82"/>
        <v>977.23722095581127</v>
      </c>
      <c r="X103" s="30">
        <f t="shared" si="67"/>
        <v>0.52657877444698298</v>
      </c>
      <c r="Y103" s="31">
        <f t="shared" si="68"/>
        <v>-0.31951793119075311</v>
      </c>
      <c r="Z103" s="31">
        <f t="shared" si="69"/>
        <v>-15.445865240222588</v>
      </c>
      <c r="AA103" s="31">
        <f t="shared" si="70"/>
        <v>2.5108936178369089E-2</v>
      </c>
      <c r="AB103" s="31">
        <f t="shared" si="71"/>
        <v>-4.3544706923999934</v>
      </c>
      <c r="AC103" s="31">
        <f t="shared" si="83"/>
        <v>1.3262611646734427E-8</v>
      </c>
      <c r="AD103" s="31">
        <f t="shared" si="72"/>
        <v>3.1662485926737677E-3</v>
      </c>
      <c r="AE103" s="31">
        <f t="shared" si="84"/>
        <v>0.23216979269721061</v>
      </c>
      <c r="AF103" s="31">
        <f t="shared" si="85"/>
        <v>-19.797169684029907</v>
      </c>
      <c r="AG103" s="31">
        <f t="shared" si="64"/>
        <v>92.110410468749379</v>
      </c>
      <c r="AH103" s="31">
        <f t="shared" si="73"/>
        <v>-96.220857878142255</v>
      </c>
      <c r="AI103" s="31">
        <f t="shared" si="74"/>
        <v>-89.999114721863833</v>
      </c>
      <c r="AJ103" s="31">
        <f t="shared" si="86"/>
        <v>13.742670448002363</v>
      </c>
      <c r="AK103" s="31">
        <f t="shared" si="75"/>
        <v>78.139715785759762</v>
      </c>
      <c r="AL103" s="32">
        <f t="shared" si="76"/>
        <v>-1.3979157591638834E-4</v>
      </c>
      <c r="AM103" s="31">
        <f t="shared" si="77"/>
        <v>-0.32506470140335131</v>
      </c>
      <c r="AN103" s="31">
        <f t="shared" si="87"/>
        <v>9.6320832470335702</v>
      </c>
      <c r="AO103" s="31">
        <f t="shared" si="88"/>
        <v>-12.184463637507422</v>
      </c>
      <c r="AP103" s="30">
        <f t="shared" si="65"/>
        <v>23.609121289162623</v>
      </c>
      <c r="AQ103" s="30">
        <f t="shared" si="66"/>
        <v>-22.498774732165998</v>
      </c>
      <c r="AR103" s="31">
        <f t="shared" si="89"/>
        <v>10.974599596727401</v>
      </c>
      <c r="AS103" s="33">
        <f t="shared" si="90"/>
        <v>-31.981633321537331</v>
      </c>
      <c r="AT103" s="31">
        <f t="shared" si="78"/>
        <v>4.1504654160443558E-12</v>
      </c>
      <c r="AU103" s="31">
        <f t="shared" si="79"/>
        <v>5.6019968080251569E-5</v>
      </c>
      <c r="AV103" s="32">
        <f t="shared" si="80"/>
        <v>-2.3143859197278918E-14</v>
      </c>
      <c r="AW103" s="31">
        <f t="shared" si="81"/>
        <v>-4.2014976060201987E-6</v>
      </c>
      <c r="AX103" s="34">
        <f t="shared" si="91"/>
        <v>4.1273215568470767E-12</v>
      </c>
      <c r="AY103" s="35">
        <f t="shared" si="92"/>
        <v>5.1818470474231368E-5</v>
      </c>
      <c r="AZ103" s="10">
        <f t="shared" si="93"/>
        <v>10.974599596731528</v>
      </c>
      <c r="BA103" s="10">
        <f t="shared" si="94"/>
        <v>-31.981581503066856</v>
      </c>
      <c r="BB103" s="10">
        <f t="shared" si="95"/>
        <v>148.01841849693315</v>
      </c>
      <c r="BC103" s="48"/>
      <c r="BD103" s="46">
        <f t="shared" si="96"/>
        <v>11</v>
      </c>
      <c r="BE103" s="46">
        <f t="shared" si="97"/>
        <v>-32</v>
      </c>
      <c r="BF103" s="46">
        <f t="shared" si="98"/>
        <v>148</v>
      </c>
    </row>
    <row r="104" spans="22:58" x14ac:dyDescent="0.3">
      <c r="V104" s="29">
        <v>2</v>
      </c>
      <c r="W104" s="50">
        <f t="shared" si="82"/>
        <v>1000</v>
      </c>
      <c r="X104" s="30">
        <f t="shared" si="67"/>
        <v>0.52657877444698298</v>
      </c>
      <c r="Y104" s="31">
        <f t="shared" si="68"/>
        <v>-0.33401153751081059</v>
      </c>
      <c r="Z104" s="31">
        <f t="shared" si="69"/>
        <v>-15.78789697512082</v>
      </c>
      <c r="AA104" s="31">
        <f t="shared" si="70"/>
        <v>2.6288709417922787E-2</v>
      </c>
      <c r="AB104" s="31">
        <f t="shared" si="71"/>
        <v>-4.4554955587374039</v>
      </c>
      <c r="AC104" s="31">
        <f t="shared" si="83"/>
        <v>1.3887659779753387E-8</v>
      </c>
      <c r="AD104" s="31">
        <f t="shared" si="72"/>
        <v>3.2399999965464286E-3</v>
      </c>
      <c r="AE104" s="31">
        <f t="shared" si="84"/>
        <v>0.21885596024175494</v>
      </c>
      <c r="AF104" s="31">
        <f t="shared" si="85"/>
        <v>-20.240152533861679</v>
      </c>
      <c r="AG104" s="31">
        <f t="shared" si="64"/>
        <v>92.110410468749379</v>
      </c>
      <c r="AH104" s="31">
        <f t="shared" si="73"/>
        <v>-96.420857878095575</v>
      </c>
      <c r="AI104" s="31">
        <f t="shared" si="74"/>
        <v>-89.999134873254448</v>
      </c>
      <c r="AJ104" s="31">
        <f t="shared" si="86"/>
        <v>13.934405987963283</v>
      </c>
      <c r="AK104" s="31">
        <f t="shared" si="75"/>
        <v>78.40229314971927</v>
      </c>
      <c r="AL104" s="32">
        <f t="shared" si="76"/>
        <v>-1.4637963889341783E-4</v>
      </c>
      <c r="AM104" s="31">
        <f t="shared" si="77"/>
        <v>-0.33263626278473907</v>
      </c>
      <c r="AN104" s="31">
        <f t="shared" si="87"/>
        <v>9.6238121989781931</v>
      </c>
      <c r="AO104" s="31">
        <f t="shared" si="88"/>
        <v>-11.929477986319917</v>
      </c>
      <c r="AP104" s="30">
        <f t="shared" si="65"/>
        <v>23.609121289162623</v>
      </c>
      <c r="AQ104" s="30">
        <f t="shared" si="66"/>
        <v>-22.498774732165998</v>
      </c>
      <c r="AR104" s="31">
        <f t="shared" si="89"/>
        <v>10.953014716216572</v>
      </c>
      <c r="AS104" s="33">
        <f t="shared" si="90"/>
        <v>-32.169630520181599</v>
      </c>
      <c r="AT104" s="31">
        <f t="shared" si="78"/>
        <v>4.3471882192211308E-12</v>
      </c>
      <c r="AU104" s="31">
        <f t="shared" si="79"/>
        <v>5.7324840764312069E-5</v>
      </c>
      <c r="AV104" s="32">
        <f t="shared" si="80"/>
        <v>-2.3143859197278918E-14</v>
      </c>
      <c r="AW104" s="31">
        <f t="shared" si="81"/>
        <v>-4.2993630573248312E-6</v>
      </c>
      <c r="AX104" s="34">
        <f t="shared" si="91"/>
        <v>4.3240443600238517E-12</v>
      </c>
      <c r="AY104" s="35">
        <f t="shared" si="92"/>
        <v>5.3025477706987237E-5</v>
      </c>
      <c r="AZ104" s="10">
        <f t="shared" si="93"/>
        <v>10.953014716220896</v>
      </c>
      <c r="BA104" s="10">
        <f t="shared" si="94"/>
        <v>-32.169577494703894</v>
      </c>
      <c r="BB104" s="10">
        <f t="shared" si="95"/>
        <v>147.8304225052961</v>
      </c>
      <c r="BC104" s="37"/>
      <c r="BD104" s="46">
        <f t="shared" si="96"/>
        <v>11</v>
      </c>
      <c r="BE104" s="46">
        <f t="shared" si="97"/>
        <v>-32</v>
      </c>
      <c r="BF104" s="46">
        <f t="shared" si="98"/>
        <v>148</v>
      </c>
    </row>
    <row r="105" spans="22:58" x14ac:dyDescent="0.3">
      <c r="V105" s="29">
        <v>2.0099999999999998</v>
      </c>
      <c r="W105" s="36">
        <f t="shared" si="82"/>
        <v>1023.2929922807544</v>
      </c>
      <c r="X105" s="30">
        <f t="shared" si="67"/>
        <v>0.52657877444698298</v>
      </c>
      <c r="Y105" s="31">
        <f t="shared" si="68"/>
        <v>-0.34913654199963262</v>
      </c>
      <c r="Z105" s="31">
        <f t="shared" si="69"/>
        <v>-16.136704283537888</v>
      </c>
      <c r="AA105" s="31">
        <f t="shared" si="70"/>
        <v>2.752374025259393E-2</v>
      </c>
      <c r="AB105" s="31">
        <f t="shared" si="71"/>
        <v>-4.5588448623908606</v>
      </c>
      <c r="AC105" s="31">
        <f t="shared" si="83"/>
        <v>1.4542164259471439E-8</v>
      </c>
      <c r="AD105" s="31">
        <f t="shared" si="72"/>
        <v>3.3154692912890755E-3</v>
      </c>
      <c r="AE105" s="31">
        <f t="shared" si="84"/>
        <v>0.20496598724210854</v>
      </c>
      <c r="AF105" s="31">
        <f t="shared" si="85"/>
        <v>-20.692233676637461</v>
      </c>
      <c r="AG105" s="31">
        <f t="shared" si="64"/>
        <v>92.110410468749379</v>
      </c>
      <c r="AH105" s="31">
        <f t="shared" si="73"/>
        <v>-96.620857878051027</v>
      </c>
      <c r="AI105" s="31">
        <f t="shared" si="74"/>
        <v>-89.9991545659434</v>
      </c>
      <c r="AJ105" s="31">
        <f t="shared" si="86"/>
        <v>14.126498781605079</v>
      </c>
      <c r="AK105" s="31">
        <f t="shared" si="75"/>
        <v>78.659371677644202</v>
      </c>
      <c r="AL105" s="32">
        <f t="shared" si="76"/>
        <v>-1.5327817699946876E-4</v>
      </c>
      <c r="AM105" s="31">
        <f t="shared" si="77"/>
        <v>-0.34038417645778685</v>
      </c>
      <c r="AN105" s="31">
        <f t="shared" si="87"/>
        <v>9.6158980941264325</v>
      </c>
      <c r="AO105" s="31">
        <f t="shared" si="88"/>
        <v>-11.680167064756985</v>
      </c>
      <c r="AP105" s="30">
        <f t="shared" si="65"/>
        <v>23.609121289162623</v>
      </c>
      <c r="AQ105" s="30">
        <f t="shared" si="66"/>
        <v>-22.498774732165998</v>
      </c>
      <c r="AR105" s="31">
        <f t="shared" si="89"/>
        <v>10.931210638365165</v>
      </c>
      <c r="AS105" s="33">
        <f t="shared" si="90"/>
        <v>-32.372400741394443</v>
      </c>
      <c r="AT105" s="31">
        <f t="shared" si="78"/>
        <v>4.5516256421303228E-12</v>
      </c>
      <c r="AU105" s="31">
        <f t="shared" si="79"/>
        <v>5.8660107837729751E-5</v>
      </c>
      <c r="AV105" s="32">
        <f t="shared" si="80"/>
        <v>-2.7001169063492082E-14</v>
      </c>
      <c r="AW105" s="31">
        <f t="shared" si="81"/>
        <v>-4.3995080878312588E-6</v>
      </c>
      <c r="AX105" s="34">
        <f t="shared" si="91"/>
        <v>4.5246244730668304E-12</v>
      </c>
      <c r="AY105" s="35">
        <f t="shared" si="92"/>
        <v>5.4260599749898493E-5</v>
      </c>
      <c r="AZ105" s="10">
        <f t="shared" si="93"/>
        <v>10.93121063836969</v>
      </c>
      <c r="BA105" s="10">
        <f t="shared" si="94"/>
        <v>-32.372346480794697</v>
      </c>
      <c r="BB105" s="10">
        <f t="shared" si="95"/>
        <v>147.6276535192053</v>
      </c>
      <c r="BC105" s="48"/>
      <c r="BD105" s="46">
        <f t="shared" si="96"/>
        <v>11</v>
      </c>
      <c r="BE105" s="46">
        <f t="shared" si="97"/>
        <v>-32</v>
      </c>
      <c r="BF105" s="46">
        <f t="shared" si="98"/>
        <v>148</v>
      </c>
    </row>
    <row r="106" spans="22:58" x14ac:dyDescent="0.3">
      <c r="V106" s="29">
        <v>2.02</v>
      </c>
      <c r="W106" s="38">
        <f t="shared" si="82"/>
        <v>1047.1285480508998</v>
      </c>
      <c r="X106" s="30">
        <f t="shared" si="67"/>
        <v>0.52657877444698298</v>
      </c>
      <c r="Y106" s="31">
        <f t="shared" si="68"/>
        <v>-0.36491811047708111</v>
      </c>
      <c r="Z106" s="31">
        <f t="shared" si="69"/>
        <v>-16.492368648223877</v>
      </c>
      <c r="AA106" s="31">
        <f t="shared" si="70"/>
        <v>2.8816599975785076E-2</v>
      </c>
      <c r="AB106" s="31">
        <f t="shared" si="71"/>
        <v>-4.6645707089339128</v>
      </c>
      <c r="AC106" s="31">
        <f t="shared" si="83"/>
        <v>1.5227515646086249E-8</v>
      </c>
      <c r="AD106" s="31">
        <f t="shared" si="72"/>
        <v>3.3926964917196842E-3</v>
      </c>
      <c r="AE106" s="31">
        <f t="shared" si="84"/>
        <v>0.19047727917320256</v>
      </c>
      <c r="AF106" s="31">
        <f t="shared" si="85"/>
        <v>-21.15354666066607</v>
      </c>
      <c r="AG106" s="31">
        <f t="shared" si="64"/>
        <v>92.110410468749379</v>
      </c>
      <c r="AH106" s="31">
        <f t="shared" si="73"/>
        <v>-96.820857878008454</v>
      </c>
      <c r="AI106" s="31">
        <f t="shared" si="74"/>
        <v>-89.999173810372028</v>
      </c>
      <c r="AJ106" s="31">
        <f t="shared" si="86"/>
        <v>14.318933995067237</v>
      </c>
      <c r="AK106" s="31">
        <f t="shared" si="75"/>
        <v>78.91104625237304</v>
      </c>
      <c r="AL106" s="32">
        <f t="shared" si="76"/>
        <v>-1.6050182144717901E-4</v>
      </c>
      <c r="AM106" s="31">
        <f t="shared" si="77"/>
        <v>-0.348312549334787</v>
      </c>
      <c r="AN106" s="31">
        <f t="shared" si="87"/>
        <v>9.6083260839867144</v>
      </c>
      <c r="AO106" s="31">
        <f t="shared" si="88"/>
        <v>-11.436440107333775</v>
      </c>
      <c r="AP106" s="30">
        <f t="shared" si="65"/>
        <v>23.609121289162623</v>
      </c>
      <c r="AQ106" s="30">
        <f t="shared" si="66"/>
        <v>-22.498774732165998</v>
      </c>
      <c r="AR106" s="31">
        <f t="shared" si="89"/>
        <v>10.909149920156544</v>
      </c>
      <c r="AS106" s="33">
        <f t="shared" si="90"/>
        <v>-32.589986767999847</v>
      </c>
      <c r="AT106" s="31">
        <f t="shared" si="78"/>
        <v>4.7676349946381426E-12</v>
      </c>
      <c r="AU106" s="31">
        <f t="shared" si="79"/>
        <v>6.0026477276781191E-5</v>
      </c>
      <c r="AV106" s="32">
        <f t="shared" si="80"/>
        <v>-2.7001169063492082E-14</v>
      </c>
      <c r="AW106" s="31">
        <f t="shared" si="81"/>
        <v>-4.5019857957602278E-6</v>
      </c>
      <c r="AX106" s="34">
        <f t="shared" si="91"/>
        <v>4.7406338255746502E-12</v>
      </c>
      <c r="AY106" s="35">
        <f t="shared" si="92"/>
        <v>5.5524491481020967E-5</v>
      </c>
      <c r="AZ106" s="10">
        <f t="shared" si="93"/>
        <v>10.909149920161285</v>
      </c>
      <c r="BA106" s="10">
        <f t="shared" si="94"/>
        <v>-32.589931243508367</v>
      </c>
      <c r="BB106" s="10">
        <f t="shared" si="95"/>
        <v>147.41006875649163</v>
      </c>
      <c r="BC106" s="37"/>
      <c r="BD106" s="46">
        <f t="shared" si="96"/>
        <v>11</v>
      </c>
      <c r="BE106" s="46">
        <f t="shared" si="97"/>
        <v>-33</v>
      </c>
      <c r="BF106" s="46">
        <f t="shared" si="98"/>
        <v>147</v>
      </c>
    </row>
    <row r="107" spans="22:58" x14ac:dyDescent="0.3">
      <c r="V107" s="29">
        <v>2.0299999999999998</v>
      </c>
      <c r="W107" s="36">
        <f t="shared" si="82"/>
        <v>1071.5193052376067</v>
      </c>
      <c r="X107" s="30">
        <f t="shared" si="67"/>
        <v>0.52657877444698298</v>
      </c>
      <c r="Y107" s="31">
        <f t="shared" si="68"/>
        <v>-0.38138220534265188</v>
      </c>
      <c r="Z107" s="31">
        <f t="shared" si="69"/>
        <v>-16.854968966102572</v>
      </c>
      <c r="AA107" s="31">
        <f t="shared" si="70"/>
        <v>3.0169977918001845E-2</v>
      </c>
      <c r="AB107" s="31">
        <f t="shared" si="71"/>
        <v>-4.7727262740325651</v>
      </c>
      <c r="AC107" s="31">
        <f t="shared" si="83"/>
        <v>1.594516621675249E-8</v>
      </c>
      <c r="AD107" s="31">
        <f t="shared" si="72"/>
        <v>3.4717225447210244E-3</v>
      </c>
      <c r="AE107" s="31">
        <f t="shared" si="84"/>
        <v>0.17536656296749917</v>
      </c>
      <c r="AF107" s="31">
        <f t="shared" si="85"/>
        <v>-21.624223517590416</v>
      </c>
      <c r="AG107" s="31">
        <f t="shared" si="64"/>
        <v>92.110410468749379</v>
      </c>
      <c r="AH107" s="31">
        <f t="shared" si="73"/>
        <v>-97.020857877967813</v>
      </c>
      <c r="AI107" s="31">
        <f t="shared" si="74"/>
        <v>-89.999192616743969</v>
      </c>
      <c r="AJ107" s="31">
        <f t="shared" si="86"/>
        <v>14.511697358648254</v>
      </c>
      <c r="AK107" s="31">
        <f t="shared" si="75"/>
        <v>79.157411449058387</v>
      </c>
      <c r="AL107" s="32">
        <f t="shared" si="76"/>
        <v>-1.6806589289322757E-4</v>
      </c>
      <c r="AM107" s="31">
        <f t="shared" si="77"/>
        <v>-0.35642558392878748</v>
      </c>
      <c r="AN107" s="31">
        <f t="shared" si="87"/>
        <v>9.601081883536926</v>
      </c>
      <c r="AO107" s="31">
        <f t="shared" si="88"/>
        <v>-11.19820675161437</v>
      </c>
      <c r="AP107" s="30">
        <f t="shared" si="65"/>
        <v>23.609121289162623</v>
      </c>
      <c r="AQ107" s="30">
        <f t="shared" si="66"/>
        <v>-22.498774732165998</v>
      </c>
      <c r="AR107" s="31">
        <f t="shared" si="89"/>
        <v>10.886795003501049</v>
      </c>
      <c r="AS107" s="33">
        <f t="shared" si="90"/>
        <v>-32.822430269204787</v>
      </c>
      <c r="AT107" s="31">
        <f t="shared" si="78"/>
        <v>4.9913589668783793E-12</v>
      </c>
      <c r="AU107" s="31">
        <f t="shared" si="79"/>
        <v>6.1424673548629062E-5</v>
      </c>
      <c r="AV107" s="32">
        <f t="shared" si="80"/>
        <v>-2.7001169063492082E-14</v>
      </c>
      <c r="AW107" s="31">
        <f t="shared" si="81"/>
        <v>-4.6068505161489342E-6</v>
      </c>
      <c r="AX107" s="34">
        <f t="shared" si="91"/>
        <v>4.9643577978148869E-12</v>
      </c>
      <c r="AY107" s="35">
        <f t="shared" si="92"/>
        <v>5.6817823032480128E-5</v>
      </c>
      <c r="AZ107" s="10">
        <f t="shared" si="93"/>
        <v>10.886795003506014</v>
      </c>
      <c r="BA107" s="10">
        <f t="shared" si="94"/>
        <v>-32.822373451381758</v>
      </c>
      <c r="BB107" s="10">
        <f t="shared" si="95"/>
        <v>147.17762654861824</v>
      </c>
      <c r="BC107" s="48"/>
      <c r="BD107" s="46">
        <f t="shared" si="96"/>
        <v>11</v>
      </c>
      <c r="BE107" s="46">
        <f t="shared" si="97"/>
        <v>-33</v>
      </c>
      <c r="BF107" s="46">
        <f t="shared" si="98"/>
        <v>147</v>
      </c>
    </row>
    <row r="108" spans="22:58" x14ac:dyDescent="0.3">
      <c r="V108" s="29">
        <v>2.04</v>
      </c>
      <c r="W108" s="38">
        <f t="shared" si="82"/>
        <v>1096.4781961431861</v>
      </c>
      <c r="X108" s="30">
        <f t="shared" si="67"/>
        <v>0.52657877444698298</v>
      </c>
      <c r="Y108" s="31">
        <f t="shared" si="68"/>
        <v>-0.39855559258071022</v>
      </c>
      <c r="Z108" s="31">
        <f t="shared" si="69"/>
        <v>-17.224581269762808</v>
      </c>
      <c r="AA108" s="31">
        <f t="shared" si="70"/>
        <v>3.1586686711028877E-2</v>
      </c>
      <c r="AB108" s="31">
        <f t="shared" si="71"/>
        <v>-4.8833658183563307</v>
      </c>
      <c r="AC108" s="31">
        <f t="shared" si="83"/>
        <v>1.6696639608856376E-8</v>
      </c>
      <c r="AD108" s="31">
        <f t="shared" si="72"/>
        <v>3.5525893509512282E-3</v>
      </c>
      <c r="AE108" s="31">
        <f t="shared" si="84"/>
        <v>0.15960988527394124</v>
      </c>
      <c r="AF108" s="31">
        <f t="shared" si="85"/>
        <v>-22.104394498768187</v>
      </c>
      <c r="AG108" s="31">
        <f t="shared" si="64"/>
        <v>92.110410468749379</v>
      </c>
      <c r="AH108" s="31">
        <f t="shared" si="73"/>
        <v>-97.220857877929006</v>
      </c>
      <c r="AI108" s="31">
        <f t="shared" si="74"/>
        <v>-89.999210995030637</v>
      </c>
      <c r="AJ108" s="31">
        <f t="shared" si="86"/>
        <v>14.704775149770304</v>
      </c>
      <c r="AK108" s="31">
        <f t="shared" si="75"/>
        <v>79.398561435853935</v>
      </c>
      <c r="AL108" s="32">
        <f t="shared" si="76"/>
        <v>-1.7598643391953335E-4</v>
      </c>
      <c r="AM108" s="31">
        <f t="shared" si="77"/>
        <v>-0.36472758057601984</v>
      </c>
      <c r="AN108" s="31">
        <f t="shared" si="87"/>
        <v>9.5941517541567567</v>
      </c>
      <c r="AO108" s="31">
        <f t="shared" si="88"/>
        <v>-10.965377139752722</v>
      </c>
      <c r="AP108" s="30">
        <f t="shared" si="65"/>
        <v>23.609121289162623</v>
      </c>
      <c r="AQ108" s="30">
        <f t="shared" si="66"/>
        <v>-22.498774732165998</v>
      </c>
      <c r="AR108" s="31">
        <f t="shared" si="89"/>
        <v>10.864108196427324</v>
      </c>
      <c r="AS108" s="33">
        <f t="shared" si="90"/>
        <v>-33.069771638520905</v>
      </c>
      <c r="AT108" s="31">
        <f t="shared" si="78"/>
        <v>5.2266548687172439E-12</v>
      </c>
      <c r="AU108" s="31">
        <f t="shared" si="79"/>
        <v>6.2855437995444039E-5</v>
      </c>
      <c r="AV108" s="32">
        <f t="shared" si="80"/>
        <v>-2.8929823996598662E-14</v>
      </c>
      <c r="AW108" s="31">
        <f t="shared" si="81"/>
        <v>-4.714157849660183E-6</v>
      </c>
      <c r="AX108" s="34">
        <f t="shared" si="91"/>
        <v>5.1977250447206456E-12</v>
      </c>
      <c r="AY108" s="35">
        <f t="shared" si="92"/>
        <v>5.8141280145783854E-5</v>
      </c>
      <c r="AZ108" s="10">
        <f t="shared" si="93"/>
        <v>10.864108196432522</v>
      </c>
      <c r="BA108" s="10">
        <f t="shared" si="94"/>
        <v>-33.069713497240762</v>
      </c>
      <c r="BB108" s="10">
        <f t="shared" si="95"/>
        <v>146.93028650275923</v>
      </c>
      <c r="BC108" s="37"/>
      <c r="BD108" s="46">
        <f t="shared" si="96"/>
        <v>11</v>
      </c>
      <c r="BE108" s="46">
        <f t="shared" si="97"/>
        <v>-33</v>
      </c>
      <c r="BF108" s="46">
        <f t="shared" si="98"/>
        <v>147</v>
      </c>
    </row>
    <row r="109" spans="22:58" x14ac:dyDescent="0.3">
      <c r="V109" s="29">
        <v>2.0499999999999998</v>
      </c>
      <c r="W109" s="36">
        <f t="shared" si="82"/>
        <v>1122.0184543019634</v>
      </c>
      <c r="X109" s="30">
        <f t="shared" si="67"/>
        <v>0.52657877444698298</v>
      </c>
      <c r="Y109" s="31">
        <f t="shared" si="68"/>
        <v>-0.41646584703246786</v>
      </c>
      <c r="Z109" s="31">
        <f t="shared" si="69"/>
        <v>-17.601278436799635</v>
      </c>
      <c r="AA109" s="31">
        <f t="shared" si="70"/>
        <v>3.306966777209891E-2</v>
      </c>
      <c r="AB109" s="31">
        <f t="shared" si="71"/>
        <v>-4.9965447021510316</v>
      </c>
      <c r="AC109" s="31">
        <f t="shared" si="83"/>
        <v>1.7483526962705736E-8</v>
      </c>
      <c r="AD109" s="31">
        <f t="shared" si="72"/>
        <v>3.6353397870600617E-3</v>
      </c>
      <c r="AE109" s="31">
        <f t="shared" si="84"/>
        <v>0.14318261267014099</v>
      </c>
      <c r="AF109" s="31">
        <f t="shared" si="85"/>
        <v>-22.594187799163606</v>
      </c>
      <c r="AG109" s="31">
        <f t="shared" si="64"/>
        <v>92.110410468749379</v>
      </c>
      <c r="AH109" s="31">
        <f t="shared" si="73"/>
        <v>-97.420857877891933</v>
      </c>
      <c r="AI109" s="31">
        <f t="shared" si="74"/>
        <v>-89.999228954976402</v>
      </c>
      <c r="AJ109" s="31">
        <f t="shared" si="86"/>
        <v>14.898154176065947</v>
      </c>
      <c r="AK109" s="31">
        <f t="shared" si="75"/>
        <v>79.634589882233826</v>
      </c>
      <c r="AL109" s="32">
        <f t="shared" si="76"/>
        <v>-1.8428024306407119E-4</v>
      </c>
      <c r="AM109" s="31">
        <f t="shared" si="77"/>
        <v>-0.37322293970977832</v>
      </c>
      <c r="AN109" s="31">
        <f t="shared" si="87"/>
        <v>9.5875224866803297</v>
      </c>
      <c r="AO109" s="31">
        <f t="shared" si="88"/>
        <v>-10.737862012452355</v>
      </c>
      <c r="AP109" s="30">
        <f t="shared" si="65"/>
        <v>23.609121289162623</v>
      </c>
      <c r="AQ109" s="30">
        <f t="shared" si="66"/>
        <v>-22.498774732165998</v>
      </c>
      <c r="AR109" s="31">
        <f t="shared" si="89"/>
        <v>10.841051656347098</v>
      </c>
      <c r="AS109" s="33">
        <f t="shared" si="90"/>
        <v>-33.33204981161596</v>
      </c>
      <c r="AT109" s="31">
        <f t="shared" si="78"/>
        <v>5.4735227001547331E-12</v>
      </c>
      <c r="AU109" s="31">
        <f t="shared" si="79"/>
        <v>6.4319529227474051E-5</v>
      </c>
      <c r="AV109" s="32">
        <f t="shared" si="80"/>
        <v>-3.0858478929705245E-14</v>
      </c>
      <c r="AW109" s="31">
        <f t="shared" si="81"/>
        <v>-4.8239646920625688E-6</v>
      </c>
      <c r="AX109" s="34">
        <f t="shared" si="91"/>
        <v>5.4426642212250282E-12</v>
      </c>
      <c r="AY109" s="35">
        <f t="shared" si="92"/>
        <v>5.9495564535411486E-5</v>
      </c>
      <c r="AZ109" s="10">
        <f t="shared" si="93"/>
        <v>10.841051656352541</v>
      </c>
      <c r="BA109" s="10">
        <f t="shared" si="94"/>
        <v>-33.331990316051424</v>
      </c>
      <c r="BB109" s="10">
        <f t="shared" si="95"/>
        <v>146.66800968394858</v>
      </c>
      <c r="BC109" s="48"/>
      <c r="BD109" s="46">
        <f t="shared" si="96"/>
        <v>11</v>
      </c>
      <c r="BE109" s="46">
        <f t="shared" si="97"/>
        <v>-33</v>
      </c>
      <c r="BF109" s="46">
        <f t="shared" si="98"/>
        <v>147</v>
      </c>
    </row>
    <row r="110" spans="22:58" x14ac:dyDescent="0.3">
      <c r="V110" s="29">
        <v>2.06</v>
      </c>
      <c r="W110" s="38">
        <f t="shared" si="82"/>
        <v>1148.1536214968835</v>
      </c>
      <c r="X110" s="30">
        <f t="shared" si="67"/>
        <v>0.52657877444698298</v>
      </c>
      <c r="Y110" s="31">
        <f t="shared" si="68"/>
        <v>-0.43514135575690271</v>
      </c>
      <c r="Z110" s="31">
        <f t="shared" si="69"/>
        <v>-17.985129887161222</v>
      </c>
      <c r="AA110" s="31">
        <f t="shared" si="70"/>
        <v>3.4621997015713377E-2</v>
      </c>
      <c r="AB110" s="31">
        <f t="shared" si="71"/>
        <v>-5.112319399420187</v>
      </c>
      <c r="AC110" s="31">
        <f t="shared" si="83"/>
        <v>1.8307500422114429E-8</v>
      </c>
      <c r="AD110" s="31">
        <f t="shared" si="72"/>
        <v>3.7200177284227101E-3</v>
      </c>
      <c r="AE110" s="31">
        <f t="shared" si="84"/>
        <v>0.12605943401329409</v>
      </c>
      <c r="AF110" s="31">
        <f t="shared" si="85"/>
        <v>-23.093729268852986</v>
      </c>
      <c r="AG110" s="31">
        <f t="shared" si="64"/>
        <v>92.110410468749379</v>
      </c>
      <c r="AH110" s="31">
        <f t="shared" si="73"/>
        <v>-97.620857877856537</v>
      </c>
      <c r="AI110" s="31">
        <f t="shared" si="74"/>
        <v>-89.999246506103916</v>
      </c>
      <c r="AJ110" s="31">
        <f t="shared" si="86"/>
        <v>15.091821758627583</v>
      </c>
      <c r="AK110" s="31">
        <f t="shared" si="75"/>
        <v>79.865589874577694</v>
      </c>
      <c r="AL110" s="32">
        <f t="shared" si="76"/>
        <v>-1.9296491041489203E-4</v>
      </c>
      <c r="AM110" s="31">
        <f t="shared" si="77"/>
        <v>-0.38191616418693269</v>
      </c>
      <c r="AN110" s="31">
        <f t="shared" si="87"/>
        <v>9.5811813846100105</v>
      </c>
      <c r="AO110" s="31">
        <f t="shared" si="88"/>
        <v>-10.515572795713155</v>
      </c>
      <c r="AP110" s="30">
        <f t="shared" si="65"/>
        <v>23.609121289162623</v>
      </c>
      <c r="AQ110" s="30">
        <f t="shared" si="66"/>
        <v>-22.498774732165998</v>
      </c>
      <c r="AR110" s="31">
        <f t="shared" si="89"/>
        <v>10.817587375619929</v>
      </c>
      <c r="AS110" s="33">
        <f t="shared" si="90"/>
        <v>-33.609302064566137</v>
      </c>
      <c r="AT110" s="31">
        <f t="shared" si="78"/>
        <v>5.7319624611908469E-12</v>
      </c>
      <c r="AU110" s="31">
        <f t="shared" si="79"/>
        <v>6.5817723525270089E-5</v>
      </c>
      <c r="AV110" s="32">
        <f t="shared" si="80"/>
        <v>-3.0858478929705245E-14</v>
      </c>
      <c r="AW110" s="31">
        <f t="shared" si="81"/>
        <v>-4.9363292643974151E-6</v>
      </c>
      <c r="AX110" s="34">
        <f t="shared" si="91"/>
        <v>5.701103982261142E-12</v>
      </c>
      <c r="AY110" s="35">
        <f t="shared" si="92"/>
        <v>6.0881394260872676E-5</v>
      </c>
      <c r="AZ110" s="10">
        <f t="shared" si="93"/>
        <v>10.81758737562563</v>
      </c>
      <c r="BA110" s="10">
        <f t="shared" si="94"/>
        <v>-33.609241183171875</v>
      </c>
      <c r="BB110" s="10">
        <f t="shared" si="95"/>
        <v>146.39075881682811</v>
      </c>
      <c r="BC110" s="37"/>
      <c r="BD110" s="46">
        <f t="shared" si="96"/>
        <v>11</v>
      </c>
      <c r="BE110" s="46">
        <f t="shared" si="97"/>
        <v>-34</v>
      </c>
      <c r="BF110" s="46">
        <f t="shared" si="98"/>
        <v>146</v>
      </c>
    </row>
    <row r="111" spans="22:58" x14ac:dyDescent="0.3">
      <c r="V111" s="29">
        <v>2.0699999999999998</v>
      </c>
      <c r="W111" s="36">
        <f t="shared" si="82"/>
        <v>1174.8975549395293</v>
      </c>
      <c r="X111" s="30">
        <f t="shared" si="67"/>
        <v>0.52657877444698298</v>
      </c>
      <c r="Y111" s="31">
        <f t="shared" si="68"/>
        <v>-0.45461131929585963</v>
      </c>
      <c r="Z111" s="31">
        <f t="shared" si="69"/>
        <v>-18.376201268744445</v>
      </c>
      <c r="AA111" s="31">
        <f t="shared" si="70"/>
        <v>3.6246890801087124E-2</v>
      </c>
      <c r="AB111" s="31">
        <f t="shared" si="71"/>
        <v>-5.230747511657512</v>
      </c>
      <c r="AC111" s="31">
        <f t="shared" si="83"/>
        <v>1.9170307348437436E-8</v>
      </c>
      <c r="AD111" s="31">
        <f t="shared" si="72"/>
        <v>3.8066680724030376E-3</v>
      </c>
      <c r="AE111" s="31">
        <f t="shared" si="84"/>
        <v>0.10821436512251781</v>
      </c>
      <c r="AF111" s="31">
        <f t="shared" si="85"/>
        <v>-23.603142112329554</v>
      </c>
      <c r="AG111" s="31">
        <f t="shared" si="64"/>
        <v>92.110410468749379</v>
      </c>
      <c r="AH111" s="31">
        <f t="shared" si="73"/>
        <v>-97.820857877822732</v>
      </c>
      <c r="AI111" s="31">
        <f t="shared" si="74"/>
        <v>-89.99926365771897</v>
      </c>
      <c r="AJ111" s="31">
        <f t="shared" si="86"/>
        <v>15.285765715455099</v>
      </c>
      <c r="AK111" s="31">
        <f t="shared" si="75"/>
        <v>80.091653838660847</v>
      </c>
      <c r="AL111" s="32">
        <f t="shared" si="76"/>
        <v>-2.0205885491498591E-4</v>
      </c>
      <c r="AM111" s="31">
        <f t="shared" si="77"/>
        <v>-0.39081186166826287</v>
      </c>
      <c r="AN111" s="31">
        <f t="shared" si="87"/>
        <v>9.5751162475268305</v>
      </c>
      <c r="AO111" s="31">
        <f t="shared" si="88"/>
        <v>-10.298421680726387</v>
      </c>
      <c r="AP111" s="30">
        <f t="shared" si="65"/>
        <v>23.609121289162623</v>
      </c>
      <c r="AQ111" s="30">
        <f t="shared" si="66"/>
        <v>-22.498774732165998</v>
      </c>
      <c r="AR111" s="31">
        <f t="shared" si="89"/>
        <v>10.793677169645974</v>
      </c>
      <c r="AS111" s="33">
        <f t="shared" si="90"/>
        <v>-33.901563793055942</v>
      </c>
      <c r="AT111" s="31">
        <f t="shared" si="78"/>
        <v>6.0019741518255853E-12</v>
      </c>
      <c r="AU111" s="31">
        <f t="shared" si="79"/>
        <v>6.7350815251279554E-5</v>
      </c>
      <c r="AV111" s="32">
        <f t="shared" si="80"/>
        <v>-3.4715788795918406E-14</v>
      </c>
      <c r="AW111" s="31">
        <f t="shared" si="81"/>
        <v>-5.0513111438482803E-6</v>
      </c>
      <c r="AX111" s="34">
        <f t="shared" si="91"/>
        <v>5.967258363029667E-12</v>
      </c>
      <c r="AY111" s="35">
        <f t="shared" si="92"/>
        <v>6.2299504107431275E-5</v>
      </c>
      <c r="AZ111" s="10">
        <f t="shared" si="93"/>
        <v>10.793677169651941</v>
      </c>
      <c r="BA111" s="10">
        <f t="shared" si="94"/>
        <v>-33.901501493551834</v>
      </c>
      <c r="BB111" s="10">
        <f t="shared" si="95"/>
        <v>146.09849850644815</v>
      </c>
      <c r="BC111" s="48"/>
      <c r="BD111" s="46">
        <f t="shared" si="96"/>
        <v>11</v>
      </c>
      <c r="BE111" s="46">
        <f t="shared" si="97"/>
        <v>-34</v>
      </c>
      <c r="BF111" s="46">
        <f t="shared" si="98"/>
        <v>146</v>
      </c>
    </row>
    <row r="112" spans="22:58" x14ac:dyDescent="0.3">
      <c r="V112" s="29">
        <v>2.08</v>
      </c>
      <c r="W112" s="38">
        <f t="shared" si="82"/>
        <v>1202.2644346174136</v>
      </c>
      <c r="X112" s="30">
        <f t="shared" si="67"/>
        <v>0.52657877444698298</v>
      </c>
      <c r="Y112" s="31">
        <f t="shared" si="68"/>
        <v>-0.47490575065218377</v>
      </c>
      <c r="Z112" s="31">
        <f t="shared" si="69"/>
        <v>-18.774554131579922</v>
      </c>
      <c r="AA112" s="31">
        <f t="shared" si="70"/>
        <v>3.7947712123118905E-2</v>
      </c>
      <c r="AB112" s="31">
        <f t="shared" si="71"/>
        <v>-5.3518877810691485</v>
      </c>
      <c r="AC112" s="31">
        <f t="shared" si="83"/>
        <v>2.0073776106535545E-8</v>
      </c>
      <c r="AD112" s="31">
        <f t="shared" si="72"/>
        <v>3.8953367621587997E-3</v>
      </c>
      <c r="AE112" s="31">
        <f t="shared" si="84"/>
        <v>8.9620755991694209E-2</v>
      </c>
      <c r="AF112" s="31">
        <f t="shared" si="85"/>
        <v>-24.122546575886911</v>
      </c>
      <c r="AG112" s="31">
        <f t="shared" si="64"/>
        <v>92.110410468749379</v>
      </c>
      <c r="AH112" s="31">
        <f t="shared" si="73"/>
        <v>-98.020857877790462</v>
      </c>
      <c r="AI112" s="31">
        <f t="shared" si="74"/>
        <v>-89.999280418915617</v>
      </c>
      <c r="AJ112" s="31">
        <f t="shared" si="86"/>
        <v>15.479974345133744</v>
      </c>
      <c r="AK112" s="31">
        <f t="shared" si="75"/>
        <v>80.312873468696878</v>
      </c>
      <c r="AL112" s="32">
        <f t="shared" si="76"/>
        <v>-2.1158136340605879E-4</v>
      </c>
      <c r="AM112" s="31">
        <f t="shared" si="77"/>
        <v>-0.39991474705386149</v>
      </c>
      <c r="AN112" s="31">
        <f t="shared" si="87"/>
        <v>9.5693153547292553</v>
      </c>
      <c r="AO112" s="31">
        <f t="shared" si="88"/>
        <v>-10.0863216972726</v>
      </c>
      <c r="AP112" s="30">
        <f t="shared" si="65"/>
        <v>23.609121289162623</v>
      </c>
      <c r="AQ112" s="30">
        <f t="shared" si="66"/>
        <v>-22.498774732165998</v>
      </c>
      <c r="AR112" s="31">
        <f t="shared" si="89"/>
        <v>10.769282667717576</v>
      </c>
      <c r="AS112" s="33">
        <f t="shared" si="90"/>
        <v>-34.20886827315951</v>
      </c>
      <c r="AT112" s="31">
        <f t="shared" si="78"/>
        <v>6.2835577720589467E-12</v>
      </c>
      <c r="AU112" s="31">
        <f t="shared" si="79"/>
        <v>6.8919617271028666E-5</v>
      </c>
      <c r="AV112" s="32">
        <f t="shared" si="80"/>
        <v>-3.4715788795918406E-14</v>
      </c>
      <c r="AW112" s="31">
        <f t="shared" si="81"/>
        <v>-5.1689712953296294E-6</v>
      </c>
      <c r="AX112" s="34">
        <f t="shared" si="91"/>
        <v>6.2488419832630284E-12</v>
      </c>
      <c r="AY112" s="35">
        <f t="shared" si="92"/>
        <v>6.3750645975699043E-5</v>
      </c>
      <c r="AZ112" s="10">
        <f t="shared" si="93"/>
        <v>10.769282667723825</v>
      </c>
      <c r="BA112" s="10">
        <f t="shared" si="94"/>
        <v>-34.208804522513532</v>
      </c>
      <c r="BB112" s="10">
        <f t="shared" si="95"/>
        <v>145.79119547748647</v>
      </c>
      <c r="BC112" s="37"/>
      <c r="BD112" s="46">
        <f t="shared" si="96"/>
        <v>11</v>
      </c>
      <c r="BE112" s="46">
        <f t="shared" si="97"/>
        <v>-34</v>
      </c>
      <c r="BF112" s="46">
        <f t="shared" si="98"/>
        <v>146</v>
      </c>
    </row>
    <row r="113" spans="22:58" x14ac:dyDescent="0.3">
      <c r="V113" s="29">
        <v>2.09</v>
      </c>
      <c r="W113" s="36">
        <f t="shared" si="82"/>
        <v>1230.2687708123822</v>
      </c>
      <c r="X113" s="30">
        <f t="shared" si="67"/>
        <v>0.52657877444698298</v>
      </c>
      <c r="Y113" s="31">
        <f t="shared" si="68"/>
        <v>-0.49605547178427378</v>
      </c>
      <c r="Z113" s="31">
        <f t="shared" si="69"/>
        <v>-19.180245591050369</v>
      </c>
      <c r="AA113" s="31">
        <f t="shared" si="70"/>
        <v>3.9727977055031317E-2</v>
      </c>
      <c r="AB113" s="31">
        <f t="shared" si="71"/>
        <v>-5.4758001032192025</v>
      </c>
      <c r="AC113" s="31">
        <f t="shared" si="83"/>
        <v>2.1019823779394937E-8</v>
      </c>
      <c r="AD113" s="31">
        <f t="shared" si="72"/>
        <v>3.9860708110012666E-3</v>
      </c>
      <c r="AE113" s="31">
        <f t="shared" si="84"/>
        <v>7.025130073756429E-2</v>
      </c>
      <c r="AF113" s="31">
        <f t="shared" si="85"/>
        <v>-24.65205962345857</v>
      </c>
      <c r="AG113" s="31">
        <f t="shared" si="64"/>
        <v>92.110410468749379</v>
      </c>
      <c r="AH113" s="31">
        <f t="shared" si="73"/>
        <v>-98.220857877759627</v>
      </c>
      <c r="AI113" s="31">
        <f t="shared" si="74"/>
        <v>-89.999296798580843</v>
      </c>
      <c r="AJ113" s="31">
        <f t="shared" si="86"/>
        <v>15.674436410769301</v>
      </c>
      <c r="AK113" s="31">
        <f t="shared" si="75"/>
        <v>80.529339662587702</v>
      </c>
      <c r="AL113" s="32">
        <f t="shared" si="76"/>
        <v>-2.2155263151548462E-4</v>
      </c>
      <c r="AM113" s="31">
        <f t="shared" si="77"/>
        <v>-0.40922964497483982</v>
      </c>
      <c r="AN113" s="31">
        <f t="shared" si="87"/>
        <v>9.5637674491275373</v>
      </c>
      <c r="AO113" s="31">
        <f t="shared" si="88"/>
        <v>-9.8791867809679808</v>
      </c>
      <c r="AP113" s="30">
        <f t="shared" si="65"/>
        <v>23.609121289162623</v>
      </c>
      <c r="AQ113" s="30">
        <f t="shared" si="66"/>
        <v>-22.498774732165998</v>
      </c>
      <c r="AR113" s="31">
        <f t="shared" si="89"/>
        <v>10.744365306861724</v>
      </c>
      <c r="AS113" s="33">
        <f t="shared" si="90"/>
        <v>-34.531246404426554</v>
      </c>
      <c r="AT113" s="31">
        <f t="shared" si="78"/>
        <v>6.5805706317571379E-12</v>
      </c>
      <c r="AU113" s="31">
        <f t="shared" si="79"/>
        <v>7.0524961384113666E-5</v>
      </c>
      <c r="AV113" s="32">
        <f t="shared" si="80"/>
        <v>-3.6644443729024983E-14</v>
      </c>
      <c r="AW113" s="31">
        <f t="shared" si="81"/>
        <v>-5.2893721038111796E-6</v>
      </c>
      <c r="AX113" s="34">
        <f t="shared" si="91"/>
        <v>6.543926188028113E-12</v>
      </c>
      <c r="AY113" s="35">
        <f t="shared" si="92"/>
        <v>6.5235589280302487E-5</v>
      </c>
      <c r="AZ113" s="10">
        <f t="shared" si="93"/>
        <v>10.744365306868268</v>
      </c>
      <c r="BA113" s="10">
        <f t="shared" si="94"/>
        <v>-34.531181168837271</v>
      </c>
      <c r="BB113" s="10">
        <f t="shared" si="95"/>
        <v>145.46881883116274</v>
      </c>
      <c r="BC113" s="48"/>
      <c r="BD113" s="46">
        <f t="shared" si="96"/>
        <v>11</v>
      </c>
      <c r="BE113" s="46">
        <f t="shared" si="97"/>
        <v>-35</v>
      </c>
      <c r="BF113" s="46">
        <f t="shared" si="98"/>
        <v>145</v>
      </c>
    </row>
    <row r="114" spans="22:58" x14ac:dyDescent="0.3">
      <c r="V114" s="29">
        <v>2.1</v>
      </c>
      <c r="W114" s="38">
        <f t="shared" si="82"/>
        <v>1258.9254117941678</v>
      </c>
      <c r="X114" s="30">
        <f t="shared" si="67"/>
        <v>0.52657877444698298</v>
      </c>
      <c r="Y114" s="31">
        <f t="shared" si="68"/>
        <v>-0.51809210741591893</v>
      </c>
      <c r="Z114" s="31">
        <f t="shared" si="69"/>
        <v>-19.593327980701606</v>
      </c>
      <c r="AA114" s="31">
        <f t="shared" si="70"/>
        <v>4.1591361450813671E-2</v>
      </c>
      <c r="AB114" s="31">
        <f t="shared" si="71"/>
        <v>-5.6025455390278456</v>
      </c>
      <c r="AC114" s="31">
        <f t="shared" si="83"/>
        <v>2.2010456168127047E-8</v>
      </c>
      <c r="AD114" s="31">
        <f t="shared" si="72"/>
        <v>4.078918327322322E-3</v>
      </c>
      <c r="AE114" s="31">
        <f t="shared" si="84"/>
        <v>5.0078050492333881E-2</v>
      </c>
      <c r="AF114" s="31">
        <f t="shared" si="85"/>
        <v>-25.19179460140213</v>
      </c>
      <c r="AG114" s="31">
        <f t="shared" si="64"/>
        <v>92.110410468749379</v>
      </c>
      <c r="AH114" s="31">
        <f t="shared" si="73"/>
        <v>-98.420857877730171</v>
      </c>
      <c r="AI114" s="31">
        <f t="shared" si="74"/>
        <v>-89.99931280539937</v>
      </c>
      <c r="AJ114" s="31">
        <f t="shared" si="86"/>
        <v>15.869141124204774</v>
      </c>
      <c r="AK114" s="31">
        <f t="shared" si="75"/>
        <v>80.741142463046415</v>
      </c>
      <c r="AL114" s="32">
        <f t="shared" si="76"/>
        <v>-2.3199380647720734E-4</v>
      </c>
      <c r="AM114" s="31">
        <f t="shared" si="77"/>
        <v>-0.41876149234263749</v>
      </c>
      <c r="AN114" s="31">
        <f t="shared" si="87"/>
        <v>9.5584617214175047</v>
      </c>
      <c r="AO114" s="31">
        <f t="shared" si="88"/>
        <v>-9.6769318346955924</v>
      </c>
      <c r="AP114" s="30">
        <f t="shared" si="65"/>
        <v>23.609121289162623</v>
      </c>
      <c r="AQ114" s="30">
        <f t="shared" si="66"/>
        <v>-22.498774732165998</v>
      </c>
      <c r="AR114" s="31">
        <f t="shared" si="89"/>
        <v>10.718886328906464</v>
      </c>
      <c r="AS114" s="33">
        <f t="shared" si="90"/>
        <v>-34.868726436097724</v>
      </c>
      <c r="AT114" s="31">
        <f t="shared" si="78"/>
        <v>6.8891554210539513E-12</v>
      </c>
      <c r="AU114" s="31">
        <f t="shared" si="79"/>
        <v>7.2167698765232582E-5</v>
      </c>
      <c r="AV114" s="32">
        <f t="shared" si="80"/>
        <v>-3.8573098662131572E-14</v>
      </c>
      <c r="AW114" s="31">
        <f t="shared" si="81"/>
        <v>-5.4125774073952895E-6</v>
      </c>
      <c r="AX114" s="34">
        <f t="shared" si="91"/>
        <v>6.8505823223918198E-12</v>
      </c>
      <c r="AY114" s="35">
        <f t="shared" si="92"/>
        <v>6.6755121357837293E-5</v>
      </c>
      <c r="AZ114" s="10">
        <f t="shared" si="93"/>
        <v>10.718886328913316</v>
      </c>
      <c r="BA114" s="10">
        <f t="shared" si="94"/>
        <v>-34.868659680976364</v>
      </c>
      <c r="BB114" s="10">
        <f t="shared" si="95"/>
        <v>145.13134031902365</v>
      </c>
      <c r="BC114" s="37"/>
      <c r="BD114" s="46">
        <f t="shared" si="96"/>
        <v>11</v>
      </c>
      <c r="BE114" s="46">
        <f t="shared" si="97"/>
        <v>-35</v>
      </c>
      <c r="BF114" s="46">
        <f t="shared" si="98"/>
        <v>145</v>
      </c>
    </row>
    <row r="115" spans="22:58" x14ac:dyDescent="0.3">
      <c r="V115" s="29">
        <v>2.11</v>
      </c>
      <c r="W115" s="36">
        <f t="shared" si="82"/>
        <v>1288.2495516931342</v>
      </c>
      <c r="X115" s="30">
        <f t="shared" si="67"/>
        <v>0.52657877444698298</v>
      </c>
      <c r="Y115" s="31">
        <f t="shared" si="68"/>
        <v>-0.54104807595692528</v>
      </c>
      <c r="Z115" s="31">
        <f t="shared" si="69"/>
        <v>-20.013848495326073</v>
      </c>
      <c r="AA115" s="31">
        <f t="shared" si="70"/>
        <v>4.3541707915667222E-2</v>
      </c>
      <c r="AB115" s="31">
        <f t="shared" si="71"/>
        <v>-5.7321863260457029</v>
      </c>
      <c r="AC115" s="31">
        <f t="shared" si="83"/>
        <v>2.3047777435243053E-8</v>
      </c>
      <c r="AD115" s="31">
        <f t="shared" si="72"/>
        <v>4.1739285401021491E-3</v>
      </c>
      <c r="AE115" s="31">
        <f t="shared" si="84"/>
        <v>2.9072429453502358E-2</v>
      </c>
      <c r="AF115" s="31">
        <f t="shared" si="85"/>
        <v>-25.741860892831674</v>
      </c>
      <c r="AG115" s="31">
        <f t="shared" si="64"/>
        <v>92.110410468749379</v>
      </c>
      <c r="AH115" s="31">
        <f t="shared" si="73"/>
        <v>-98.620857877702051</v>
      </c>
      <c r="AI115" s="31">
        <f t="shared" si="74"/>
        <v>-89.999328447858232</v>
      </c>
      <c r="AJ115" s="31">
        <f t="shared" si="86"/>
        <v>16.064078130538711</v>
      </c>
      <c r="AK115" s="31">
        <f t="shared" si="75"/>
        <v>80.948371004267244</v>
      </c>
      <c r="AL115" s="32">
        <f t="shared" si="76"/>
        <v>-2.4292703194941126E-4</v>
      </c>
      <c r="AM115" s="31">
        <f t="shared" si="77"/>
        <v>-0.42851534095723121</v>
      </c>
      <c r="AN115" s="31">
        <f t="shared" si="87"/>
        <v>9.553387794554089</v>
      </c>
      <c r="AO115" s="31">
        <f t="shared" si="88"/>
        <v>-9.4794727845482196</v>
      </c>
      <c r="AP115" s="30">
        <f t="shared" si="65"/>
        <v>23.609121289162623</v>
      </c>
      <c r="AQ115" s="30">
        <f t="shared" si="66"/>
        <v>-22.498774732165998</v>
      </c>
      <c r="AR115" s="31">
        <f t="shared" si="89"/>
        <v>10.692806781004215</v>
      </c>
      <c r="AS115" s="33">
        <f t="shared" si="90"/>
        <v>-35.221333677379896</v>
      </c>
      <c r="AT115" s="31">
        <f t="shared" si="78"/>
        <v>7.2150981047486972E-12</v>
      </c>
      <c r="AU115" s="31">
        <f t="shared" si="79"/>
        <v>7.3848700415489064E-5</v>
      </c>
      <c r="AV115" s="32">
        <f t="shared" si="80"/>
        <v>-4.0501753595238149E-14</v>
      </c>
      <c r="AW115" s="31">
        <f t="shared" si="81"/>
        <v>-5.5386525311647291E-6</v>
      </c>
      <c r="AX115" s="34">
        <f t="shared" si="91"/>
        <v>7.174596351153459E-12</v>
      </c>
      <c r="AY115" s="35">
        <f t="shared" si="92"/>
        <v>6.8310047884324328E-5</v>
      </c>
      <c r="AZ115" s="10">
        <f t="shared" si="93"/>
        <v>10.69280678101139</v>
      </c>
      <c r="BA115" s="10">
        <f t="shared" si="94"/>
        <v>-35.221265367332009</v>
      </c>
      <c r="BB115" s="10">
        <f t="shared" si="95"/>
        <v>144.77873463266798</v>
      </c>
      <c r="BC115" s="48"/>
      <c r="BD115" s="46">
        <f t="shared" si="96"/>
        <v>11</v>
      </c>
      <c r="BE115" s="46">
        <f t="shared" si="97"/>
        <v>-35</v>
      </c>
      <c r="BF115" s="46">
        <f t="shared" si="98"/>
        <v>145</v>
      </c>
    </row>
    <row r="116" spans="22:58" x14ac:dyDescent="0.3">
      <c r="V116" s="29">
        <v>2.12</v>
      </c>
      <c r="W116" s="38">
        <f t="shared" si="82"/>
        <v>1318.2567385564084</v>
      </c>
      <c r="X116" s="30">
        <f t="shared" si="67"/>
        <v>0.52657877444698298</v>
      </c>
      <c r="Y116" s="31">
        <f t="shared" si="68"/>
        <v>-0.56495657732808668</v>
      </c>
      <c r="Z116" s="31">
        <f t="shared" si="69"/>
        <v>-20.441848825130226</v>
      </c>
      <c r="AA116" s="31">
        <f t="shared" si="70"/>
        <v>4.5583033052719962E-2</v>
      </c>
      <c r="AB116" s="31">
        <f t="shared" si="71"/>
        <v>-5.864785888923155</v>
      </c>
      <c r="AC116" s="31">
        <f t="shared" si="83"/>
        <v>2.4133986247343869E-8</v>
      </c>
      <c r="AD116" s="31">
        <f t="shared" si="72"/>
        <v>4.2711518250110872E-3</v>
      </c>
      <c r="AE116" s="31">
        <f t="shared" si="84"/>
        <v>7.2052543056025029E-3</v>
      </c>
      <c r="AF116" s="31">
        <f t="shared" si="85"/>
        <v>-26.302363562228368</v>
      </c>
      <c r="AG116" s="31">
        <f t="shared" si="64"/>
        <v>92.110410468749379</v>
      </c>
      <c r="AH116" s="31">
        <f t="shared" si="73"/>
        <v>-98.820857877675223</v>
      </c>
      <c r="AI116" s="31">
        <f t="shared" si="74"/>
        <v>-89.999343734251255</v>
      </c>
      <c r="AJ116" s="31">
        <f t="shared" si="86"/>
        <v>16.259237492962622</v>
      </c>
      <c r="AK116" s="31">
        <f t="shared" si="75"/>
        <v>81.151113463828437</v>
      </c>
      <c r="AL116" s="32">
        <f t="shared" si="76"/>
        <v>-2.5437549496315449E-4</v>
      </c>
      <c r="AM116" s="31">
        <f t="shared" si="77"/>
        <v>-0.43849636017558968</v>
      </c>
      <c r="AN116" s="31">
        <f t="shared" si="87"/>
        <v>9.5485357085418148</v>
      </c>
      <c r="AO116" s="31">
        <f t="shared" si="88"/>
        <v>-9.2867266305984071</v>
      </c>
      <c r="AP116" s="30">
        <f t="shared" si="65"/>
        <v>23.609121289162623</v>
      </c>
      <c r="AQ116" s="30">
        <f t="shared" si="66"/>
        <v>-22.498774732165998</v>
      </c>
      <c r="AR116" s="31">
        <f t="shared" si="89"/>
        <v>10.666087519844041</v>
      </c>
      <c r="AS116" s="33">
        <f t="shared" si="90"/>
        <v>-35.589090192826774</v>
      </c>
      <c r="AT116" s="31">
        <f t="shared" si="78"/>
        <v>7.5545413729751663E-12</v>
      </c>
      <c r="AU116" s="31">
        <f t="shared" si="79"/>
        <v>7.5568857624208865E-5</v>
      </c>
      <c r="AV116" s="32">
        <f t="shared" si="80"/>
        <v>-4.2430408528344739E-14</v>
      </c>
      <c r="AW116" s="31">
        <f t="shared" si="81"/>
        <v>-5.6676643218189331E-6</v>
      </c>
      <c r="AX116" s="34">
        <f t="shared" si="91"/>
        <v>7.5121109644468214E-12</v>
      </c>
      <c r="AY116" s="35">
        <f t="shared" si="92"/>
        <v>6.990119330238993E-5</v>
      </c>
      <c r="AZ116" s="10">
        <f t="shared" si="93"/>
        <v>10.666087519851553</v>
      </c>
      <c r="BA116" s="10">
        <f t="shared" si="94"/>
        <v>-35.589020291633474</v>
      </c>
      <c r="BB116" s="10">
        <f t="shared" si="95"/>
        <v>144.41097970836654</v>
      </c>
      <c r="BC116" s="37"/>
      <c r="BD116" s="46">
        <f t="shared" si="96"/>
        <v>11</v>
      </c>
      <c r="BE116" s="46">
        <f t="shared" si="97"/>
        <v>-36</v>
      </c>
      <c r="BF116" s="46">
        <f t="shared" si="98"/>
        <v>144</v>
      </c>
    </row>
    <row r="117" spans="22:58" x14ac:dyDescent="0.3">
      <c r="V117" s="29">
        <v>2.13</v>
      </c>
      <c r="W117" s="36">
        <f t="shared" si="82"/>
        <v>1348.9628825916539</v>
      </c>
      <c r="X117" s="30">
        <f t="shared" si="67"/>
        <v>0.52657877444698298</v>
      </c>
      <c r="Y117" s="31">
        <f t="shared" si="68"/>
        <v>-0.58985157748364936</v>
      </c>
      <c r="Z117" s="31">
        <f t="shared" si="69"/>
        <v>-20.877364781934883</v>
      </c>
      <c r="AA117" s="31">
        <f t="shared" si="70"/>
        <v>4.7719534994201576E-2</v>
      </c>
      <c r="AB117" s="31">
        <f t="shared" si="71"/>
        <v>-6.0004088489872709</v>
      </c>
      <c r="AC117" s="31">
        <f t="shared" si="83"/>
        <v>2.5271385418394573E-8</v>
      </c>
      <c r="AD117" s="31">
        <f t="shared" si="72"/>
        <v>4.3706397311194453E-3</v>
      </c>
      <c r="AE117" s="31">
        <f t="shared" si="84"/>
        <v>-1.5553242771079386E-2</v>
      </c>
      <c r="AF117" s="31">
        <f t="shared" si="85"/>
        <v>-26.873402991191032</v>
      </c>
      <c r="AG117" s="31">
        <f t="shared" si="64"/>
        <v>92.110410468749379</v>
      </c>
      <c r="AH117" s="31">
        <f t="shared" si="73"/>
        <v>-99.020857877649576</v>
      </c>
      <c r="AI117" s="31">
        <f t="shared" si="74"/>
        <v>-89.999358672683485</v>
      </c>
      <c r="AJ117" s="31">
        <f t="shared" si="86"/>
        <v>16.454609677931739</v>
      </c>
      <c r="AK117" s="31">
        <f t="shared" si="75"/>
        <v>81.349457019523726</v>
      </c>
      <c r="AL117" s="32">
        <f t="shared" si="76"/>
        <v>-2.6636347507059835E-4</v>
      </c>
      <c r="AM117" s="31">
        <f t="shared" si="77"/>
        <v>-0.44870983964173494</v>
      </c>
      <c r="AN117" s="31">
        <f t="shared" si="87"/>
        <v>9.5438959055564716</v>
      </c>
      <c r="AO117" s="31">
        <f t="shared" si="88"/>
        <v>-9.0986114928014938</v>
      </c>
      <c r="AP117" s="30">
        <f t="shared" si="65"/>
        <v>23.609121289162623</v>
      </c>
      <c r="AQ117" s="30">
        <f t="shared" si="66"/>
        <v>-22.498774732165998</v>
      </c>
      <c r="AR117" s="31">
        <f t="shared" si="89"/>
        <v>10.638689219782016</v>
      </c>
      <c r="AS117" s="33">
        <f t="shared" si="90"/>
        <v>-35.972014483992524</v>
      </c>
      <c r="AT117" s="31">
        <f t="shared" si="78"/>
        <v>7.9113425355995638E-12</v>
      </c>
      <c r="AU117" s="31">
        <f t="shared" si="79"/>
        <v>7.7329082441512795E-5</v>
      </c>
      <c r="AV117" s="32">
        <f t="shared" si="80"/>
        <v>-4.4359063461451322E-14</v>
      </c>
      <c r="AW117" s="31">
        <f t="shared" si="81"/>
        <v>-5.7996811831169614E-6</v>
      </c>
      <c r="AX117" s="34">
        <f t="shared" si="91"/>
        <v>7.8669834721381123E-12</v>
      </c>
      <c r="AY117" s="35">
        <f t="shared" si="92"/>
        <v>7.152940125839584E-5</v>
      </c>
      <c r="AZ117" s="10">
        <f t="shared" si="93"/>
        <v>10.638689219789883</v>
      </c>
      <c r="BA117" s="10">
        <f t="shared" si="94"/>
        <v>-35.971942954591263</v>
      </c>
      <c r="BB117" s="10">
        <f t="shared" si="95"/>
        <v>144.02805704540873</v>
      </c>
      <c r="BC117" s="48"/>
      <c r="BD117" s="46">
        <f t="shared" si="96"/>
        <v>11</v>
      </c>
      <c r="BE117" s="46">
        <f t="shared" si="97"/>
        <v>-36</v>
      </c>
      <c r="BF117" s="46">
        <f t="shared" si="98"/>
        <v>144</v>
      </c>
    </row>
    <row r="118" spans="22:58" x14ac:dyDescent="0.3">
      <c r="V118" s="29">
        <v>2.14</v>
      </c>
      <c r="W118" s="38">
        <f t="shared" si="82"/>
        <v>1380.3842646028861</v>
      </c>
      <c r="X118" s="30">
        <f t="shared" si="67"/>
        <v>0.52657877444698298</v>
      </c>
      <c r="Y118" s="31">
        <f t="shared" si="68"/>
        <v>-0.61576778942580268</v>
      </c>
      <c r="Z118" s="31">
        <f t="shared" si="69"/>
        <v>-21.320425918504185</v>
      </c>
      <c r="AA118" s="31">
        <f t="shared" si="70"/>
        <v>4.9955601225309301E-2</v>
      </c>
      <c r="AB118" s="31">
        <f t="shared" si="71"/>
        <v>-6.1391210328333736</v>
      </c>
      <c r="AC118" s="31">
        <f t="shared" si="83"/>
        <v>2.6462389624343959E-8</v>
      </c>
      <c r="AD118" s="31">
        <f t="shared" si="72"/>
        <v>4.4724450082295319E-3</v>
      </c>
      <c r="AE118" s="31">
        <f t="shared" si="84"/>
        <v>-3.9233387291120775E-2</v>
      </c>
      <c r="AF118" s="31">
        <f t="shared" si="85"/>
        <v>-27.455074506329328</v>
      </c>
      <c r="AG118" s="31">
        <f t="shared" si="64"/>
        <v>92.110410468749379</v>
      </c>
      <c r="AH118" s="31">
        <f t="shared" si="73"/>
        <v>-99.220857877625093</v>
      </c>
      <c r="AI118" s="31">
        <f t="shared" si="74"/>
        <v>-89.99937327107547</v>
      </c>
      <c r="AJ118" s="31">
        <f t="shared" si="86"/>
        <v>16.650185540681008</v>
      </c>
      <c r="AK118" s="31">
        <f t="shared" si="75"/>
        <v>81.54348781083074</v>
      </c>
      <c r="AL118" s="32">
        <f t="shared" si="76"/>
        <v>-2.7891639580873549E-4</v>
      </c>
      <c r="AM118" s="31">
        <f t="shared" si="77"/>
        <v>-0.45916119207981554</v>
      </c>
      <c r="AN118" s="31">
        <f t="shared" si="87"/>
        <v>9.5394592154094848</v>
      </c>
      <c r="AO118" s="31">
        <f t="shared" si="88"/>
        <v>-8.9150466523245449</v>
      </c>
      <c r="AP118" s="30">
        <f t="shared" si="65"/>
        <v>23.609121289162623</v>
      </c>
      <c r="AQ118" s="30">
        <f t="shared" si="66"/>
        <v>-22.498774732165998</v>
      </c>
      <c r="AR118" s="31">
        <f t="shared" si="89"/>
        <v>10.610572385114992</v>
      </c>
      <c r="AS118" s="33">
        <f t="shared" si="90"/>
        <v>-36.370121158653873</v>
      </c>
      <c r="AT118" s="31">
        <f t="shared" si="78"/>
        <v>8.2835729376887855E-12</v>
      </c>
      <c r="AU118" s="31">
        <f t="shared" si="79"/>
        <v>7.9130308161898542E-5</v>
      </c>
      <c r="AV118" s="32">
        <f t="shared" si="80"/>
        <v>-4.6287718394557899E-14</v>
      </c>
      <c r="AW118" s="31">
        <f t="shared" si="81"/>
        <v>-5.934773112146143E-6</v>
      </c>
      <c r="AX118" s="34">
        <f t="shared" si="91"/>
        <v>8.2372852192942273E-12</v>
      </c>
      <c r="AY118" s="35">
        <f t="shared" si="92"/>
        <v>7.3195535049752394E-5</v>
      </c>
      <c r="AZ118" s="10">
        <f t="shared" si="93"/>
        <v>10.610572385123229</v>
      </c>
      <c r="BA118" s="10">
        <f t="shared" si="94"/>
        <v>-36.370047963118822</v>
      </c>
      <c r="BB118" s="10">
        <f t="shared" si="95"/>
        <v>143.62995203688118</v>
      </c>
      <c r="BC118" s="37"/>
      <c r="BD118" s="46">
        <f t="shared" si="96"/>
        <v>11</v>
      </c>
      <c r="BE118" s="46">
        <f t="shared" si="97"/>
        <v>-36</v>
      </c>
      <c r="BF118" s="46">
        <f t="shared" si="98"/>
        <v>144</v>
      </c>
    </row>
    <row r="119" spans="22:58" x14ac:dyDescent="0.3">
      <c r="V119" s="29">
        <v>2.15</v>
      </c>
      <c r="W119" s="36">
        <f t="shared" si="82"/>
        <v>1412.5375446227542</v>
      </c>
      <c r="X119" s="30">
        <f t="shared" si="67"/>
        <v>0.52657877444698298</v>
      </c>
      <c r="Y119" s="31">
        <f t="shared" si="68"/>
        <v>-0.64274065050906803</v>
      </c>
      <c r="Z119" s="31">
        <f t="shared" si="69"/>
        <v>-21.771055142250056</v>
      </c>
      <c r="AA119" s="31">
        <f t="shared" si="70"/>
        <v>5.2295816708843604E-2</v>
      </c>
      <c r="AB119" s="31">
        <f t="shared" si="71"/>
        <v>-6.2809894798314723</v>
      </c>
      <c r="AC119" s="31">
        <f t="shared" si="83"/>
        <v>2.7709523474469348E-8</v>
      </c>
      <c r="AD119" s="31">
        <f t="shared" si="72"/>
        <v>4.5766216348442357E-3</v>
      </c>
      <c r="AE119" s="31">
        <f t="shared" si="84"/>
        <v>-6.3866031643717971E-2</v>
      </c>
      <c r="AF119" s="31">
        <f t="shared" si="85"/>
        <v>-28.047468000446685</v>
      </c>
      <c r="AG119" s="31">
        <f t="shared" si="64"/>
        <v>92.110410468749379</v>
      </c>
      <c r="AH119" s="31">
        <f t="shared" si="73"/>
        <v>-99.420857877601691</v>
      </c>
      <c r="AI119" s="31">
        <f t="shared" si="74"/>
        <v>-89.999387537167493</v>
      </c>
      <c r="AJ119" s="31">
        <f t="shared" si="86"/>
        <v>16.845956311095403</v>
      </c>
      <c r="AK119" s="31">
        <f t="shared" si="75"/>
        <v>81.733290904734318</v>
      </c>
      <c r="AL119" s="32">
        <f t="shared" si="76"/>
        <v>-2.920608785839278E-4</v>
      </c>
      <c r="AM119" s="31">
        <f t="shared" si="77"/>
        <v>-0.46985595615160247</v>
      </c>
      <c r="AN119" s="31">
        <f t="shared" si="87"/>
        <v>9.5352168413645071</v>
      </c>
      <c r="AO119" s="31">
        <f t="shared" si="88"/>
        <v>-8.7359525885847784</v>
      </c>
      <c r="AP119" s="30">
        <f t="shared" si="65"/>
        <v>23.609121289162623</v>
      </c>
      <c r="AQ119" s="30">
        <f t="shared" si="66"/>
        <v>-22.498774732165998</v>
      </c>
      <c r="AR119" s="31">
        <f t="shared" si="89"/>
        <v>10.581697366717414</v>
      </c>
      <c r="AS119" s="33">
        <f t="shared" si="90"/>
        <v>-36.783420589031465</v>
      </c>
      <c r="AT119" s="31">
        <f t="shared" si="78"/>
        <v>8.6750898891090382E-12</v>
      </c>
      <c r="AU119" s="31">
        <f t="shared" si="79"/>
        <v>8.0973489819084854E-5</v>
      </c>
      <c r="AV119" s="32">
        <f t="shared" si="80"/>
        <v>-5.0145028260771079E-14</v>
      </c>
      <c r="AW119" s="31">
        <f t="shared" si="81"/>
        <v>-6.0730117364353829E-6</v>
      </c>
      <c r="AX119" s="34">
        <f t="shared" si="91"/>
        <v>8.6249448608482667E-12</v>
      </c>
      <c r="AY119" s="35">
        <f t="shared" si="92"/>
        <v>7.4900478082649469E-5</v>
      </c>
      <c r="AZ119" s="10">
        <f t="shared" si="93"/>
        <v>10.581697366726038</v>
      </c>
      <c r="BA119" s="10">
        <f t="shared" si="94"/>
        <v>-36.783345688553382</v>
      </c>
      <c r="BB119" s="10">
        <f t="shared" si="95"/>
        <v>143.21665431144663</v>
      </c>
      <c r="BC119" s="48"/>
      <c r="BD119" s="46">
        <f t="shared" si="96"/>
        <v>11</v>
      </c>
      <c r="BE119" s="46">
        <f t="shared" si="97"/>
        <v>-37</v>
      </c>
      <c r="BF119" s="46">
        <f t="shared" si="98"/>
        <v>143</v>
      </c>
    </row>
    <row r="120" spans="22:58" x14ac:dyDescent="0.3">
      <c r="V120" s="29">
        <v>2.16</v>
      </c>
      <c r="W120" s="38">
        <f t="shared" si="82"/>
        <v>1445.4397707459284</v>
      </c>
      <c r="X120" s="30">
        <f t="shared" si="67"/>
        <v>0.52657877444698298</v>
      </c>
      <c r="Y120" s="31">
        <f t="shared" si="68"/>
        <v>-0.67080629583805429</v>
      </c>
      <c r="Z120" s="31">
        <f t="shared" si="69"/>
        <v>-22.229268324719143</v>
      </c>
      <c r="AA120" s="31">
        <f t="shared" si="70"/>
        <v>5.4744972318649984E-2</v>
      </c>
      <c r="AB120" s="31">
        <f t="shared" si="71"/>
        <v>-6.4260824484417283</v>
      </c>
      <c r="AC120" s="31">
        <f t="shared" si="83"/>
        <v>2.9015433083305956E-8</v>
      </c>
      <c r="AD120" s="31">
        <f t="shared" si="72"/>
        <v>4.6832248467871878E-3</v>
      </c>
      <c r="AE120" s="31">
        <f t="shared" si="84"/>
        <v>-8.9482520056988243E-2</v>
      </c>
      <c r="AF120" s="31">
        <f t="shared" si="85"/>
        <v>-28.650667548314086</v>
      </c>
      <c r="AG120" s="31">
        <f t="shared" si="64"/>
        <v>92.110410468749379</v>
      </c>
      <c r="AH120" s="31">
        <f t="shared" si="73"/>
        <v>-99.620857877579354</v>
      </c>
      <c r="AI120" s="31">
        <f t="shared" si="74"/>
        <v>-89.999401478523637</v>
      </c>
      <c r="AJ120" s="31">
        <f t="shared" si="86"/>
        <v>17.041913579942047</v>
      </c>
      <c r="AK120" s="31">
        <f t="shared" si="75"/>
        <v>81.918950265636028</v>
      </c>
      <c r="AL120" s="32">
        <f t="shared" si="76"/>
        <v>-3.0582479911055226E-4</v>
      </c>
      <c r="AM120" s="31">
        <f t="shared" si="77"/>
        <v>-0.48079979937988293</v>
      </c>
      <c r="AN120" s="31">
        <f t="shared" si="87"/>
        <v>9.5311603463129622</v>
      </c>
      <c r="AO120" s="31">
        <f t="shared" si="88"/>
        <v>-8.5612510122674923</v>
      </c>
      <c r="AP120" s="30">
        <f t="shared" si="65"/>
        <v>23.609121289162623</v>
      </c>
      <c r="AQ120" s="30">
        <f t="shared" si="66"/>
        <v>-22.498774732165998</v>
      </c>
      <c r="AR120" s="31">
        <f t="shared" si="89"/>
        <v>10.552024383252601</v>
      </c>
      <c r="AS120" s="33">
        <f t="shared" si="90"/>
        <v>-37.21191856058158</v>
      </c>
      <c r="AT120" s="31">
        <f t="shared" si="78"/>
        <v>9.0839647349272137E-12</v>
      </c>
      <c r="AU120" s="31">
        <f t="shared" si="79"/>
        <v>8.2859604692383962E-5</v>
      </c>
      <c r="AV120" s="32">
        <f t="shared" si="80"/>
        <v>-5.0145028260771079E-14</v>
      </c>
      <c r="AW120" s="31">
        <f t="shared" si="81"/>
        <v>-6.2144703519331051E-6</v>
      </c>
      <c r="AX120" s="34">
        <f t="shared" si="91"/>
        <v>9.0338197066664422E-12</v>
      </c>
      <c r="AY120" s="35">
        <f t="shared" si="92"/>
        <v>7.6645134340450855E-5</v>
      </c>
      <c r="AZ120" s="10">
        <f t="shared" si="93"/>
        <v>10.552024383261635</v>
      </c>
      <c r="BA120" s="10">
        <f t="shared" si="94"/>
        <v>-37.211841915447238</v>
      </c>
      <c r="BB120" s="10">
        <f t="shared" si="95"/>
        <v>142.78815808455278</v>
      </c>
      <c r="BC120" s="37"/>
      <c r="BD120" s="46">
        <f t="shared" si="96"/>
        <v>11</v>
      </c>
      <c r="BE120" s="46">
        <f t="shared" si="97"/>
        <v>-37</v>
      </c>
      <c r="BF120" s="46">
        <f t="shared" si="98"/>
        <v>143</v>
      </c>
    </row>
    <row r="121" spans="22:58" x14ac:dyDescent="0.3">
      <c r="V121" s="29">
        <v>2.17</v>
      </c>
      <c r="W121" s="36">
        <f t="shared" si="82"/>
        <v>1479.1083881682084</v>
      </c>
      <c r="X121" s="30">
        <f t="shared" si="67"/>
        <v>0.52657877444698298</v>
      </c>
      <c r="Y121" s="31">
        <f t="shared" si="68"/>
        <v>-0.70000152757001499</v>
      </c>
      <c r="Z121" s="31">
        <f t="shared" si="69"/>
        <v>-22.695073908430139</v>
      </c>
      <c r="AA121" s="31">
        <f t="shared" si="70"/>
        <v>5.7308073589678515E-2</v>
      </c>
      <c r="AB121" s="31">
        <f t="shared" si="71"/>
        <v>-6.5744694212255137</v>
      </c>
      <c r="AC121" s="31">
        <f t="shared" si="83"/>
        <v>3.0382887999301521E-8</v>
      </c>
      <c r="AD121" s="31">
        <f t="shared" si="72"/>
        <v>4.7923111664894555E-3</v>
      </c>
      <c r="AE121" s="31">
        <f t="shared" si="84"/>
        <v>-0.1161146491504655</v>
      </c>
      <c r="AF121" s="31">
        <f t="shared" si="85"/>
        <v>-29.264751018489164</v>
      </c>
      <c r="AG121" s="31">
        <f t="shared" si="64"/>
        <v>92.110410468749379</v>
      </c>
      <c r="AH121" s="31">
        <f t="shared" si="73"/>
        <v>-99.820857877558041</v>
      </c>
      <c r="AI121" s="31">
        <f t="shared" si="74"/>
        <v>-89.99941510253575</v>
      </c>
      <c r="AJ121" s="31">
        <f t="shared" si="86"/>
        <v>17.238049285468904</v>
      </c>
      <c r="AK121" s="31">
        <f t="shared" si="75"/>
        <v>82.100548729091017</v>
      </c>
      <c r="AL121" s="32">
        <f t="shared" si="76"/>
        <v>-3.2023734647053197E-4</v>
      </c>
      <c r="AM121" s="31">
        <f t="shared" si="77"/>
        <v>-0.4919985211392171</v>
      </c>
      <c r="AN121" s="31">
        <f t="shared" si="87"/>
        <v>9.527281639313772</v>
      </c>
      <c r="AO121" s="31">
        <f t="shared" si="88"/>
        <v>-8.3908648945839506</v>
      </c>
      <c r="AP121" s="30">
        <f t="shared" si="65"/>
        <v>23.609121289162623</v>
      </c>
      <c r="AQ121" s="30">
        <f t="shared" si="66"/>
        <v>-22.498774732165998</v>
      </c>
      <c r="AR121" s="31">
        <f t="shared" si="89"/>
        <v>10.521513547159927</v>
      </c>
      <c r="AS121" s="33">
        <f t="shared" si="90"/>
        <v>-37.655615913073113</v>
      </c>
      <c r="AT121" s="31">
        <f t="shared" si="78"/>
        <v>9.5121261300764155E-12</v>
      </c>
      <c r="AU121" s="31">
        <f t="shared" si="79"/>
        <v>8.4789652824867234E-5</v>
      </c>
      <c r="AV121" s="32">
        <f t="shared" si="80"/>
        <v>-5.4002338126984245E-14</v>
      </c>
      <c r="AW121" s="31">
        <f t="shared" si="81"/>
        <v>-6.3592239618696581E-6</v>
      </c>
      <c r="AX121" s="34">
        <f t="shared" si="91"/>
        <v>9.4581237919494306E-12</v>
      </c>
      <c r="AY121" s="35">
        <f t="shared" si="92"/>
        <v>7.843042886299757E-5</v>
      </c>
      <c r="AZ121" s="10">
        <f t="shared" si="93"/>
        <v>10.521513547169384</v>
      </c>
      <c r="BA121" s="10">
        <f t="shared" si="94"/>
        <v>-37.655537482644249</v>
      </c>
      <c r="BB121" s="10">
        <f t="shared" si="95"/>
        <v>142.34446251735574</v>
      </c>
      <c r="BC121" s="48"/>
      <c r="BD121" s="46">
        <f t="shared" si="96"/>
        <v>11</v>
      </c>
      <c r="BE121" s="46">
        <f t="shared" si="97"/>
        <v>-38</v>
      </c>
      <c r="BF121" s="46">
        <f t="shared" si="98"/>
        <v>142</v>
      </c>
    </row>
    <row r="122" spans="22:58" x14ac:dyDescent="0.3">
      <c r="V122" s="29">
        <v>2.1800000000000002</v>
      </c>
      <c r="W122" s="38">
        <f t="shared" si="82"/>
        <v>1513.5612484362091</v>
      </c>
      <c r="X122" s="30">
        <f t="shared" si="67"/>
        <v>0.52657877444698298</v>
      </c>
      <c r="Y122" s="31">
        <f t="shared" si="68"/>
        <v>-0.73036377994425861</v>
      </c>
      <c r="Z122" s="31">
        <f t="shared" si="69"/>
        <v>-23.168472512797528</v>
      </c>
      <c r="AA122" s="31">
        <f t="shared" si="70"/>
        <v>5.9990349792271747E-2</v>
      </c>
      <c r="AB122" s="31">
        <f t="shared" si="71"/>
        <v>-6.7262211084318846</v>
      </c>
      <c r="AC122" s="31">
        <f t="shared" si="83"/>
        <v>3.1814790848090663E-8</v>
      </c>
      <c r="AD122" s="31">
        <f t="shared" si="72"/>
        <v>4.9039384329585111E-3</v>
      </c>
      <c r="AE122" s="31">
        <f t="shared" si="84"/>
        <v>-0.14379462389021302</v>
      </c>
      <c r="AF122" s="31">
        <f t="shared" si="85"/>
        <v>-29.889789682796458</v>
      </c>
      <c r="AG122" s="31">
        <f t="shared" si="64"/>
        <v>92.110410468749379</v>
      </c>
      <c r="AH122" s="31">
        <f t="shared" si="73"/>
        <v>-100.02085787753765</v>
      </c>
      <c r="AI122" s="31">
        <f t="shared" si="74"/>
        <v>-89.999428416427492</v>
      </c>
      <c r="AJ122" s="31">
        <f t="shared" si="86"/>
        <v>17.434355700373754</v>
      </c>
      <c r="AK122" s="31">
        <f t="shared" si="75"/>
        <v>82.278167979126124</v>
      </c>
      <c r="AL122" s="32">
        <f t="shared" si="76"/>
        <v>-3.353290849994209E-4</v>
      </c>
      <c r="AM122" s="31">
        <f t="shared" si="77"/>
        <v>-0.50345805571559687</v>
      </c>
      <c r="AN122" s="31">
        <f t="shared" si="87"/>
        <v>9.5235729625004826</v>
      </c>
      <c r="AO122" s="31">
        <f t="shared" si="88"/>
        <v>-8.2247184930169652</v>
      </c>
      <c r="AP122" s="30">
        <f t="shared" si="65"/>
        <v>23.609121289162623</v>
      </c>
      <c r="AQ122" s="30">
        <f t="shared" si="66"/>
        <v>-22.498774732165998</v>
      </c>
      <c r="AR122" s="31">
        <f t="shared" si="89"/>
        <v>10.490124895606897</v>
      </c>
      <c r="AS122" s="33">
        <f t="shared" si="90"/>
        <v>-38.114508175813427</v>
      </c>
      <c r="AT122" s="31">
        <f t="shared" si="78"/>
        <v>9.9595740745566385E-12</v>
      </c>
      <c r="AU122" s="31">
        <f t="shared" si="79"/>
        <v>8.6764657553601695E-5</v>
      </c>
      <c r="AV122" s="32">
        <f t="shared" si="80"/>
        <v>-5.5930993060090835E-14</v>
      </c>
      <c r="AW122" s="31">
        <f t="shared" si="81"/>
        <v>-6.5073493165250724E-6</v>
      </c>
      <c r="AX122" s="34">
        <f t="shared" si="91"/>
        <v>9.903643081496547E-12</v>
      </c>
      <c r="AY122" s="35">
        <f t="shared" si="92"/>
        <v>8.0257308237076624E-5</v>
      </c>
      <c r="AZ122" s="10">
        <f t="shared" si="93"/>
        <v>10.4901248956168</v>
      </c>
      <c r="BA122" s="10">
        <f t="shared" si="94"/>
        <v>-38.114427918505193</v>
      </c>
      <c r="BB122" s="10">
        <f t="shared" si="95"/>
        <v>141.88557208149481</v>
      </c>
      <c r="BC122" s="37"/>
      <c r="BD122" s="46">
        <f t="shared" si="96"/>
        <v>10</v>
      </c>
      <c r="BE122" s="46">
        <f t="shared" si="97"/>
        <v>-38</v>
      </c>
      <c r="BF122" s="46">
        <f t="shared" si="98"/>
        <v>142</v>
      </c>
    </row>
    <row r="123" spans="22:58" x14ac:dyDescent="0.3">
      <c r="V123" s="29">
        <v>2.19</v>
      </c>
      <c r="W123" s="36">
        <f t="shared" si="82"/>
        <v>1548.816618912482</v>
      </c>
      <c r="X123" s="30">
        <f t="shared" si="67"/>
        <v>0.52657877444698298</v>
      </c>
      <c r="Y123" s="31">
        <f t="shared" si="68"/>
        <v>-0.76193107987385456</v>
      </c>
      <c r="Z123" s="31">
        <f t="shared" si="69"/>
        <v>-23.649456541044319</v>
      </c>
      <c r="AA123" s="31">
        <f t="shared" si="70"/>
        <v>6.27972633380523E-2</v>
      </c>
      <c r="AB123" s="31">
        <f t="shared" si="71"/>
        <v>-6.8814094500311525</v>
      </c>
      <c r="AC123" s="31">
        <f t="shared" si="83"/>
        <v>3.3314175403839663E-8</v>
      </c>
      <c r="AD123" s="31">
        <f t="shared" si="72"/>
        <v>5.0181658324452054E-3</v>
      </c>
      <c r="AE123" s="31">
        <f t="shared" si="84"/>
        <v>-0.17255500877464389</v>
      </c>
      <c r="AF123" s="31">
        <f t="shared" si="85"/>
        <v>-30.525847825243027</v>
      </c>
      <c r="AG123" s="31">
        <f t="shared" si="64"/>
        <v>92.110410468749379</v>
      </c>
      <c r="AH123" s="31">
        <f t="shared" si="73"/>
        <v>-100.2208578775182</v>
      </c>
      <c r="AI123" s="31">
        <f t="shared" si="74"/>
        <v>-89.999441427258063</v>
      </c>
      <c r="AJ123" s="31">
        <f t="shared" si="86"/>
        <v>17.630825419144994</v>
      </c>
      <c r="AK123" s="31">
        <f t="shared" si="75"/>
        <v>82.451888528903552</v>
      </c>
      <c r="AL123" s="32">
        <f t="shared" si="76"/>
        <v>-3.51132019043688E-4</v>
      </c>
      <c r="AM123" s="31">
        <f t="shared" si="77"/>
        <v>-0.51518447543654011</v>
      </c>
      <c r="AN123" s="31">
        <f t="shared" si="87"/>
        <v>9.5200268783571307</v>
      </c>
      <c r="AO123" s="31">
        <f t="shared" si="88"/>
        <v>-8.0627373737910499</v>
      </c>
      <c r="AP123" s="30">
        <f t="shared" si="65"/>
        <v>23.609121289162623</v>
      </c>
      <c r="AQ123" s="30">
        <f t="shared" si="66"/>
        <v>-22.498774732165998</v>
      </c>
      <c r="AR123" s="31">
        <f t="shared" si="89"/>
        <v>10.457818426579109</v>
      </c>
      <c r="AS123" s="33">
        <f t="shared" si="90"/>
        <v>-38.588585199034078</v>
      </c>
      <c r="AT123" s="31">
        <f t="shared" si="78"/>
        <v>1.0428237223300986E-11</v>
      </c>
      <c r="AU123" s="31">
        <f t="shared" si="79"/>
        <v>8.8785666052236799E-5</v>
      </c>
      <c r="AV123" s="32">
        <f t="shared" si="80"/>
        <v>-5.7859647993197425E-14</v>
      </c>
      <c r="AW123" s="31">
        <f t="shared" si="81"/>
        <v>-6.6589249539230585E-6</v>
      </c>
      <c r="AX123" s="34">
        <f t="shared" si="91"/>
        <v>1.0370377575307788E-11</v>
      </c>
      <c r="AY123" s="35">
        <f t="shared" si="92"/>
        <v>8.2126741098313745E-5</v>
      </c>
      <c r="AZ123" s="10">
        <f t="shared" si="93"/>
        <v>10.45781842658948</v>
      </c>
      <c r="BA123" s="10">
        <f t="shared" si="94"/>
        <v>-38.58850307229298</v>
      </c>
      <c r="BB123" s="10">
        <f t="shared" si="95"/>
        <v>141.41149692770702</v>
      </c>
      <c r="BC123" s="48"/>
      <c r="BD123" s="46">
        <f t="shared" si="96"/>
        <v>10</v>
      </c>
      <c r="BE123" s="46">
        <f t="shared" si="97"/>
        <v>-39</v>
      </c>
      <c r="BF123" s="46">
        <f t="shared" si="98"/>
        <v>141</v>
      </c>
    </row>
    <row r="124" spans="22:58" x14ac:dyDescent="0.3">
      <c r="V124" s="29">
        <v>2.2000000000000002</v>
      </c>
      <c r="W124" s="38">
        <f t="shared" si="82"/>
        <v>1584.8931924611154</v>
      </c>
      <c r="X124" s="30">
        <f t="shared" si="67"/>
        <v>0.52657877444698298</v>
      </c>
      <c r="Y124" s="31">
        <f t="shared" si="68"/>
        <v>-0.79474200295154962</v>
      </c>
      <c r="Z124" s="31">
        <f t="shared" si="69"/>
        <v>-24.138009790174937</v>
      </c>
      <c r="AA124" s="31">
        <f t="shared" si="70"/>
        <v>6.5734519524368595E-2</v>
      </c>
      <c r="AB124" s="31">
        <f t="shared" si="71"/>
        <v>-7.0401076160594975</v>
      </c>
      <c r="AC124" s="31">
        <f t="shared" si="83"/>
        <v>3.4884223947140414E-8</v>
      </c>
      <c r="AD124" s="31">
        <f t="shared" si="72"/>
        <v>5.1350539298250968E-3</v>
      </c>
      <c r="AE124" s="31">
        <f t="shared" si="84"/>
        <v>-0.20242867409597409</v>
      </c>
      <c r="AF124" s="31">
        <f t="shared" si="85"/>
        <v>-31.172982352304611</v>
      </c>
      <c r="AG124" s="31">
        <f t="shared" si="64"/>
        <v>92.110410468749379</v>
      </c>
      <c r="AH124" s="31">
        <f t="shared" si="73"/>
        <v>-100.42085787749963</v>
      </c>
      <c r="AI124" s="31">
        <f t="shared" si="74"/>
        <v>-89.999454141925952</v>
      </c>
      <c r="AJ124" s="31">
        <f t="shared" si="86"/>
        <v>17.827451345774637</v>
      </c>
      <c r="AK124" s="31">
        <f t="shared" si="75"/>
        <v>82.621789704505986</v>
      </c>
      <c r="AL124" s="32">
        <f t="shared" si="76"/>
        <v>-3.6767966079202861E-4</v>
      </c>
      <c r="AM124" s="31">
        <f t="shared" si="77"/>
        <v>-0.52718399387321002</v>
      </c>
      <c r="AN124" s="31">
        <f t="shared" si="87"/>
        <v>9.5166362573635954</v>
      </c>
      <c r="AO124" s="31">
        <f t="shared" si="88"/>
        <v>-7.9048484312931766</v>
      </c>
      <c r="AP124" s="30">
        <f t="shared" si="65"/>
        <v>23.609121289162623</v>
      </c>
      <c r="AQ124" s="30">
        <f t="shared" si="66"/>
        <v>-22.498774732165998</v>
      </c>
      <c r="AR124" s="31">
        <f t="shared" si="89"/>
        <v>10.424554140264249</v>
      </c>
      <c r="AS124" s="33">
        <f t="shared" si="90"/>
        <v>-39.07783078359779</v>
      </c>
      <c r="AT124" s="31">
        <f t="shared" si="78"/>
        <v>1.0920044231242558E-11</v>
      </c>
      <c r="AU124" s="31">
        <f t="shared" si="79"/>
        <v>9.0853749886229818E-5</v>
      </c>
      <c r="AV124" s="32">
        <f t="shared" si="80"/>
        <v>-6.1716957859410591E-14</v>
      </c>
      <c r="AW124" s="31">
        <f t="shared" si="81"/>
        <v>-6.8140312414729142E-6</v>
      </c>
      <c r="AX124" s="34">
        <f t="shared" si="91"/>
        <v>1.0858327273383148E-11</v>
      </c>
      <c r="AY124" s="35">
        <f t="shared" si="92"/>
        <v>8.4039718644756902E-5</v>
      </c>
      <c r="AZ124" s="10">
        <f t="shared" si="93"/>
        <v>10.424554140275108</v>
      </c>
      <c r="BA124" s="10">
        <f t="shared" si="94"/>
        <v>-39.077746743879146</v>
      </c>
      <c r="BB124" s="10">
        <f t="shared" si="95"/>
        <v>140.92225325612085</v>
      </c>
      <c r="BC124" s="37"/>
      <c r="BD124" s="46">
        <f t="shared" si="96"/>
        <v>10</v>
      </c>
      <c r="BE124" s="46">
        <f t="shared" si="97"/>
        <v>-39</v>
      </c>
      <c r="BF124" s="46">
        <f t="shared" si="98"/>
        <v>141</v>
      </c>
    </row>
    <row r="125" spans="22:58" x14ac:dyDescent="0.3">
      <c r="V125" s="29">
        <v>2.21</v>
      </c>
      <c r="W125" s="36">
        <f t="shared" si="82"/>
        <v>1621.8100973589303</v>
      </c>
      <c r="X125" s="30">
        <f t="shared" si="67"/>
        <v>0.52657877444698298</v>
      </c>
      <c r="Y125" s="31">
        <f t="shared" si="68"/>
        <v>-0.82883562474130301</v>
      </c>
      <c r="Z125" s="31">
        <f t="shared" si="69"/>
        <v>-24.634107066244542</v>
      </c>
      <c r="AA125" s="31">
        <f t="shared" si="70"/>
        <v>6.8808076623934386E-2</v>
      </c>
      <c r="AB125" s="31">
        <f t="shared" si="71"/>
        <v>-7.2023900051300327</v>
      </c>
      <c r="AC125" s="31">
        <f t="shared" si="83"/>
        <v>3.6528265336355139E-8</v>
      </c>
      <c r="AD125" s="31">
        <f t="shared" si="72"/>
        <v>5.254664700710703E-3</v>
      </c>
      <c r="AE125" s="31">
        <f t="shared" si="84"/>
        <v>-0.23344873714212031</v>
      </c>
      <c r="AF125" s="31">
        <f t="shared" si="85"/>
        <v>-31.831242406673862</v>
      </c>
      <c r="AG125" s="31">
        <f t="shared" si="64"/>
        <v>92.110410468749379</v>
      </c>
      <c r="AH125" s="31">
        <f t="shared" si="73"/>
        <v>-100.62085787748188</v>
      </c>
      <c r="AI125" s="31">
        <f t="shared" si="74"/>
        <v>-89.999466567172689</v>
      </c>
      <c r="AJ125" s="31">
        <f t="shared" si="86"/>
        <v>18.02422668184251</v>
      </c>
      <c r="AK125" s="31">
        <f t="shared" si="75"/>
        <v>82.787949631629871</v>
      </c>
      <c r="AL125" s="32">
        <f t="shared" si="76"/>
        <v>-3.8500710129194855E-4</v>
      </c>
      <c r="AM125" s="31">
        <f t="shared" si="77"/>
        <v>-0.53946296911617075</v>
      </c>
      <c r="AN125" s="31">
        <f t="shared" si="87"/>
        <v>9.5133942660087154</v>
      </c>
      <c r="AO125" s="31">
        <f t="shared" si="88"/>
        <v>-7.7509799046589887</v>
      </c>
      <c r="AP125" s="30">
        <f t="shared" si="65"/>
        <v>23.609121289162623</v>
      </c>
      <c r="AQ125" s="30">
        <f t="shared" si="66"/>
        <v>-22.498774732165998</v>
      </c>
      <c r="AR125" s="31">
        <f t="shared" si="89"/>
        <v>10.390292085863223</v>
      </c>
      <c r="AS125" s="33">
        <f t="shared" si="90"/>
        <v>-39.582222311332849</v>
      </c>
      <c r="AT125" s="31">
        <f t="shared" si="78"/>
        <v>1.1434995098381351E-11</v>
      </c>
      <c r="AU125" s="31">
        <f t="shared" si="79"/>
        <v>9.2970005581003554E-5</v>
      </c>
      <c r="AV125" s="32">
        <f t="shared" si="80"/>
        <v>-6.5574267725623771E-14</v>
      </c>
      <c r="AW125" s="31">
        <f t="shared" si="81"/>
        <v>-6.9727504185813508E-6</v>
      </c>
      <c r="AX125" s="34">
        <f t="shared" si="91"/>
        <v>1.1369420830655727E-11</v>
      </c>
      <c r="AY125" s="35">
        <f t="shared" si="92"/>
        <v>8.5997255162422208E-5</v>
      </c>
      <c r="AZ125" s="10">
        <f t="shared" si="93"/>
        <v>10.390292085874592</v>
      </c>
      <c r="BA125" s="10">
        <f t="shared" si="94"/>
        <v>-39.582136314077687</v>
      </c>
      <c r="BB125" s="10">
        <f t="shared" si="95"/>
        <v>140.41786368592233</v>
      </c>
      <c r="BC125" s="48"/>
      <c r="BD125" s="46">
        <f t="shared" si="96"/>
        <v>10</v>
      </c>
      <c r="BE125" s="46">
        <f t="shared" si="97"/>
        <v>-40</v>
      </c>
      <c r="BF125" s="46">
        <f t="shared" si="98"/>
        <v>140</v>
      </c>
    </row>
    <row r="126" spans="22:58" x14ac:dyDescent="0.3">
      <c r="V126" s="29">
        <v>2.2200000000000002</v>
      </c>
      <c r="W126" s="38">
        <f t="shared" si="82"/>
        <v>1659.5869074375623</v>
      </c>
      <c r="X126" s="30">
        <f t="shared" si="67"/>
        <v>0.52657877444698298</v>
      </c>
      <c r="Y126" s="31">
        <f t="shared" si="68"/>
        <v>-0.86425146724976853</v>
      </c>
      <c r="Z126" s="31">
        <f t="shared" si="69"/>
        <v>-25.137713807322765</v>
      </c>
      <c r="AA126" s="31">
        <f t="shared" si="70"/>
        <v>7.2024156325715905E-2</v>
      </c>
      <c r="AB126" s="31">
        <f t="shared" si="71"/>
        <v>-7.368332240957197</v>
      </c>
      <c r="AC126" s="31">
        <f t="shared" si="83"/>
        <v>3.8249790436855377E-8</v>
      </c>
      <c r="AD126" s="31">
        <f t="shared" si="72"/>
        <v>5.3770615643118323E-3</v>
      </c>
      <c r="AE126" s="31">
        <f t="shared" si="84"/>
        <v>-0.26564849822727921</v>
      </c>
      <c r="AF126" s="31">
        <f t="shared" si="85"/>
        <v>-32.500668986715652</v>
      </c>
      <c r="AG126" s="31">
        <f t="shared" si="64"/>
        <v>92.110410468749379</v>
      </c>
      <c r="AH126" s="31">
        <f t="shared" si="73"/>
        <v>-100.82085787746495</v>
      </c>
      <c r="AI126" s="31">
        <f t="shared" si="74"/>
        <v>-89.99947870958627</v>
      </c>
      <c r="AJ126" s="31">
        <f t="shared" si="86"/>
        <v>18.221144914969635</v>
      </c>
      <c r="AK126" s="31">
        <f t="shared" si="75"/>
        <v>82.950445224984449</v>
      </c>
      <c r="AL126" s="32">
        <f t="shared" si="76"/>
        <v>-4.0315108480822222E-4</v>
      </c>
      <c r="AM126" s="31">
        <f t="shared" si="77"/>
        <v>-0.55202790712643335</v>
      </c>
      <c r="AN126" s="31">
        <f t="shared" si="87"/>
        <v>9.5102943551692594</v>
      </c>
      <c r="AO126" s="31">
        <f t="shared" si="88"/>
        <v>-7.6010613917282548</v>
      </c>
      <c r="AP126" s="30">
        <f t="shared" si="65"/>
        <v>23.609121289162623</v>
      </c>
      <c r="AQ126" s="30">
        <f t="shared" si="66"/>
        <v>-22.498774732165998</v>
      </c>
      <c r="AR126" s="31">
        <f t="shared" si="89"/>
        <v>10.354992413938604</v>
      </c>
      <c r="AS126" s="33">
        <f t="shared" si="90"/>
        <v>-40.101730378443904</v>
      </c>
      <c r="AT126" s="31">
        <f t="shared" si="78"/>
        <v>1.197308982471736E-11</v>
      </c>
      <c r="AU126" s="31">
        <f t="shared" si="79"/>
        <v>9.5135555203339686E-5</v>
      </c>
      <c r="AV126" s="32">
        <f t="shared" si="80"/>
        <v>-6.7502922658730367E-14</v>
      </c>
      <c r="AW126" s="31">
        <f t="shared" si="81"/>
        <v>-7.1351666402569966E-6</v>
      </c>
      <c r="AX126" s="34">
        <f t="shared" si="91"/>
        <v>1.1905586902058631E-11</v>
      </c>
      <c r="AY126" s="35">
        <f t="shared" si="92"/>
        <v>8.8000388563082695E-5</v>
      </c>
      <c r="AZ126" s="10">
        <f t="shared" si="93"/>
        <v>10.354992413950509</v>
      </c>
      <c r="BA126" s="10">
        <f t="shared" si="94"/>
        <v>-40.101642378055338</v>
      </c>
      <c r="BB126" s="10">
        <f t="shared" si="95"/>
        <v>139.89835762194465</v>
      </c>
      <c r="BC126" s="37"/>
      <c r="BD126" s="46">
        <f t="shared" si="96"/>
        <v>10</v>
      </c>
      <c r="BE126" s="46">
        <f t="shared" si="97"/>
        <v>-40</v>
      </c>
      <c r="BF126" s="46">
        <f t="shared" si="98"/>
        <v>140</v>
      </c>
    </row>
    <row r="127" spans="22:58" x14ac:dyDescent="0.3">
      <c r="V127" s="29">
        <v>2.23</v>
      </c>
      <c r="W127" s="36">
        <f t="shared" si="82"/>
        <v>1698.2436524617444</v>
      </c>
      <c r="X127" s="30">
        <f t="shared" si="67"/>
        <v>0.52657877444698298</v>
      </c>
      <c r="Y127" s="31">
        <f t="shared" si="68"/>
        <v>-0.90102944049819556</v>
      </c>
      <c r="Z127" s="31">
        <f t="shared" si="69"/>
        <v>-25.648785716702371</v>
      </c>
      <c r="AA127" s="31">
        <f t="shared" si="70"/>
        <v>7.538925453262732E-2</v>
      </c>
      <c r="AB127" s="31">
        <f t="shared" si="71"/>
        <v>-7.5380111667318879</v>
      </c>
      <c r="AC127" s="31">
        <f t="shared" si="83"/>
        <v>4.0052448263711662E-8</v>
      </c>
      <c r="AD127" s="31">
        <f t="shared" si="72"/>
        <v>5.5023094170611889E-3</v>
      </c>
      <c r="AE127" s="31">
        <f t="shared" si="84"/>
        <v>-0.29906137146613698</v>
      </c>
      <c r="AF127" s="31">
        <f t="shared" si="85"/>
        <v>-33.181294574017194</v>
      </c>
      <c r="AG127" s="31">
        <f t="shared" si="64"/>
        <v>92.110410468749379</v>
      </c>
      <c r="AH127" s="31">
        <f t="shared" si="73"/>
        <v>-101.02085787744876</v>
      </c>
      <c r="AI127" s="31">
        <f t="shared" si="74"/>
        <v>-89.999490575604781</v>
      </c>
      <c r="AJ127" s="31">
        <f t="shared" si="86"/>
        <v>18.418199807637375</v>
      </c>
      <c r="AK127" s="31">
        <f t="shared" si="75"/>
        <v>83.1093521802038</v>
      </c>
      <c r="AL127" s="32">
        <f t="shared" si="76"/>
        <v>-4.221500866789014E-4</v>
      </c>
      <c r="AM127" s="31">
        <f t="shared" si="77"/>
        <v>-0.56488546516345628</v>
      </c>
      <c r="AN127" s="31">
        <f t="shared" si="87"/>
        <v>9.5073302488513125</v>
      </c>
      <c r="AO127" s="31">
        <f t="shared" si="88"/>
        <v>-7.4550238605644381</v>
      </c>
      <c r="AP127" s="30">
        <f t="shared" si="65"/>
        <v>23.609121289162623</v>
      </c>
      <c r="AQ127" s="30">
        <f t="shared" si="66"/>
        <v>-22.498774732165998</v>
      </c>
      <c r="AR127" s="31">
        <f t="shared" si="89"/>
        <v>10.318615434381798</v>
      </c>
      <c r="AS127" s="33">
        <f t="shared" si="90"/>
        <v>-40.636318434581632</v>
      </c>
      <c r="AT127" s="31">
        <f t="shared" si="78"/>
        <v>1.2538185720116789E-11</v>
      </c>
      <c r="AU127" s="31">
        <f t="shared" si="79"/>
        <v>9.7351546956312039E-5</v>
      </c>
      <c r="AV127" s="32">
        <f t="shared" si="80"/>
        <v>-6.943157759183695E-14</v>
      </c>
      <c r="AW127" s="31">
        <f t="shared" si="81"/>
        <v>-7.3013660217303884E-6</v>
      </c>
      <c r="AX127" s="34">
        <f t="shared" si="91"/>
        <v>1.2468754142524953E-11</v>
      </c>
      <c r="AY127" s="35">
        <f t="shared" si="92"/>
        <v>9.0050180934581655E-5</v>
      </c>
      <c r="AZ127" s="10">
        <f t="shared" si="93"/>
        <v>10.318615434394266</v>
      </c>
      <c r="BA127" s="10">
        <f t="shared" si="94"/>
        <v>-40.636228384400695</v>
      </c>
      <c r="BB127" s="10">
        <f t="shared" si="95"/>
        <v>139.36377161559932</v>
      </c>
      <c r="BC127" s="48"/>
      <c r="BD127" s="46">
        <f t="shared" si="96"/>
        <v>10</v>
      </c>
      <c r="BE127" s="46">
        <f t="shared" si="97"/>
        <v>-41</v>
      </c>
      <c r="BF127" s="46">
        <f t="shared" si="98"/>
        <v>139</v>
      </c>
    </row>
    <row r="128" spans="22:58" x14ac:dyDescent="0.3">
      <c r="V128" s="29">
        <v>2.2400000000000002</v>
      </c>
      <c r="W128" s="38">
        <f t="shared" si="82"/>
        <v>1737.8008287493767</v>
      </c>
      <c r="X128" s="30">
        <f t="shared" si="67"/>
        <v>0.52657877444698298</v>
      </c>
      <c r="Y128" s="31">
        <f t="shared" si="68"/>
        <v>-0.93920977914492432</v>
      </c>
      <c r="Z128" s="31">
        <f t="shared" si="69"/>
        <v>-26.167268409049413</v>
      </c>
      <c r="AA128" s="31">
        <f t="shared" si="70"/>
        <v>7.8910152520859436E-2</v>
      </c>
      <c r="AB128" s="31">
        <f t="shared" si="71"/>
        <v>-7.7115048371759212</v>
      </c>
      <c r="AC128" s="31">
        <f t="shared" si="83"/>
        <v>4.1940061410932436E-8</v>
      </c>
      <c r="AD128" s="31">
        <f t="shared" si="72"/>
        <v>5.6304746670233774E-3</v>
      </c>
      <c r="AE128" s="31">
        <f t="shared" si="84"/>
        <v>-0.33372081023702049</v>
      </c>
      <c r="AF128" s="31">
        <f t="shared" si="85"/>
        <v>-33.873142771558314</v>
      </c>
      <c r="AG128" s="31">
        <f t="shared" si="64"/>
        <v>92.110410468749379</v>
      </c>
      <c r="AH128" s="31">
        <f t="shared" si="73"/>
        <v>-101.2208578774333</v>
      </c>
      <c r="AI128" s="31">
        <f t="shared" si="74"/>
        <v>-89.999502171519723</v>
      </c>
      <c r="AJ128" s="31">
        <f t="shared" si="86"/>
        <v>18.6153853863687</v>
      </c>
      <c r="AK128" s="31">
        <f t="shared" si="75"/>
        <v>83.264744968090554</v>
      </c>
      <c r="AL128" s="32">
        <f t="shared" si="76"/>
        <v>-4.4204439483905327E-4</v>
      </c>
      <c r="AM128" s="31">
        <f t="shared" si="77"/>
        <v>-0.57804245529184217</v>
      </c>
      <c r="AN128" s="31">
        <f t="shared" si="87"/>
        <v>9.5044959332899364</v>
      </c>
      <c r="AO128" s="31">
        <f t="shared" si="88"/>
        <v>-7.3127996587210111</v>
      </c>
      <c r="AP128" s="30">
        <f t="shared" si="65"/>
        <v>23.609121289162623</v>
      </c>
      <c r="AQ128" s="30">
        <f t="shared" si="66"/>
        <v>-22.498774732165998</v>
      </c>
      <c r="AR128" s="31">
        <f t="shared" si="89"/>
        <v>10.281121680049537</v>
      </c>
      <c r="AS128" s="33">
        <f t="shared" si="90"/>
        <v>-41.185942430279326</v>
      </c>
      <c r="AT128" s="31">
        <f t="shared" si="78"/>
        <v>1.312835412964653E-11</v>
      </c>
      <c r="AU128" s="31">
        <f t="shared" si="79"/>
        <v>9.961915578808043E-5</v>
      </c>
      <c r="AV128" s="32">
        <f t="shared" si="80"/>
        <v>-7.3288887458050129E-14</v>
      </c>
      <c r="AW128" s="31">
        <f t="shared" si="81"/>
        <v>-7.4714366841135175E-6</v>
      </c>
      <c r="AX128" s="34">
        <f t="shared" si="91"/>
        <v>1.305506524218848E-11</v>
      </c>
      <c r="AY128" s="35">
        <f t="shared" si="92"/>
        <v>9.2147719103966908E-5</v>
      </c>
      <c r="AZ128" s="10">
        <f t="shared" si="93"/>
        <v>10.281121680062592</v>
      </c>
      <c r="BA128" s="10">
        <f t="shared" si="94"/>
        <v>-41.185850282560224</v>
      </c>
      <c r="BB128" s="10">
        <f t="shared" si="95"/>
        <v>138.81414971743976</v>
      </c>
      <c r="BC128" s="37"/>
      <c r="BD128" s="46">
        <f t="shared" si="96"/>
        <v>10</v>
      </c>
      <c r="BE128" s="46">
        <f t="shared" si="97"/>
        <v>-41</v>
      </c>
      <c r="BF128" s="46">
        <f t="shared" si="98"/>
        <v>139</v>
      </c>
    </row>
    <row r="129" spans="22:58" x14ac:dyDescent="0.3">
      <c r="V129" s="29">
        <v>2.25</v>
      </c>
      <c r="W129" s="36">
        <f t="shared" si="82"/>
        <v>1778.2794100389242</v>
      </c>
      <c r="X129" s="30">
        <f t="shared" si="67"/>
        <v>0.52657877444698298</v>
      </c>
      <c r="Y129" s="31">
        <f t="shared" si="68"/>
        <v>-0.97883297414168335</v>
      </c>
      <c r="Z129" s="31">
        <f t="shared" si="69"/>
        <v>-26.693097072320118</v>
      </c>
      <c r="AA129" s="31">
        <f t="shared" si="70"/>
        <v>8.2593928464963232E-2</v>
      </c>
      <c r="AB129" s="31">
        <f t="shared" si="71"/>
        <v>-7.8888925080939023</v>
      </c>
      <c r="AC129" s="31">
        <f t="shared" si="83"/>
        <v>4.3916635694738139E-8</v>
      </c>
      <c r="AD129" s="31">
        <f t="shared" si="72"/>
        <v>5.7616252691052522E-3</v>
      </c>
      <c r="AE129" s="31">
        <f t="shared" si="84"/>
        <v>-0.36966022731310144</v>
      </c>
      <c r="AF129" s="31">
        <f t="shared" si="85"/>
        <v>-34.576227955144915</v>
      </c>
      <c r="AG129" s="31">
        <f t="shared" si="64"/>
        <v>92.110410468749379</v>
      </c>
      <c r="AH129" s="31">
        <f t="shared" si="73"/>
        <v>-101.42085787741856</v>
      </c>
      <c r="AI129" s="31">
        <f t="shared" si="74"/>
        <v>-89.99951350347942</v>
      </c>
      <c r="AJ129" s="31">
        <f t="shared" si="86"/>
        <v>18.812695931266362</v>
      </c>
      <c r="AK129" s="31">
        <f t="shared" si="75"/>
        <v>83.416696831018356</v>
      </c>
      <c r="AL129" s="32">
        <f t="shared" si="76"/>
        <v>-4.6287619518245362E-4</v>
      </c>
      <c r="AM129" s="31">
        <f t="shared" si="77"/>
        <v>-0.59150584796844863</v>
      </c>
      <c r="AN129" s="31">
        <f t="shared" si="87"/>
        <v>9.5017856464020021</v>
      </c>
      <c r="AO129" s="31">
        <f t="shared" si="88"/>
        <v>-7.1743225204295129</v>
      </c>
      <c r="AP129" s="30">
        <f t="shared" si="65"/>
        <v>23.609121289162623</v>
      </c>
      <c r="AQ129" s="30">
        <f t="shared" si="66"/>
        <v>-22.498774732165998</v>
      </c>
      <c r="AR129" s="31">
        <f t="shared" si="89"/>
        <v>10.242471976085525</v>
      </c>
      <c r="AS129" s="33">
        <f t="shared" si="90"/>
        <v>-41.750550475574428</v>
      </c>
      <c r="AT129" s="31">
        <f t="shared" si="78"/>
        <v>1.3747452363172782E-11</v>
      </c>
      <c r="AU129" s="31">
        <f t="shared" si="79"/>
        <v>1.0193958401486259E-4</v>
      </c>
      <c r="AV129" s="32">
        <f t="shared" si="80"/>
        <v>-7.7146197324263321E-14</v>
      </c>
      <c r="AW129" s="31">
        <f t="shared" si="81"/>
        <v>-7.6454688011227153E-6</v>
      </c>
      <c r="AX129" s="34">
        <f t="shared" si="91"/>
        <v>1.3670306165848519E-11</v>
      </c>
      <c r="AY129" s="35">
        <f t="shared" si="92"/>
        <v>9.4294115213739877E-5</v>
      </c>
      <c r="AZ129" s="10">
        <f t="shared" si="93"/>
        <v>10.242471976099196</v>
      </c>
      <c r="BA129" s="10">
        <f t="shared" si="94"/>
        <v>-41.750456181459214</v>
      </c>
      <c r="BB129" s="10">
        <f t="shared" si="95"/>
        <v>138.24954381854079</v>
      </c>
      <c r="BC129" s="48"/>
      <c r="BD129" s="46">
        <f t="shared" si="96"/>
        <v>10</v>
      </c>
      <c r="BE129" s="46">
        <f t="shared" si="97"/>
        <v>-42</v>
      </c>
      <c r="BF129" s="46">
        <f t="shared" si="98"/>
        <v>138</v>
      </c>
    </row>
    <row r="130" spans="22:58" x14ac:dyDescent="0.3">
      <c r="V130" s="29">
        <v>2.2599999999999998</v>
      </c>
      <c r="W130" s="38">
        <f t="shared" si="82"/>
        <v>1819.700858609983</v>
      </c>
      <c r="X130" s="30">
        <f t="shared" si="67"/>
        <v>0.52657877444698298</v>
      </c>
      <c r="Y130" s="31">
        <f t="shared" si="68"/>
        <v>-1.0199396994433432</v>
      </c>
      <c r="Z130" s="31">
        <f t="shared" si="69"/>
        <v>-27.226196148387224</v>
      </c>
      <c r="AA130" s="31">
        <f t="shared" si="70"/>
        <v>8.6447969331830479E-2</v>
      </c>
      <c r="AB130" s="31">
        <f t="shared" si="71"/>
        <v>-8.0702546232312802</v>
      </c>
      <c r="AC130" s="31">
        <f t="shared" si="83"/>
        <v>4.5986362082215475E-8</v>
      </c>
      <c r="AD130" s="31">
        <f t="shared" si="72"/>
        <v>5.8958307610865162E-3</v>
      </c>
      <c r="AE130" s="31">
        <f t="shared" si="84"/>
        <v>-0.40691290967816762</v>
      </c>
      <c r="AF130" s="31">
        <f t="shared" si="85"/>
        <v>-35.290554940857419</v>
      </c>
      <c r="AG130" s="31">
        <f t="shared" si="64"/>
        <v>92.110410468749379</v>
      </c>
      <c r="AH130" s="31">
        <f t="shared" si="73"/>
        <v>-101.62085787740445</v>
      </c>
      <c r="AI130" s="31">
        <f t="shared" si="74"/>
        <v>-89.999524577492238</v>
      </c>
      <c r="AJ130" s="31">
        <f t="shared" si="86"/>
        <v>19.010125965902816</v>
      </c>
      <c r="AK130" s="31">
        <f t="shared" si="75"/>
        <v>83.565279781330275</v>
      </c>
      <c r="AL130" s="32">
        <f t="shared" si="76"/>
        <v>-4.8468966093150647E-4</v>
      </c>
      <c r="AM130" s="31">
        <f t="shared" si="77"/>
        <v>-0.60528277571172528</v>
      </c>
      <c r="AN130" s="31">
        <f t="shared" si="87"/>
        <v>9.4991938675868166</v>
      </c>
      <c r="AO130" s="31">
        <f t="shared" si="88"/>
        <v>-7.0395275718736876</v>
      </c>
      <c r="AP130" s="30">
        <f t="shared" si="65"/>
        <v>23.609121289162623</v>
      </c>
      <c r="AQ130" s="30">
        <f t="shared" si="66"/>
        <v>-22.498774732165998</v>
      </c>
      <c r="AR130" s="31">
        <f t="shared" si="89"/>
        <v>10.202627514905274</v>
      </c>
      <c r="AS130" s="33">
        <f t="shared" si="90"/>
        <v>-42.33008251273111</v>
      </c>
      <c r="AT130" s="31">
        <f t="shared" si="78"/>
        <v>1.4395480420695541E-11</v>
      </c>
      <c r="AU130" s="31">
        <f t="shared" si="79"/>
        <v>1.0431406195841879E-4</v>
      </c>
      <c r="AV130" s="32">
        <f t="shared" si="80"/>
        <v>-8.1003507190476488E-14</v>
      </c>
      <c r="AW130" s="31">
        <f t="shared" si="81"/>
        <v>-7.823554646890002E-6</v>
      </c>
      <c r="AX130" s="34">
        <f t="shared" si="91"/>
        <v>1.4314476913505064E-11</v>
      </c>
      <c r="AY130" s="35">
        <f t="shared" si="92"/>
        <v>9.6490507311528784E-5</v>
      </c>
      <c r="AZ130" s="10">
        <f t="shared" si="93"/>
        <v>10.202627514919588</v>
      </c>
      <c r="BA130" s="10">
        <f t="shared" si="94"/>
        <v>-42.3299860222238</v>
      </c>
      <c r="BB130" s="10">
        <f t="shared" si="95"/>
        <v>137.67001397777619</v>
      </c>
      <c r="BC130" s="37"/>
      <c r="BD130" s="46">
        <f t="shared" si="96"/>
        <v>10</v>
      </c>
      <c r="BE130" s="46">
        <f t="shared" si="97"/>
        <v>-42</v>
      </c>
      <c r="BF130" s="46">
        <f t="shared" si="98"/>
        <v>138</v>
      </c>
    </row>
    <row r="131" spans="22:58" x14ac:dyDescent="0.3">
      <c r="V131" s="29">
        <v>2.27</v>
      </c>
      <c r="W131" s="36">
        <f t="shared" si="82"/>
        <v>1862.0871366628685</v>
      </c>
      <c r="X131" s="30">
        <f t="shared" si="67"/>
        <v>0.52657877444698298</v>
      </c>
      <c r="Y131" s="31">
        <f t="shared" si="68"/>
        <v>-1.0625707338304817</v>
      </c>
      <c r="Z131" s="31">
        <f t="shared" si="69"/>
        <v>-27.76647903541263</v>
      </c>
      <c r="AA131" s="31">
        <f t="shared" si="70"/>
        <v>9.0479983145817316E-2</v>
      </c>
      <c r="AB131" s="31">
        <f t="shared" si="71"/>
        <v>-8.2556727982363896</v>
      </c>
      <c r="AC131" s="31">
        <f t="shared" si="83"/>
        <v>4.8153634049211123E-8</v>
      </c>
      <c r="AD131" s="31">
        <f t="shared" si="72"/>
        <v>6.0331623004895602E-3</v>
      </c>
      <c r="AE131" s="31">
        <f t="shared" si="84"/>
        <v>-0.44551192808404744</v>
      </c>
      <c r="AF131" s="31">
        <f t="shared" si="85"/>
        <v>-36.016118671348529</v>
      </c>
      <c r="AG131" s="31">
        <f t="shared" si="64"/>
        <v>92.110410468749379</v>
      </c>
      <c r="AH131" s="31">
        <f t="shared" si="73"/>
        <v>-101.82085787739099</v>
      </c>
      <c r="AI131" s="31">
        <f t="shared" si="74"/>
        <v>-89.999535399429718</v>
      </c>
      <c r="AJ131" s="31">
        <f t="shared" si="86"/>
        <v>19.20767024755564</v>
      </c>
      <c r="AK131" s="31">
        <f t="shared" si="75"/>
        <v>83.710564601579819</v>
      </c>
      <c r="AL131" s="32">
        <f t="shared" si="76"/>
        <v>-5.0753104621850426E-4</v>
      </c>
      <c r="AM131" s="31">
        <f t="shared" si="77"/>
        <v>-0.61938053685508054</v>
      </c>
      <c r="AN131" s="31">
        <f t="shared" si="87"/>
        <v>9.4967153078678077</v>
      </c>
      <c r="AO131" s="31">
        <f t="shared" si="88"/>
        <v>-6.9083513347049799</v>
      </c>
      <c r="AP131" s="30">
        <f t="shared" si="65"/>
        <v>23.609121289162623</v>
      </c>
      <c r="AQ131" s="30">
        <f t="shared" si="66"/>
        <v>-22.498774732165998</v>
      </c>
      <c r="AR131" s="31">
        <f t="shared" si="89"/>
        <v>10.161549936780389</v>
      </c>
      <c r="AS131" s="33">
        <f t="shared" si="90"/>
        <v>-42.924470006053511</v>
      </c>
      <c r="AT131" s="31">
        <f t="shared" si="78"/>
        <v>1.5074366957147905E-11</v>
      </c>
      <c r="AU131" s="31">
        <f t="shared" si="79"/>
        <v>1.0674384859838486E-4</v>
      </c>
      <c r="AV131" s="32">
        <f t="shared" si="80"/>
        <v>-8.486081705668968E-14</v>
      </c>
      <c r="AW131" s="31">
        <f t="shared" si="81"/>
        <v>-8.0057886448880746E-6</v>
      </c>
      <c r="AX131" s="34">
        <f t="shared" si="91"/>
        <v>1.4989506140091215E-11</v>
      </c>
      <c r="AY131" s="35">
        <f t="shared" si="92"/>
        <v>9.8738059953496786E-5</v>
      </c>
      <c r="AZ131" s="10">
        <f t="shared" si="93"/>
        <v>10.161549936795378</v>
      </c>
      <c r="BA131" s="10">
        <f t="shared" si="94"/>
        <v>-42.924371267993557</v>
      </c>
      <c r="BB131" s="10">
        <f t="shared" si="95"/>
        <v>137.07562873200644</v>
      </c>
      <c r="BC131" s="48"/>
      <c r="BD131" s="46">
        <f t="shared" si="96"/>
        <v>10</v>
      </c>
      <c r="BE131" s="46">
        <f t="shared" si="97"/>
        <v>-43</v>
      </c>
      <c r="BF131" s="46">
        <f t="shared" si="98"/>
        <v>137</v>
      </c>
    </row>
    <row r="132" spans="22:58" x14ac:dyDescent="0.3">
      <c r="V132" s="29">
        <v>2.2799999999999998</v>
      </c>
      <c r="W132" s="38">
        <f t="shared" si="82"/>
        <v>1905.460717963248</v>
      </c>
      <c r="X132" s="30">
        <f t="shared" si="67"/>
        <v>0.52657877444698298</v>
      </c>
      <c r="Y132" s="31">
        <f t="shared" si="68"/>
        <v>-1.106766877946868</v>
      </c>
      <c r="Z132" s="31">
        <f t="shared" si="69"/>
        <v>-28.313847815077015</v>
      </c>
      <c r="AA132" s="31">
        <f t="shared" si="70"/>
        <v>9.4698011626037359E-2</v>
      </c>
      <c r="AB132" s="31">
        <f t="shared" si="71"/>
        <v>-8.4452298015137917</v>
      </c>
      <c r="AC132" s="31">
        <f t="shared" si="83"/>
        <v>5.0423043723021135E-8</v>
      </c>
      <c r="AD132" s="31">
        <f t="shared" si="72"/>
        <v>6.173692702308043E-3</v>
      </c>
      <c r="AE132" s="31">
        <f t="shared" si="84"/>
        <v>-0.48549004145080393</v>
      </c>
      <c r="AF132" s="31">
        <f t="shared" si="85"/>
        <v>-36.752903923888503</v>
      </c>
      <c r="AG132" s="31">
        <f t="shared" ref="AG132:AG195" si="99">DC_gain_comp</f>
        <v>92.110410468749379</v>
      </c>
      <c r="AH132" s="31">
        <f t="shared" si="73"/>
        <v>-102.02085787737815</v>
      </c>
      <c r="AI132" s="31">
        <f t="shared" si="74"/>
        <v>-89.999545975029847</v>
      </c>
      <c r="AJ132" s="31">
        <f t="shared" si="86"/>
        <v>19.405323757781868</v>
      </c>
      <c r="AK132" s="31">
        <f t="shared" si="75"/>
        <v>83.852620846468795</v>
      </c>
      <c r="AL132" s="32">
        <f t="shared" si="76"/>
        <v>-5.3144878407272115E-4</v>
      </c>
      <c r="AM132" s="31">
        <f t="shared" si="77"/>
        <v>-0.63380659938613015</v>
      </c>
      <c r="AN132" s="31">
        <f t="shared" si="87"/>
        <v>9.4943449003690255</v>
      </c>
      <c r="AO132" s="31">
        <f t="shared" si="88"/>
        <v>-6.780731727947181</v>
      </c>
      <c r="AP132" s="30">
        <f t="shared" ref="AP132:AP195" si="100">-20*LOG(GmPS*Rsns)</f>
        <v>23.609121289162623</v>
      </c>
      <c r="AQ132" s="30">
        <f t="shared" ref="AQ132:AQ195" si="101">20*LOG(Vref/Vout)</f>
        <v>-22.498774732165998</v>
      </c>
      <c r="AR132" s="31">
        <f t="shared" si="89"/>
        <v>10.119201415914844</v>
      </c>
      <c r="AS132" s="33">
        <f t="shared" si="90"/>
        <v>-43.533635651835681</v>
      </c>
      <c r="AT132" s="31">
        <f t="shared" si="78"/>
        <v>1.578411197252986E-11</v>
      </c>
      <c r="AU132" s="31">
        <f t="shared" si="79"/>
        <v>1.0923023223979906E-4</v>
      </c>
      <c r="AV132" s="32">
        <f t="shared" si="80"/>
        <v>-8.8718126922902872E-14</v>
      </c>
      <c r="AW132" s="31">
        <f t="shared" si="81"/>
        <v>-8.1922674179947972E-6</v>
      </c>
      <c r="AX132" s="34">
        <f t="shared" si="91"/>
        <v>1.5695393845606957E-11</v>
      </c>
      <c r="AY132" s="35">
        <f t="shared" si="92"/>
        <v>1.0103796482180427E-4</v>
      </c>
      <c r="AZ132" s="10">
        <f t="shared" si="93"/>
        <v>10.11920141593054</v>
      </c>
      <c r="BA132" s="10">
        <f t="shared" si="94"/>
        <v>-43.533534613870856</v>
      </c>
      <c r="BB132" s="10">
        <f t="shared" si="95"/>
        <v>136.46646538612913</v>
      </c>
      <c r="BC132" s="37"/>
      <c r="BD132" s="46">
        <f t="shared" si="96"/>
        <v>10</v>
      </c>
      <c r="BE132" s="46">
        <f t="shared" si="97"/>
        <v>-44</v>
      </c>
      <c r="BF132" s="46">
        <f t="shared" si="98"/>
        <v>136</v>
      </c>
    </row>
    <row r="133" spans="22:58" x14ac:dyDescent="0.3">
      <c r="V133" s="29">
        <v>2.29</v>
      </c>
      <c r="W133" s="36">
        <f t="shared" si="82"/>
        <v>1949.8445997580459</v>
      </c>
      <c r="X133" s="30">
        <f t="shared" ref="X133:X196" si="102">DC_gain_power</f>
        <v>0.52657877444698298</v>
      </c>
      <c r="Y133" s="31">
        <f t="shared" si="68"/>
        <v>-1.1525688666996192</v>
      </c>
      <c r="Z133" s="31">
        <f t="shared" si="69"/>
        <v>-28.868193007825273</v>
      </c>
      <c r="AA133" s="31">
        <f t="shared" si="70"/>
        <v>9.9110443195585415E-2</v>
      </c>
      <c r="AB133" s="31">
        <f t="shared" si="71"/>
        <v>-8.639009531745609</v>
      </c>
      <c r="AC133" s="31">
        <f t="shared" si="83"/>
        <v>5.2799408883559065E-8</v>
      </c>
      <c r="AD133" s="31">
        <f t="shared" si="72"/>
        <v>6.3174964776143861E-3</v>
      </c>
      <c r="AE133" s="31">
        <f t="shared" si="84"/>
        <v>-0.52687959625764202</v>
      </c>
      <c r="AF133" s="31">
        <f t="shared" si="85"/>
        <v>-37.50088504309327</v>
      </c>
      <c r="AG133" s="31">
        <f t="shared" si="99"/>
        <v>92.110410468749379</v>
      </c>
      <c r="AH133" s="31">
        <f t="shared" si="73"/>
        <v>-102.22085787736587</v>
      </c>
      <c r="AI133" s="31">
        <f t="shared" si="74"/>
        <v>-89.99955630989993</v>
      </c>
      <c r="AJ133" s="31">
        <f t="shared" si="86"/>
        <v>19.603081693324469</v>
      </c>
      <c r="AK133" s="31">
        <f t="shared" si="75"/>
        <v>83.991516846346215</v>
      </c>
      <c r="AL133" s="32">
        <f t="shared" si="76"/>
        <v>-5.5649358900596588E-4</v>
      </c>
      <c r="AM133" s="31">
        <f t="shared" si="77"/>
        <v>-0.64856860487373569</v>
      </c>
      <c r="AN133" s="31">
        <f t="shared" si="87"/>
        <v>9.4920777911189695</v>
      </c>
      <c r="AO133" s="31">
        <f t="shared" si="88"/>
        <v>-6.6566080684274507</v>
      </c>
      <c r="AP133" s="30">
        <f t="shared" si="100"/>
        <v>23.609121289162623</v>
      </c>
      <c r="AQ133" s="30">
        <f t="shared" si="101"/>
        <v>-22.498774732165998</v>
      </c>
      <c r="AR133" s="31">
        <f t="shared" si="89"/>
        <v>10.075544751857954</v>
      </c>
      <c r="AS133" s="33">
        <f t="shared" si="90"/>
        <v>-44.157493111520722</v>
      </c>
      <c r="AT133" s="31">
        <f t="shared" si="78"/>
        <v>1.6528572776707615E-11</v>
      </c>
      <c r="AU133" s="31">
        <f t="shared" si="79"/>
        <v>1.1177453119617929E-4</v>
      </c>
      <c r="AV133" s="32">
        <f t="shared" si="80"/>
        <v>-9.2575436789116051E-14</v>
      </c>
      <c r="AW133" s="31">
        <f t="shared" si="81"/>
        <v>-8.3830898397240212E-6</v>
      </c>
      <c r="AX133" s="34">
        <f t="shared" si="91"/>
        <v>1.6435997339918499E-11</v>
      </c>
      <c r="AY133" s="35">
        <f t="shared" si="92"/>
        <v>1.0339144135645528E-4</v>
      </c>
      <c r="AZ133" s="10">
        <f t="shared" si="93"/>
        <v>10.075544751874391</v>
      </c>
      <c r="BA133" s="10">
        <f t="shared" si="94"/>
        <v>-44.157389720079365</v>
      </c>
      <c r="BB133" s="10">
        <f t="shared" si="95"/>
        <v>135.84261027992062</v>
      </c>
      <c r="BC133" s="48"/>
      <c r="BD133" s="46">
        <f t="shared" si="96"/>
        <v>10</v>
      </c>
      <c r="BE133" s="46">
        <f t="shared" si="97"/>
        <v>-44</v>
      </c>
      <c r="BF133" s="46">
        <f t="shared" si="98"/>
        <v>136</v>
      </c>
    </row>
    <row r="134" spans="22:58" x14ac:dyDescent="0.3">
      <c r="V134" s="29">
        <v>2.2999999999999998</v>
      </c>
      <c r="W134" s="38">
        <f t="shared" si="82"/>
        <v>1995.2623149688802</v>
      </c>
      <c r="X134" s="30">
        <f t="shared" si="102"/>
        <v>0.52657877444698298</v>
      </c>
      <c r="Y134" s="31">
        <f t="shared" ref="Y134:Y197" si="103">20*LOG(1/SQRT((W134/fp)^2+1))</f>
        <v>-1.2000172772177486</v>
      </c>
      <c r="Z134" s="31">
        <f t="shared" ref="Z134:Z197" si="104">-180/PI()*ATAN(W134/fp)</f>
        <v>-29.429393359303312</v>
      </c>
      <c r="AA134" s="31">
        <f t="shared" ref="AA134:AA197" si="105">20*LOG(SQRT((W134/fzRHP)^2+1))</f>
        <v>0.10372602636106712</v>
      </c>
      <c r="AB134" s="31">
        <f t="shared" ref="AB134:AB197" si="106">-180/PI()*ATAN(W134/fzRHP)</f>
        <v>-8.8370969918458719</v>
      </c>
      <c r="AC134" s="31">
        <f t="shared" si="83"/>
        <v>5.5287769106045264E-8</v>
      </c>
      <c r="AD134" s="31">
        <f t="shared" ref="AD134:AD197" si="107">180/PI()*ATAN(W134/fzESR)</f>
        <v>6.4646498730664744E-3</v>
      </c>
      <c r="AE134" s="31">
        <f t="shared" si="84"/>
        <v>-0.56971242112192944</v>
      </c>
      <c r="AF134" s="31">
        <f t="shared" si="85"/>
        <v>-38.26002570127612</v>
      </c>
      <c r="AG134" s="31">
        <f t="shared" si="99"/>
        <v>92.110410468749379</v>
      </c>
      <c r="AH134" s="31">
        <f t="shared" ref="AH134:AH197" si="108">20*LOG(1/SQRT((W134/fp_comp1)^2+1))</f>
        <v>-102.42085787735417</v>
      </c>
      <c r="AI134" s="31">
        <f t="shared" ref="AI134:AI197" si="109">-180/PI()*ATAN(W134/fp_comp1)</f>
        <v>-89.99956640951963</v>
      </c>
      <c r="AJ134" s="31">
        <f t="shared" si="86"/>
        <v>19.800939457343368</v>
      </c>
      <c r="AK134" s="31">
        <f t="shared" ref="AK134:AK197" si="110">180/PI()*ATAN(W134/fz_comp)</f>
        <v>84.127319712138885</v>
      </c>
      <c r="AL134" s="32">
        <f t="shared" ref="AL134:AL197" si="111">20*LOG(1/SQRT((W134/fp_comp2)^2+1))</f>
        <v>-5.8271856443268784E-4</v>
      </c>
      <c r="AM134" s="31">
        <f t="shared" ref="AM134:AM197" si="112">-180/PI()*ATAN(W134/fp_comp2)</f>
        <v>-0.66367437248474048</v>
      </c>
      <c r="AN134" s="31">
        <f t="shared" si="87"/>
        <v>9.4899093301741484</v>
      </c>
      <c r="AO134" s="31">
        <f t="shared" si="88"/>
        <v>-6.5359210698654859</v>
      </c>
      <c r="AP134" s="30">
        <f t="shared" si="100"/>
        <v>23.609121289162623</v>
      </c>
      <c r="AQ134" s="30">
        <f t="shared" si="101"/>
        <v>-22.498774732165998</v>
      </c>
      <c r="AR134" s="31">
        <f t="shared" si="89"/>
        <v>10.03054346604884</v>
      </c>
      <c r="AS134" s="33">
        <f t="shared" si="90"/>
        <v>-44.795946771141608</v>
      </c>
      <c r="AT134" s="31">
        <f t="shared" ref="AT134:AT197" si="113">20*LOG(SQRT((W134/fz_ff)^2+1))</f>
        <v>1.7307749369681154E-11</v>
      </c>
      <c r="AU134" s="31">
        <f t="shared" ref="AU134:AU197" si="114">180/PI()*ATAN(W134/fz_ff)</f>
        <v>1.1437809448850997E-4</v>
      </c>
      <c r="AV134" s="32">
        <f t="shared" ref="AV134:AV197" si="115">20*LOG(1/SQRT((W134/fp_ff)^2+1))</f>
        <v>-9.6432746655329243E-14</v>
      </c>
      <c r="AW134" s="31">
        <f t="shared" ref="AW134:AW197" si="116">-180/PI()*ATAN(W134/fp_ff)</f>
        <v>-8.578357086649578E-6</v>
      </c>
      <c r="AX134" s="34">
        <f t="shared" si="91"/>
        <v>1.7211316623025825E-11</v>
      </c>
      <c r="AY134" s="35">
        <f t="shared" si="92"/>
        <v>1.0579973740186039E-4</v>
      </c>
      <c r="AZ134" s="10">
        <f t="shared" si="93"/>
        <v>10.030543466066051</v>
      </c>
      <c r="BA134" s="10">
        <f t="shared" si="94"/>
        <v>-44.795840971404203</v>
      </c>
      <c r="BB134" s="10">
        <f t="shared" si="95"/>
        <v>135.2041590285958</v>
      </c>
      <c r="BC134" s="37"/>
      <c r="BD134" s="46">
        <f t="shared" si="96"/>
        <v>10</v>
      </c>
      <c r="BE134" s="46">
        <f t="shared" si="97"/>
        <v>-45</v>
      </c>
      <c r="BF134" s="46">
        <f t="shared" si="98"/>
        <v>135</v>
      </c>
    </row>
    <row r="135" spans="22:58" x14ac:dyDescent="0.3">
      <c r="V135" s="29">
        <v>2.31</v>
      </c>
      <c r="W135" s="36">
        <f t="shared" ref="W135:W198" si="117">10*10^V135</f>
        <v>2041.7379446695315</v>
      </c>
      <c r="X135" s="30">
        <f t="shared" si="102"/>
        <v>0.52657877444698298</v>
      </c>
      <c r="Y135" s="31">
        <f t="shared" si="103"/>
        <v>-1.2491524326150991</v>
      </c>
      <c r="Z135" s="31">
        <f t="shared" si="104"/>
        <v>-29.997315661148935</v>
      </c>
      <c r="AA135" s="31">
        <f t="shared" si="105"/>
        <v>0.10855388345911147</v>
      </c>
      <c r="AB135" s="31">
        <f t="shared" si="106"/>
        <v>-9.0395782591020932</v>
      </c>
      <c r="AC135" s="31">
        <f t="shared" ref="AC135:AC198" si="118">20*LOG(SQRT((W135/fzESR)^2+1))</f>
        <v>5.7893401190245281E-8</v>
      </c>
      <c r="AD135" s="31">
        <f t="shared" si="107"/>
        <v>6.6152309113346177E-3</v>
      </c>
      <c r="AE135" s="31">
        <f t="shared" ref="AE135:AE198" si="119">X135+Y135+AA135+AC135</f>
        <v>-0.61401971681560352</v>
      </c>
      <c r="AF135" s="31">
        <f t="shared" ref="AF135:AF198" si="120">Z135+AB135+AD135</f>
        <v>-39.030278689339696</v>
      </c>
      <c r="AG135" s="31">
        <f t="shared" si="99"/>
        <v>92.110410468749379</v>
      </c>
      <c r="AH135" s="31">
        <f t="shared" si="108"/>
        <v>-102.62085787734296</v>
      </c>
      <c r="AI135" s="31">
        <f t="shared" si="109"/>
        <v>-89.999576279243939</v>
      </c>
      <c r="AJ135" s="31">
        <f t="shared" ref="AJ135:AJ198" si="121">20*LOG(SQRT((W135/fz_comp)^2+1))</f>
        <v>19.998892650963615</v>
      </c>
      <c r="AK135" s="31">
        <f t="shared" si="110"/>
        <v>84.260095341593299</v>
      </c>
      <c r="AL135" s="32">
        <f t="shared" si="111"/>
        <v>-6.1017931514730417E-4</v>
      </c>
      <c r="AM135" s="31">
        <f t="shared" si="112"/>
        <v>-0.67913190309237681</v>
      </c>
      <c r="AN135" s="31">
        <f t="shared" ref="AN135:AN198" si="122">AG135+AH135+AJ135+AL135</f>
        <v>9.4878350630548898</v>
      </c>
      <c r="AO135" s="31">
        <f t="shared" ref="AO135:AO198" si="123">AI135+AK135+AM135</f>
        <v>-6.418612840743017</v>
      </c>
      <c r="AP135" s="30">
        <f t="shared" si="100"/>
        <v>23.609121289162623</v>
      </c>
      <c r="AQ135" s="30">
        <f t="shared" si="101"/>
        <v>-22.498774732165998</v>
      </c>
      <c r="AR135" s="31">
        <f t="shared" ref="AR135:AR198" si="124">AE135+AN135+AP135+AQ135</f>
        <v>9.9841619032359148</v>
      </c>
      <c r="AS135" s="33">
        <f t="shared" ref="AS135:AS198" si="125">AF135+AO135</f>
        <v>-45.448891530082712</v>
      </c>
      <c r="AT135" s="31">
        <f t="shared" si="113"/>
        <v>1.8121641751450468E-11</v>
      </c>
      <c r="AU135" s="31">
        <f t="shared" si="114"/>
        <v>1.1704230256051096E-4</v>
      </c>
      <c r="AV135" s="32">
        <f t="shared" si="115"/>
        <v>-1.0221871145464904E-13</v>
      </c>
      <c r="AW135" s="31">
        <f t="shared" si="116"/>
        <v>-8.7781726920504617E-6</v>
      </c>
      <c r="AX135" s="34">
        <f t="shared" ref="AX135:AX198" si="126">AT135+AV135</f>
        <v>1.801942303999582E-11</v>
      </c>
      <c r="AY135" s="35">
        <f t="shared" ref="AY135:AY198" si="127">AU135+AW135</f>
        <v>1.082641298684605E-4</v>
      </c>
      <c r="AZ135" s="10">
        <f t="shared" ref="AZ135:AZ198" si="128">AR135+AX135</f>
        <v>9.9841619032539342</v>
      </c>
      <c r="BA135" s="10">
        <f t="shared" ref="BA135:BA198" si="129">AS135+AY135</f>
        <v>-45.448783265952841</v>
      </c>
      <c r="BB135" s="10">
        <f t="shared" ref="BB135:BB198" si="130">BA135+180</f>
        <v>134.55121673404716</v>
      </c>
      <c r="BC135" s="48"/>
      <c r="BD135" s="46">
        <f t="shared" ref="BD135:BD198" si="131">ROUND(AZ135,0)</f>
        <v>10</v>
      </c>
      <c r="BE135" s="46">
        <f t="shared" ref="BE135:BE198" si="132">ROUND(BA135,0)</f>
        <v>-45</v>
      </c>
      <c r="BF135" s="46">
        <f t="shared" ref="BF135:BF198" si="133">ROUND(BB135,0)</f>
        <v>135</v>
      </c>
    </row>
    <row r="136" spans="22:58" x14ac:dyDescent="0.3">
      <c r="V136" s="29">
        <v>2.3199999999999998</v>
      </c>
      <c r="W136" s="38">
        <f t="shared" si="117"/>
        <v>2089.2961308540398</v>
      </c>
      <c r="X136" s="30">
        <f t="shared" si="102"/>
        <v>0.52657877444698298</v>
      </c>
      <c r="Y136" s="31">
        <f t="shared" si="103"/>
        <v>-1.3000143018552635</v>
      </c>
      <c r="Z136" s="31">
        <f t="shared" si="104"/>
        <v>-30.571814609249476</v>
      </c>
      <c r="AA136" s="31">
        <f t="shared" si="105"/>
        <v>0.11360352476489247</v>
      </c>
      <c r="AB136" s="31">
        <f t="shared" si="106"/>
        <v>-9.2465404512464744</v>
      </c>
      <c r="AC136" s="31">
        <f t="shared" si="118"/>
        <v>6.0621832661053283E-8</v>
      </c>
      <c r="AD136" s="31">
        <f t="shared" si="107"/>
        <v>6.7693194324701389E-3</v>
      </c>
      <c r="AE136" s="31">
        <f t="shared" si="119"/>
        <v>-0.65983194202155537</v>
      </c>
      <c r="AF136" s="31">
        <f t="shared" si="120"/>
        <v>-39.811585741063475</v>
      </c>
      <c r="AG136" s="31">
        <f t="shared" si="99"/>
        <v>92.110410468749379</v>
      </c>
      <c r="AH136" s="31">
        <f t="shared" si="108"/>
        <v>-102.82085787733226</v>
      </c>
      <c r="AI136" s="31">
        <f t="shared" si="109"/>
        <v>-89.999585924305876</v>
      </c>
      <c r="AJ136" s="31">
        <f t="shared" si="121"/>
        <v>20.196937065132772</v>
      </c>
      <c r="AK136" s="31">
        <f t="shared" si="110"/>
        <v>84.389908426715081</v>
      </c>
      <c r="AL136" s="32">
        <f t="shared" si="111"/>
        <v>-6.3893406506703473E-4</v>
      </c>
      <c r="AM136" s="31">
        <f t="shared" si="112"/>
        <v>-0.69494938347834123</v>
      </c>
      <c r="AN136" s="31">
        <f t="shared" si="122"/>
        <v>9.485850722484825</v>
      </c>
      <c r="AO136" s="31">
        <f t="shared" si="123"/>
        <v>-6.3046268810691357</v>
      </c>
      <c r="AP136" s="30">
        <f t="shared" si="100"/>
        <v>23.609121289162623</v>
      </c>
      <c r="AQ136" s="30">
        <f t="shared" si="101"/>
        <v>-22.498774732165998</v>
      </c>
      <c r="AR136" s="31">
        <f t="shared" si="124"/>
        <v>9.9363653374598968</v>
      </c>
      <c r="AS136" s="33">
        <f t="shared" si="125"/>
        <v>-46.116212622132608</v>
      </c>
      <c r="AT136" s="31">
        <f t="shared" si="113"/>
        <v>1.8977964541747957E-11</v>
      </c>
      <c r="AU136" s="31">
        <f t="shared" si="114"/>
        <v>1.1976856801056665E-4</v>
      </c>
      <c r="AV136" s="32">
        <f t="shared" si="115"/>
        <v>-1.0800467625396883E-13</v>
      </c>
      <c r="AW136" s="31">
        <f t="shared" si="116"/>
        <v>-8.9826426008055069E-6</v>
      </c>
      <c r="AX136" s="34">
        <f t="shared" si="126"/>
        <v>1.8869959865493988E-11</v>
      </c>
      <c r="AY136" s="35">
        <f t="shared" si="127"/>
        <v>1.1078592540976114E-4</v>
      </c>
      <c r="AZ136" s="10">
        <f t="shared" si="128"/>
        <v>9.936365337478767</v>
      </c>
      <c r="BA136" s="10">
        <f t="shared" si="129"/>
        <v>-46.1161018362072</v>
      </c>
      <c r="BB136" s="10">
        <f t="shared" si="130"/>
        <v>133.88389816379279</v>
      </c>
      <c r="BC136" s="37"/>
      <c r="BD136" s="46">
        <f t="shared" si="131"/>
        <v>10</v>
      </c>
      <c r="BE136" s="46">
        <f t="shared" si="132"/>
        <v>-46</v>
      </c>
      <c r="BF136" s="46">
        <f t="shared" si="133"/>
        <v>134</v>
      </c>
    </row>
    <row r="137" spans="22:58" x14ac:dyDescent="0.3">
      <c r="V137" s="29">
        <v>2.33</v>
      </c>
      <c r="W137" s="36">
        <f t="shared" si="117"/>
        <v>2137.962089502234</v>
      </c>
      <c r="X137" s="30">
        <f t="shared" si="102"/>
        <v>0.52657877444698298</v>
      </c>
      <c r="Y137" s="31">
        <f t="shared" si="103"/>
        <v>-1.3526423960688969</v>
      </c>
      <c r="Z137" s="31">
        <f t="shared" si="104"/>
        <v>-31.15273270249229</v>
      </c>
      <c r="AA137" s="31">
        <f t="shared" si="105"/>
        <v>0.11888486295556326</v>
      </c>
      <c r="AB137" s="31">
        <f t="shared" si="106"/>
        <v>-9.4580716881880544</v>
      </c>
      <c r="AC137" s="31">
        <f t="shared" si="118"/>
        <v>6.3478851411765504E-8</v>
      </c>
      <c r="AD137" s="31">
        <f t="shared" si="107"/>
        <v>6.9269971362376477E-3</v>
      </c>
      <c r="AE137" s="31">
        <f t="shared" si="119"/>
        <v>-0.70717869518749932</v>
      </c>
      <c r="AF137" s="31">
        <f t="shared" si="120"/>
        <v>-40.603877393544103</v>
      </c>
      <c r="AG137" s="31">
        <f t="shared" si="99"/>
        <v>92.110410468749379</v>
      </c>
      <c r="AH137" s="31">
        <f t="shared" si="108"/>
        <v>-103.02085787732207</v>
      </c>
      <c r="AI137" s="31">
        <f t="shared" si="109"/>
        <v>-89.999595349819415</v>
      </c>
      <c r="AJ137" s="31">
        <f t="shared" si="121"/>
        <v>20.395068672779644</v>
      </c>
      <c r="AK137" s="31">
        <f t="shared" si="110"/>
        <v>84.516822462299487</v>
      </c>
      <c r="AL137" s="32">
        <f t="shared" si="111"/>
        <v>-6.6904378054698883E-4</v>
      </c>
      <c r="AM137" s="31">
        <f t="shared" si="112"/>
        <v>-0.71113519063058128</v>
      </c>
      <c r="AN137" s="31">
        <f t="shared" si="122"/>
        <v>9.4839522204264028</v>
      </c>
      <c r="AO137" s="31">
        <f t="shared" si="123"/>
        <v>-6.1939080781505096</v>
      </c>
      <c r="AP137" s="30">
        <f t="shared" si="100"/>
        <v>23.609121289162623</v>
      </c>
      <c r="AQ137" s="30">
        <f t="shared" si="101"/>
        <v>-22.498774732165998</v>
      </c>
      <c r="AR137" s="31">
        <f t="shared" si="124"/>
        <v>9.8871200822355263</v>
      </c>
      <c r="AS137" s="33">
        <f t="shared" si="125"/>
        <v>-46.79778547169461</v>
      </c>
      <c r="AT137" s="31">
        <f t="shared" si="113"/>
        <v>1.9870931775774306E-11</v>
      </c>
      <c r="AU137" s="31">
        <f t="shared" si="114"/>
        <v>1.2255833634070544E-4</v>
      </c>
      <c r="AV137" s="32">
        <f t="shared" si="115"/>
        <v>-1.1186198612018204E-13</v>
      </c>
      <c r="AW137" s="31">
        <f t="shared" si="116"/>
        <v>-9.1918752255668483E-6</v>
      </c>
      <c r="AX137" s="34">
        <f t="shared" si="126"/>
        <v>1.9759069789654123E-11</v>
      </c>
      <c r="AY137" s="35">
        <f t="shared" si="127"/>
        <v>1.1336646111513858E-4</v>
      </c>
      <c r="AZ137" s="10">
        <f t="shared" si="128"/>
        <v>9.8871200822552847</v>
      </c>
      <c r="BA137" s="10">
        <f t="shared" si="129"/>
        <v>-46.797672105233495</v>
      </c>
      <c r="BB137" s="10">
        <f t="shared" si="130"/>
        <v>133.20232789476651</v>
      </c>
      <c r="BC137" s="48"/>
      <c r="BD137" s="46">
        <f t="shared" si="131"/>
        <v>10</v>
      </c>
      <c r="BE137" s="46">
        <f t="shared" si="132"/>
        <v>-47</v>
      </c>
      <c r="BF137" s="46">
        <f t="shared" si="133"/>
        <v>133</v>
      </c>
    </row>
    <row r="138" spans="22:58" x14ac:dyDescent="0.3">
      <c r="V138" s="29">
        <v>2.34</v>
      </c>
      <c r="W138" s="38">
        <f t="shared" si="117"/>
        <v>2187.7616239495524</v>
      </c>
      <c r="X138" s="30">
        <f t="shared" si="102"/>
        <v>0.52657877444698298</v>
      </c>
      <c r="Y138" s="31">
        <f t="shared" si="103"/>
        <v>-1.4070756617267841</v>
      </c>
      <c r="Z138" s="31">
        <f t="shared" si="104"/>
        <v>-31.73990018490576</v>
      </c>
      <c r="AA138" s="31">
        <f t="shared" si="105"/>
        <v>0.12440822791946514</v>
      </c>
      <c r="AB138" s="31">
        <f t="shared" si="106"/>
        <v>-9.6742610491250485</v>
      </c>
      <c r="AC138" s="31">
        <f t="shared" si="118"/>
        <v>6.6470517276008513E-8</v>
      </c>
      <c r="AD138" s="31">
        <f t="shared" si="107"/>
        <v>7.0883476254332113E-3</v>
      </c>
      <c r="AE138" s="31">
        <f t="shared" si="119"/>
        <v>-0.75608859288981867</v>
      </c>
      <c r="AF138" s="31">
        <f t="shared" si="120"/>
        <v>-41.407072886405373</v>
      </c>
      <c r="AG138" s="31">
        <f t="shared" si="99"/>
        <v>92.110410468749379</v>
      </c>
      <c r="AH138" s="31">
        <f t="shared" si="108"/>
        <v>-103.22085787731231</v>
      </c>
      <c r="AI138" s="31">
        <f t="shared" si="109"/>
        <v>-89.999604560782061</v>
      </c>
      <c r="AJ138" s="31">
        <f t="shared" si="121"/>
        <v>20.593283621266025</v>
      </c>
      <c r="AK138" s="31">
        <f t="shared" si="110"/>
        <v>84.64089975545302</v>
      </c>
      <c r="AL138" s="32">
        <f t="shared" si="111"/>
        <v>-7.0057229945669468E-4</v>
      </c>
      <c r="AM138" s="31">
        <f t="shared" si="112"/>
        <v>-0.72769789613885005</v>
      </c>
      <c r="AN138" s="31">
        <f t="shared" si="122"/>
        <v>9.4821356404036354</v>
      </c>
      <c r="AO138" s="31">
        <f t="shared" si="123"/>
        <v>-6.0864027014678905</v>
      </c>
      <c r="AP138" s="30">
        <f t="shared" si="100"/>
        <v>23.609121289162623</v>
      </c>
      <c r="AQ138" s="30">
        <f t="shared" si="101"/>
        <v>-22.498774732165998</v>
      </c>
      <c r="AR138" s="31">
        <f t="shared" si="124"/>
        <v>9.836393604510441</v>
      </c>
      <c r="AS138" s="33">
        <f t="shared" si="125"/>
        <v>-47.493475587873263</v>
      </c>
      <c r="AT138" s="31">
        <f t="shared" si="113"/>
        <v>2.0806329418328802E-11</v>
      </c>
      <c r="AU138" s="31">
        <f t="shared" si="114"/>
        <v>1.2541308672302243E-4</v>
      </c>
      <c r="AV138" s="32">
        <f t="shared" si="115"/>
        <v>-1.1571929598639523E-13</v>
      </c>
      <c r="AW138" s="31">
        <f t="shared" si="116"/>
        <v>-9.4059815042416179E-6</v>
      </c>
      <c r="AX138" s="34">
        <f t="shared" si="126"/>
        <v>2.0690610122342405E-11</v>
      </c>
      <c r="AY138" s="35">
        <f t="shared" si="127"/>
        <v>1.1600710521878081E-4</v>
      </c>
      <c r="AZ138" s="10">
        <f t="shared" si="128"/>
        <v>9.836393604531132</v>
      </c>
      <c r="BA138" s="10">
        <f t="shared" si="129"/>
        <v>-47.493359580768043</v>
      </c>
      <c r="BB138" s="10">
        <f t="shared" si="130"/>
        <v>132.50664041923196</v>
      </c>
      <c r="BC138" s="37"/>
      <c r="BD138" s="46">
        <f t="shared" si="131"/>
        <v>10</v>
      </c>
      <c r="BE138" s="46">
        <f t="shared" si="132"/>
        <v>-47</v>
      </c>
      <c r="BF138" s="46">
        <f t="shared" si="133"/>
        <v>133</v>
      </c>
    </row>
    <row r="139" spans="22:58" x14ac:dyDescent="0.3">
      <c r="V139" s="29">
        <v>2.35</v>
      </c>
      <c r="W139" s="36">
        <f t="shared" si="117"/>
        <v>2238.7211385683413</v>
      </c>
      <c r="X139" s="30">
        <f t="shared" si="102"/>
        <v>0.52657877444698298</v>
      </c>
      <c r="Y139" s="31">
        <f t="shared" si="103"/>
        <v>-1.4633523711249148</v>
      </c>
      <c r="Z139" s="31">
        <f t="shared" si="104"/>
        <v>-32.333135033921494</v>
      </c>
      <c r="AA139" s="31">
        <f t="shared" si="105"/>
        <v>0.1301843818994925</v>
      </c>
      <c r="AB139" s="31">
        <f t="shared" si="106"/>
        <v>-9.8951985247459628</v>
      </c>
      <c r="AC139" s="31">
        <f t="shared" si="118"/>
        <v>6.9603177456977158E-8</v>
      </c>
      <c r="AD139" s="31">
        <f t="shared" si="107"/>
        <v>7.2534564502117109E-3</v>
      </c>
      <c r="AE139" s="31">
        <f t="shared" si="119"/>
        <v>-0.80658914517526181</v>
      </c>
      <c r="AF139" s="31">
        <f t="shared" si="120"/>
        <v>-42.221080102217243</v>
      </c>
      <c r="AG139" s="31">
        <f t="shared" si="99"/>
        <v>92.110410468749379</v>
      </c>
      <c r="AH139" s="31">
        <f t="shared" si="108"/>
        <v>-103.42085787730299</v>
      </c>
      <c r="AI139" s="31">
        <f t="shared" si="109"/>
        <v>-89.999613562077613</v>
      </c>
      <c r="AJ139" s="31">
        <f t="shared" si="121"/>
        <v>20.791578225123558</v>
      </c>
      <c r="AK139" s="31">
        <f t="shared" si="110"/>
        <v>84.762201436012703</v>
      </c>
      <c r="AL139" s="32">
        <f t="shared" si="111"/>
        <v>-7.3358646636745978E-4</v>
      </c>
      <c r="AM139" s="31">
        <f t="shared" si="112"/>
        <v>-0.74464627069016909</v>
      </c>
      <c r="AN139" s="31">
        <f t="shared" si="122"/>
        <v>9.480397230103577</v>
      </c>
      <c r="AO139" s="31">
        <f t="shared" si="123"/>
        <v>-5.9820583967550798</v>
      </c>
      <c r="AP139" s="30">
        <f t="shared" si="100"/>
        <v>23.609121289162623</v>
      </c>
      <c r="AQ139" s="30">
        <f t="shared" si="101"/>
        <v>-22.498774732165998</v>
      </c>
      <c r="AR139" s="31">
        <f t="shared" si="124"/>
        <v>9.7841546419249426</v>
      </c>
      <c r="AS139" s="33">
        <f t="shared" si="125"/>
        <v>-48.203138498972322</v>
      </c>
      <c r="AT139" s="31">
        <f t="shared" si="113"/>
        <v>2.178801477927764E-11</v>
      </c>
      <c r="AU139" s="31">
        <f t="shared" si="114"/>
        <v>1.2833433278395777E-4</v>
      </c>
      <c r="AV139" s="32">
        <f t="shared" si="115"/>
        <v>-1.2343391571882164E-13</v>
      </c>
      <c r="AW139" s="31">
        <f t="shared" si="116"/>
        <v>-9.6250749588128369E-6</v>
      </c>
      <c r="AX139" s="34">
        <f t="shared" si="126"/>
        <v>2.1664580863558817E-11</v>
      </c>
      <c r="AY139" s="35">
        <f t="shared" si="127"/>
        <v>1.1870925782514493E-4</v>
      </c>
      <c r="AZ139" s="10">
        <f t="shared" si="128"/>
        <v>9.784154641946607</v>
      </c>
      <c r="BA139" s="10">
        <f t="shared" si="129"/>
        <v>-48.203019789714496</v>
      </c>
      <c r="BB139" s="10">
        <f t="shared" si="130"/>
        <v>131.79698021028551</v>
      </c>
      <c r="BC139" s="48"/>
      <c r="BD139" s="46">
        <f t="shared" si="131"/>
        <v>10</v>
      </c>
      <c r="BE139" s="46">
        <f t="shared" si="132"/>
        <v>-48</v>
      </c>
      <c r="BF139" s="46">
        <f t="shared" si="133"/>
        <v>132</v>
      </c>
    </row>
    <row r="140" spans="22:58" x14ac:dyDescent="0.3">
      <c r="V140" s="29">
        <v>2.36</v>
      </c>
      <c r="W140" s="38">
        <f t="shared" si="117"/>
        <v>2290.8676527677744</v>
      </c>
      <c r="X140" s="30">
        <f t="shared" si="102"/>
        <v>0.52657877444698298</v>
      </c>
      <c r="Y140" s="31">
        <f t="shared" si="103"/>
        <v>-1.521510010689092</v>
      </c>
      <c r="Z140" s="31">
        <f t="shared" si="104"/>
        <v>-32.932242997273747</v>
      </c>
      <c r="AA140" s="31">
        <f t="shared" si="105"/>
        <v>0.13622453495640338</v>
      </c>
      <c r="AB140" s="31">
        <f t="shared" si="106"/>
        <v>-10.120974964215975</v>
      </c>
      <c r="AC140" s="31">
        <f t="shared" si="118"/>
        <v>7.2883474242052797E-8</v>
      </c>
      <c r="AD140" s="31">
        <f t="shared" si="107"/>
        <v>7.4224111534465223E-3</v>
      </c>
      <c r="AE140" s="31">
        <f t="shared" si="119"/>
        <v>-0.85870662840223133</v>
      </c>
      <c r="AF140" s="31">
        <f t="shared" si="120"/>
        <v>-43.045795550336273</v>
      </c>
      <c r="AG140" s="31">
        <f t="shared" si="99"/>
        <v>92.110410468749379</v>
      </c>
      <c r="AH140" s="31">
        <f t="shared" si="108"/>
        <v>-103.62085787729411</v>
      </c>
      <c r="AI140" s="31">
        <f t="shared" si="109"/>
        <v>-89.999622358478646</v>
      </c>
      <c r="AJ140" s="31">
        <f t="shared" si="121"/>
        <v>20.989948959067192</v>
      </c>
      <c r="AK140" s="31">
        <f t="shared" si="110"/>
        <v>84.880787467775448</v>
      </c>
      <c r="AL140" s="32">
        <f t="shared" si="111"/>
        <v>-7.6815627404384066E-4</v>
      </c>
      <c r="AM140" s="31">
        <f t="shared" si="112"/>
        <v>-0.76198928866631288</v>
      </c>
      <c r="AN140" s="31">
        <f t="shared" si="122"/>
        <v>9.4787333942484135</v>
      </c>
      <c r="AO140" s="31">
        <f t="shared" si="123"/>
        <v>-5.8808241793695109</v>
      </c>
      <c r="AP140" s="30">
        <f t="shared" si="100"/>
        <v>23.609121289162623</v>
      </c>
      <c r="AQ140" s="30">
        <f t="shared" si="101"/>
        <v>-22.498774732165998</v>
      </c>
      <c r="AR140" s="31">
        <f t="shared" si="124"/>
        <v>9.7303733228428086</v>
      </c>
      <c r="AS140" s="33">
        <f t="shared" si="125"/>
        <v>-48.926619729705784</v>
      </c>
      <c r="AT140" s="31">
        <f t="shared" si="113"/>
        <v>2.2815987858620806E-11</v>
      </c>
      <c r="AU140" s="31">
        <f t="shared" si="114"/>
        <v>1.3132362340683985E-4</v>
      </c>
      <c r="AV140" s="32">
        <f t="shared" si="115"/>
        <v>-1.2729122558503483E-13</v>
      </c>
      <c r="AW140" s="31">
        <f t="shared" si="116"/>
        <v>-9.8492717555301393E-6</v>
      </c>
      <c r="AX140" s="34">
        <f t="shared" si="126"/>
        <v>2.268869663303577E-11</v>
      </c>
      <c r="AY140" s="35">
        <f t="shared" si="127"/>
        <v>1.2147435165130971E-4</v>
      </c>
      <c r="AZ140" s="10">
        <f t="shared" si="128"/>
        <v>9.7303733228654981</v>
      </c>
      <c r="BA140" s="10">
        <f t="shared" si="129"/>
        <v>-48.926498255354133</v>
      </c>
      <c r="BB140" s="10">
        <f t="shared" si="130"/>
        <v>131.07350174464585</v>
      </c>
      <c r="BC140" s="37"/>
      <c r="BD140" s="46">
        <f t="shared" si="131"/>
        <v>10</v>
      </c>
      <c r="BE140" s="46">
        <f t="shared" si="132"/>
        <v>-49</v>
      </c>
      <c r="BF140" s="46">
        <f t="shared" si="133"/>
        <v>131</v>
      </c>
    </row>
    <row r="141" spans="22:58" x14ac:dyDescent="0.3">
      <c r="V141" s="29">
        <v>2.37</v>
      </c>
      <c r="W141" s="36">
        <f t="shared" si="117"/>
        <v>2344.2288153199233</v>
      </c>
      <c r="X141" s="30">
        <f t="shared" si="102"/>
        <v>0.52657877444698298</v>
      </c>
      <c r="Y141" s="31">
        <f t="shared" si="103"/>
        <v>-1.5815851676564088</v>
      </c>
      <c r="Z141" s="31">
        <f t="shared" si="104"/>
        <v>-33.5370176807996</v>
      </c>
      <c r="AA141" s="31">
        <f t="shared" si="105"/>
        <v>0.14254036073498874</v>
      </c>
      <c r="AB141" s="31">
        <f t="shared" si="106"/>
        <v>-10.351682016635024</v>
      </c>
      <c r="AC141" s="31">
        <f t="shared" si="118"/>
        <v>7.631836621800566E-8</v>
      </c>
      <c r="AD141" s="31">
        <f t="shared" si="107"/>
        <v>7.5953013171459272E-3</v>
      </c>
      <c r="AE141" s="31">
        <f t="shared" si="119"/>
        <v>-0.91246595615607085</v>
      </c>
      <c r="AF141" s="31">
        <f t="shared" si="120"/>
        <v>-43.881104396117479</v>
      </c>
      <c r="AG141" s="31">
        <f t="shared" si="99"/>
        <v>92.110410468749379</v>
      </c>
      <c r="AH141" s="31">
        <f t="shared" si="108"/>
        <v>-103.82085787728562</v>
      </c>
      <c r="AI141" s="31">
        <f t="shared" si="109"/>
        <v>-89.999630954649163</v>
      </c>
      <c r="AJ141" s="31">
        <f t="shared" si="121"/>
        <v>21.188392451277245</v>
      </c>
      <c r="AK141" s="31">
        <f t="shared" si="110"/>
        <v>84.996716660455618</v>
      </c>
      <c r="AL141" s="32">
        <f t="shared" si="111"/>
        <v>-8.0435501163129627E-4</v>
      </c>
      <c r="AM141" s="31">
        <f t="shared" si="112"/>
        <v>-0.77973613284553533</v>
      </c>
      <c r="AN141" s="31">
        <f t="shared" si="122"/>
        <v>9.4771406877293742</v>
      </c>
      <c r="AO141" s="31">
        <f t="shared" si="123"/>
        <v>-5.7826504270390799</v>
      </c>
      <c r="AP141" s="30">
        <f t="shared" si="100"/>
        <v>23.609121289162623</v>
      </c>
      <c r="AQ141" s="30">
        <f t="shared" si="101"/>
        <v>-22.498774732165998</v>
      </c>
      <c r="AR141" s="31">
        <f t="shared" si="124"/>
        <v>9.6750212885699298</v>
      </c>
      <c r="AS141" s="33">
        <f t="shared" si="125"/>
        <v>-49.663754823156559</v>
      </c>
      <c r="AT141" s="31">
        <f t="shared" si="113"/>
        <v>2.3890248656358283E-11</v>
      </c>
      <c r="AU141" s="31">
        <f t="shared" si="114"/>
        <v>1.3438254355312496E-4</v>
      </c>
      <c r="AV141" s="32">
        <f t="shared" si="115"/>
        <v>-1.3500584531746124E-13</v>
      </c>
      <c r="AW141" s="31">
        <f t="shared" si="116"/>
        <v>-1.0078690766502747E-5</v>
      </c>
      <c r="AX141" s="34">
        <f t="shared" si="126"/>
        <v>2.3755242811040823E-11</v>
      </c>
      <c r="AY141" s="35">
        <f t="shared" si="127"/>
        <v>1.2430385278662222E-4</v>
      </c>
      <c r="AZ141" s="10">
        <f t="shared" si="128"/>
        <v>9.675021288593685</v>
      </c>
      <c r="BA141" s="10">
        <f t="shared" si="129"/>
        <v>-49.663630519303773</v>
      </c>
      <c r="BB141" s="10">
        <f t="shared" si="130"/>
        <v>130.33636948069622</v>
      </c>
      <c r="BC141" s="48"/>
      <c r="BD141" s="46">
        <f t="shared" si="131"/>
        <v>10</v>
      </c>
      <c r="BE141" s="46">
        <f t="shared" si="132"/>
        <v>-50</v>
      </c>
      <c r="BF141" s="46">
        <f t="shared" si="133"/>
        <v>130</v>
      </c>
    </row>
    <row r="142" spans="22:58" x14ac:dyDescent="0.3">
      <c r="V142" s="29">
        <v>2.38</v>
      </c>
      <c r="W142" s="38">
        <f t="shared" si="117"/>
        <v>2398.8329190194913</v>
      </c>
      <c r="X142" s="30">
        <f t="shared" si="102"/>
        <v>0.52657877444698298</v>
      </c>
      <c r="Y142" s="31">
        <f t="shared" si="103"/>
        <v>-1.6436134157373563</v>
      </c>
      <c r="Z142" s="31">
        <f t="shared" si="104"/>
        <v>-34.147240689102325</v>
      </c>
      <c r="AA142" s="31">
        <f t="shared" si="105"/>
        <v>0.14914401251287671</v>
      </c>
      <c r="AB142" s="31">
        <f t="shared" si="106"/>
        <v>-10.58741206664261</v>
      </c>
      <c r="AC142" s="31">
        <f t="shared" si="118"/>
        <v>7.9915139842922574E-8</v>
      </c>
      <c r="AD142" s="31">
        <f t="shared" si="107"/>
        <v>7.7722186099505883E-3</v>
      </c>
      <c r="AE142" s="31">
        <f t="shared" si="119"/>
        <v>-0.96789054886235681</v>
      </c>
      <c r="AF142" s="31">
        <f t="shared" si="120"/>
        <v>-44.726880537134981</v>
      </c>
      <c r="AG142" s="31">
        <f t="shared" si="99"/>
        <v>92.110410468749379</v>
      </c>
      <c r="AH142" s="31">
        <f t="shared" si="108"/>
        <v>-104.02085787727751</v>
      </c>
      <c r="AI142" s="31">
        <f t="shared" si="109"/>
        <v>-89.99963935514694</v>
      </c>
      <c r="AJ142" s="31">
        <f t="shared" si="121"/>
        <v>21.38690547694171</v>
      </c>
      <c r="AK142" s="31">
        <f t="shared" si="110"/>
        <v>85.110046682294652</v>
      </c>
      <c r="AL142" s="32">
        <f t="shared" si="111"/>
        <v>-8.4225941978083817E-4</v>
      </c>
      <c r="AM142" s="31">
        <f t="shared" si="112"/>
        <v>-0.79789619921073596</v>
      </c>
      <c r="AN142" s="31">
        <f t="shared" si="122"/>
        <v>9.4756158089938012</v>
      </c>
      <c r="AO142" s="31">
        <f t="shared" si="123"/>
        <v>-5.6874888720630237</v>
      </c>
      <c r="AP142" s="30">
        <f t="shared" si="100"/>
        <v>23.609121289162623</v>
      </c>
      <c r="AQ142" s="30">
        <f t="shared" si="101"/>
        <v>-22.498774732165998</v>
      </c>
      <c r="AR142" s="31">
        <f t="shared" si="124"/>
        <v>9.6180718171280688</v>
      </c>
      <c r="AS142" s="33">
        <f t="shared" si="125"/>
        <v>-50.414369409198002</v>
      </c>
      <c r="AT142" s="31">
        <f t="shared" si="113"/>
        <v>2.501658313728935E-11</v>
      </c>
      <c r="AU142" s="31">
        <f t="shared" si="114"/>
        <v>1.3751271510276409E-4</v>
      </c>
      <c r="AV142" s="32">
        <f t="shared" si="115"/>
        <v>-1.4079181011678106E-13</v>
      </c>
      <c r="AW142" s="31">
        <f t="shared" si="116"/>
        <v>-1.0313453632726996E-5</v>
      </c>
      <c r="AX142" s="34">
        <f t="shared" si="126"/>
        <v>2.4875791327172569E-11</v>
      </c>
      <c r="AY142" s="35">
        <f t="shared" si="127"/>
        <v>1.271992614700371E-4</v>
      </c>
      <c r="AZ142" s="10">
        <f t="shared" si="128"/>
        <v>9.6180718171529449</v>
      </c>
      <c r="BA142" s="10">
        <f t="shared" si="129"/>
        <v>-50.414242209936532</v>
      </c>
      <c r="BB142" s="10">
        <f t="shared" si="130"/>
        <v>129.58575779006347</v>
      </c>
      <c r="BC142" s="37"/>
      <c r="BD142" s="46">
        <f t="shared" si="131"/>
        <v>10</v>
      </c>
      <c r="BE142" s="46">
        <f t="shared" si="132"/>
        <v>-50</v>
      </c>
      <c r="BF142" s="46">
        <f t="shared" si="133"/>
        <v>130</v>
      </c>
    </row>
    <row r="143" spans="22:58" x14ac:dyDescent="0.3">
      <c r="V143" s="29">
        <v>2.39</v>
      </c>
      <c r="W143" s="36">
        <f t="shared" si="117"/>
        <v>2454.7089156850329</v>
      </c>
      <c r="X143" s="30">
        <f t="shared" si="102"/>
        <v>0.52657877444698298</v>
      </c>
      <c r="Y143" s="31">
        <f t="shared" si="103"/>
        <v>-1.7076292004053957</v>
      </c>
      <c r="Z143" s="31">
        <f t="shared" si="104"/>
        <v>-34.762681820701616</v>
      </c>
      <c r="AA143" s="31">
        <f t="shared" si="105"/>
        <v>0.15604813950835403</v>
      </c>
      <c r="AB143" s="31">
        <f t="shared" si="106"/>
        <v>-10.828258163834974</v>
      </c>
      <c r="AC143" s="31">
        <f t="shared" si="118"/>
        <v>8.3681424875444308E-8</v>
      </c>
      <c r="AD143" s="31">
        <f t="shared" si="107"/>
        <v>7.9532568357374347E-3</v>
      </c>
      <c r="AE143" s="31">
        <f t="shared" si="119"/>
        <v>-1.0250022027686339</v>
      </c>
      <c r="AF143" s="31">
        <f t="shared" si="120"/>
        <v>-45.582986727700849</v>
      </c>
      <c r="AG143" s="31">
        <f t="shared" si="99"/>
        <v>92.110410468749379</v>
      </c>
      <c r="AH143" s="31">
        <f t="shared" si="108"/>
        <v>-104.22085787726976</v>
      </c>
      <c r="AI143" s="31">
        <f t="shared" si="109"/>
        <v>-89.999647564426041</v>
      </c>
      <c r="AJ143" s="31">
        <f t="shared" si="121"/>
        <v>21.585484952050674</v>
      </c>
      <c r="AK143" s="31">
        <f t="shared" si="110"/>
        <v>85.220834073251154</v>
      </c>
      <c r="AL143" s="32">
        <f t="shared" si="111"/>
        <v>-8.8194985307894303E-4</v>
      </c>
      <c r="AM143" s="31">
        <f t="shared" si="112"/>
        <v>-0.81647910186633954</v>
      </c>
      <c r="AN143" s="31">
        <f t="shared" si="122"/>
        <v>9.4741555936772084</v>
      </c>
      <c r="AO143" s="31">
        <f t="shared" si="123"/>
        <v>-5.5952925930412265</v>
      </c>
      <c r="AP143" s="30">
        <f t="shared" si="100"/>
        <v>23.609121289162623</v>
      </c>
      <c r="AQ143" s="30">
        <f t="shared" si="101"/>
        <v>-22.498774732165998</v>
      </c>
      <c r="AR143" s="31">
        <f t="shared" si="124"/>
        <v>9.559499947905195</v>
      </c>
      <c r="AS143" s="33">
        <f t="shared" si="125"/>
        <v>-51.178279320742078</v>
      </c>
      <c r="AT143" s="31">
        <f t="shared" si="113"/>
        <v>2.6194991301413992E-11</v>
      </c>
      <c r="AU143" s="31">
        <f t="shared" si="114"/>
        <v>1.4071579771414569E-4</v>
      </c>
      <c r="AV143" s="32">
        <f t="shared" si="115"/>
        <v>-1.4657777491610089E-13</v>
      </c>
      <c r="AW143" s="31">
        <f t="shared" si="116"/>
        <v>-1.0553684828582025E-5</v>
      </c>
      <c r="AX143" s="34">
        <f t="shared" si="126"/>
        <v>2.6048413526497893E-11</v>
      </c>
      <c r="AY143" s="35">
        <f t="shared" si="127"/>
        <v>1.3016211288556365E-4</v>
      </c>
      <c r="AZ143" s="10">
        <f t="shared" si="128"/>
        <v>9.5594999479312435</v>
      </c>
      <c r="BA143" s="10">
        <f t="shared" si="129"/>
        <v>-51.178149158629189</v>
      </c>
      <c r="BB143" s="10">
        <f t="shared" si="130"/>
        <v>128.8218508413708</v>
      </c>
      <c r="BC143" s="48"/>
      <c r="BD143" s="46">
        <f t="shared" si="131"/>
        <v>10</v>
      </c>
      <c r="BE143" s="46">
        <f t="shared" si="132"/>
        <v>-51</v>
      </c>
      <c r="BF143" s="46">
        <f t="shared" si="133"/>
        <v>129</v>
      </c>
    </row>
    <row r="144" spans="22:58" x14ac:dyDescent="0.3">
      <c r="V144" s="29">
        <v>2.4</v>
      </c>
      <c r="W144" s="38">
        <f t="shared" si="117"/>
        <v>2511.8864315095807</v>
      </c>
      <c r="X144" s="30">
        <f t="shared" si="102"/>
        <v>0.52657877444698298</v>
      </c>
      <c r="Y144" s="31">
        <f t="shared" si="103"/>
        <v>-1.773665724498859</v>
      </c>
      <c r="Z144" s="31">
        <f t="shared" si="104"/>
        <v>-35.383099318912414</v>
      </c>
      <c r="AA144" s="31">
        <f t="shared" si="105"/>
        <v>0.16326590341988387</v>
      </c>
      <c r="AB144" s="31">
        <f t="shared" si="106"/>
        <v>-11.074313945650452</v>
      </c>
      <c r="AC144" s="31">
        <f t="shared" si="118"/>
        <v>8.7625207875347778E-8</v>
      </c>
      <c r="AD144" s="31">
        <f t="shared" si="107"/>
        <v>8.1385119833556167E-3</v>
      </c>
      <c r="AE144" s="31">
        <f t="shared" si="119"/>
        <v>-1.0838209590067842</v>
      </c>
      <c r="AF144" s="31">
        <f t="shared" si="120"/>
        <v>-46.449274752579512</v>
      </c>
      <c r="AG144" s="31">
        <f t="shared" si="99"/>
        <v>92.110410468749379</v>
      </c>
      <c r="AH144" s="31">
        <f t="shared" si="108"/>
        <v>-104.42085787726236</v>
      </c>
      <c r="AI144" s="31">
        <f t="shared" si="109"/>
        <v>-89.99965558683914</v>
      </c>
      <c r="AJ144" s="31">
        <f t="shared" si="121"/>
        <v>21.784127927434774</v>
      </c>
      <c r="AK144" s="31">
        <f t="shared" si="110"/>
        <v>85.329134258705139</v>
      </c>
      <c r="AL144" s="32">
        <f t="shared" si="111"/>
        <v>-9.2351045009620564E-4</v>
      </c>
      <c r="AM144" s="31">
        <f t="shared" si="112"/>
        <v>-0.83549467806618005</v>
      </c>
      <c r="AN144" s="31">
        <f t="shared" si="122"/>
        <v>9.4727570084716923</v>
      </c>
      <c r="AO144" s="31">
        <f t="shared" si="123"/>
        <v>-5.5060160062001806</v>
      </c>
      <c r="AP144" s="30">
        <f t="shared" si="100"/>
        <v>23.609121289162623</v>
      </c>
      <c r="AQ144" s="30">
        <f t="shared" si="101"/>
        <v>-22.498774732165998</v>
      </c>
      <c r="AR144" s="31">
        <f t="shared" si="124"/>
        <v>9.4992826064615343</v>
      </c>
      <c r="AS144" s="33">
        <f t="shared" si="125"/>
        <v>-51.955290758779697</v>
      </c>
      <c r="AT144" s="31">
        <f t="shared" si="113"/>
        <v>2.7429330458598386E-11</v>
      </c>
      <c r="AU144" s="31">
        <f t="shared" si="114"/>
        <v>1.4399348970406766E-4</v>
      </c>
      <c r="AV144" s="32">
        <f t="shared" si="115"/>
        <v>-1.542923946485273E-13</v>
      </c>
      <c r="AW144" s="31">
        <f t="shared" si="116"/>
        <v>-1.0799511727827684E-5</v>
      </c>
      <c r="AX144" s="34">
        <f t="shared" si="126"/>
        <v>2.727503806394986E-11</v>
      </c>
      <c r="AY144" s="35">
        <f t="shared" si="127"/>
        <v>1.3319397797623999E-4</v>
      </c>
      <c r="AZ144" s="10">
        <f t="shared" si="128"/>
        <v>9.4992826064888085</v>
      </c>
      <c r="BA144" s="10">
        <f t="shared" si="129"/>
        <v>-51.955157564801723</v>
      </c>
      <c r="BB144" s="10">
        <f t="shared" si="130"/>
        <v>128.04484243519829</v>
      </c>
      <c r="BC144" s="37"/>
      <c r="BD144" s="46">
        <f t="shared" si="131"/>
        <v>9</v>
      </c>
      <c r="BE144" s="46">
        <f t="shared" si="132"/>
        <v>-52</v>
      </c>
      <c r="BF144" s="46">
        <f t="shared" si="133"/>
        <v>128</v>
      </c>
    </row>
    <row r="145" spans="22:58" x14ac:dyDescent="0.3">
      <c r="V145" s="29">
        <v>2.41</v>
      </c>
      <c r="W145" s="36">
        <f t="shared" si="117"/>
        <v>2570.3957827688664</v>
      </c>
      <c r="X145" s="30">
        <f t="shared" si="102"/>
        <v>0.52657877444698298</v>
      </c>
      <c r="Y145" s="31">
        <f t="shared" si="103"/>
        <v>-1.8417548348528243</v>
      </c>
      <c r="Z145" s="31">
        <f t="shared" si="104"/>
        <v>-36.008240179277088</v>
      </c>
      <c r="AA145" s="31">
        <f t="shared" si="105"/>
        <v>0.17081099516603987</v>
      </c>
      <c r="AB145" s="31">
        <f t="shared" si="106"/>
        <v>-11.325673553370738</v>
      </c>
      <c r="AC145" s="31">
        <f t="shared" si="118"/>
        <v>9.1754857276057567E-8</v>
      </c>
      <c r="AD145" s="31">
        <f t="shared" si="107"/>
        <v>8.3280822775210605E-3</v>
      </c>
      <c r="AE145" s="31">
        <f t="shared" si="119"/>
        <v>-1.1443649734849441</v>
      </c>
      <c r="AF145" s="31">
        <f t="shared" si="120"/>
        <v>-47.325585650370307</v>
      </c>
      <c r="AG145" s="31">
        <f t="shared" si="99"/>
        <v>92.110410468749379</v>
      </c>
      <c r="AH145" s="31">
        <f t="shared" si="108"/>
        <v>-104.6208578772553</v>
      </c>
      <c r="AI145" s="31">
        <f t="shared" si="109"/>
        <v>-89.999663426639827</v>
      </c>
      <c r="AJ145" s="31">
        <f t="shared" si="121"/>
        <v>21.982831583039768</v>
      </c>
      <c r="AK145" s="31">
        <f t="shared" si="110"/>
        <v>85.435001563614634</v>
      </c>
      <c r="AL145" s="32">
        <f t="shared" si="111"/>
        <v>-9.6702931142818662E-4</v>
      </c>
      <c r="AM145" s="31">
        <f t="shared" si="112"/>
        <v>-0.85495299335473529</v>
      </c>
      <c r="AN145" s="31">
        <f t="shared" si="122"/>
        <v>9.4714171452224143</v>
      </c>
      <c r="AO145" s="31">
        <f t="shared" si="123"/>
        <v>-5.4196148563799289</v>
      </c>
      <c r="AP145" s="30">
        <f t="shared" si="100"/>
        <v>23.609121289162623</v>
      </c>
      <c r="AQ145" s="30">
        <f t="shared" si="101"/>
        <v>-22.498774732165998</v>
      </c>
      <c r="AR145" s="31">
        <f t="shared" si="124"/>
        <v>9.4373987287340952</v>
      </c>
      <c r="AS145" s="33">
        <f t="shared" si="125"/>
        <v>-52.745200506750237</v>
      </c>
      <c r="AT145" s="31">
        <f t="shared" si="113"/>
        <v>2.8721529263775615E-11</v>
      </c>
      <c r="AU145" s="31">
        <f t="shared" si="114"/>
        <v>1.4734752894820887E-4</v>
      </c>
      <c r="AV145" s="32">
        <f t="shared" si="115"/>
        <v>-1.6200701438095373E-13</v>
      </c>
      <c r="AW145" s="31">
        <f t="shared" si="116"/>
        <v>-1.1051064671139891E-5</v>
      </c>
      <c r="AX145" s="34">
        <f t="shared" si="126"/>
        <v>2.8559522249394662E-11</v>
      </c>
      <c r="AY145" s="35">
        <f t="shared" si="127"/>
        <v>1.3629646427706896E-4</v>
      </c>
      <c r="AZ145" s="10">
        <f t="shared" si="128"/>
        <v>9.4373987287626555</v>
      </c>
      <c r="BA145" s="10">
        <f t="shared" si="129"/>
        <v>-52.74506421028596</v>
      </c>
      <c r="BB145" s="10">
        <f t="shared" si="130"/>
        <v>127.25493578971404</v>
      </c>
      <c r="BC145" s="48"/>
      <c r="BD145" s="46">
        <f t="shared" si="131"/>
        <v>9</v>
      </c>
      <c r="BE145" s="46">
        <f t="shared" si="132"/>
        <v>-53</v>
      </c>
      <c r="BF145" s="46">
        <f t="shared" si="133"/>
        <v>127</v>
      </c>
    </row>
    <row r="146" spans="22:58" x14ac:dyDescent="0.3">
      <c r="V146" s="29">
        <v>2.42</v>
      </c>
      <c r="W146" s="38">
        <f t="shared" si="117"/>
        <v>2630.2679918953818</v>
      </c>
      <c r="X146" s="30">
        <f t="shared" si="102"/>
        <v>0.52657877444698298</v>
      </c>
      <c r="Y146" s="31">
        <f t="shared" si="103"/>
        <v>-1.9119269107046057</v>
      </c>
      <c r="Z146" s="31">
        <f t="shared" si="104"/>
        <v>-36.63784051392274</v>
      </c>
      <c r="AA146" s="31">
        <f t="shared" si="105"/>
        <v>0.17869765179025293</v>
      </c>
      <c r="AB146" s="31">
        <f t="shared" si="106"/>
        <v>-11.582431540877625</v>
      </c>
      <c r="AC146" s="31">
        <f t="shared" si="118"/>
        <v>9.6079129170608014E-8</v>
      </c>
      <c r="AD146" s="31">
        <f t="shared" si="107"/>
        <v>8.52206823089636E-3</v>
      </c>
      <c r="AE146" s="31">
        <f t="shared" si="119"/>
        <v>-1.2066503883882407</v>
      </c>
      <c r="AF146" s="31">
        <f t="shared" si="120"/>
        <v>-48.211749986569465</v>
      </c>
      <c r="AG146" s="31">
        <f t="shared" si="99"/>
        <v>92.110410468749379</v>
      </c>
      <c r="AH146" s="31">
        <f t="shared" si="108"/>
        <v>-104.82085787724856</v>
      </c>
      <c r="AI146" s="31">
        <f t="shared" si="109"/>
        <v>-89.999671087984851</v>
      </c>
      <c r="AJ146" s="31">
        <f t="shared" si="121"/>
        <v>22.181593222429136</v>
      </c>
      <c r="AK146" s="31">
        <f t="shared" si="110"/>
        <v>85.538489227066947</v>
      </c>
      <c r="AL146" s="32">
        <f t="shared" si="111"/>
        <v>-1.0125986861185183E-3</v>
      </c>
      <c r="AM146" s="31">
        <f t="shared" si="112"/>
        <v>-0.87486434682405834</v>
      </c>
      <c r="AN146" s="31">
        <f t="shared" si="122"/>
        <v>9.4701332152438393</v>
      </c>
      <c r="AO146" s="31">
        <f t="shared" si="123"/>
        <v>-5.3360462077419619</v>
      </c>
      <c r="AP146" s="30">
        <f t="shared" si="100"/>
        <v>23.609121289162623</v>
      </c>
      <c r="AQ146" s="30">
        <f t="shared" si="101"/>
        <v>-22.498774732165998</v>
      </c>
      <c r="AR146" s="31">
        <f t="shared" si="124"/>
        <v>9.3738293838522253</v>
      </c>
      <c r="AS146" s="33">
        <f t="shared" si="125"/>
        <v>-53.547796194311431</v>
      </c>
      <c r="AT146" s="31">
        <f t="shared" si="113"/>
        <v>3.0075445026811846E-11</v>
      </c>
      <c r="AU146" s="31">
        <f t="shared" si="114"/>
        <v>1.5077969380257187E-4</v>
      </c>
      <c r="AV146" s="32">
        <f t="shared" si="115"/>
        <v>-1.6972163411338019E-13</v>
      </c>
      <c r="AW146" s="31">
        <f t="shared" si="116"/>
        <v>-1.1308477035218848E-5</v>
      </c>
      <c r="AX146" s="34">
        <f t="shared" si="126"/>
        <v>2.9905723392698467E-11</v>
      </c>
      <c r="AY146" s="35">
        <f t="shared" si="127"/>
        <v>1.3947121676735302E-4</v>
      </c>
      <c r="AZ146" s="10">
        <f t="shared" si="128"/>
        <v>9.3738293838821303</v>
      </c>
      <c r="BA146" s="10">
        <f t="shared" si="129"/>
        <v>-53.547656723094661</v>
      </c>
      <c r="BB146" s="10">
        <f t="shared" si="130"/>
        <v>126.45234327690534</v>
      </c>
      <c r="BC146" s="37"/>
      <c r="BD146" s="46">
        <f t="shared" si="131"/>
        <v>9</v>
      </c>
      <c r="BE146" s="46">
        <f t="shared" si="132"/>
        <v>-54</v>
      </c>
      <c r="BF146" s="46">
        <f t="shared" si="133"/>
        <v>126</v>
      </c>
    </row>
    <row r="147" spans="22:58" x14ac:dyDescent="0.3">
      <c r="V147" s="29">
        <v>2.4300000000000002</v>
      </c>
      <c r="W147" s="36">
        <f t="shared" si="117"/>
        <v>2691.5348039269179</v>
      </c>
      <c r="X147" s="30">
        <f t="shared" si="102"/>
        <v>0.52657877444698298</v>
      </c>
      <c r="Y147" s="31">
        <f t="shared" si="103"/>
        <v>-1.9842107546356558</v>
      </c>
      <c r="Z147" s="31">
        <f t="shared" si="104"/>
        <v>-37.271625972736807</v>
      </c>
      <c r="AA147" s="31">
        <f t="shared" si="105"/>
        <v>0.18694067349016755</v>
      </c>
      <c r="AB147" s="31">
        <f t="shared" si="106"/>
        <v>-11.844682775799471</v>
      </c>
      <c r="AC147" s="31">
        <f t="shared" si="118"/>
        <v>1.0060720009877388E-7</v>
      </c>
      <c r="AD147" s="31">
        <f t="shared" si="107"/>
        <v>8.7205726973839277E-3</v>
      </c>
      <c r="AE147" s="31">
        <f t="shared" si="119"/>
        <v>-1.2706912060913051</v>
      </c>
      <c r="AF147" s="31">
        <f t="shared" si="120"/>
        <v>-49.107588175838892</v>
      </c>
      <c r="AG147" s="31">
        <f t="shared" si="99"/>
        <v>92.110410468749379</v>
      </c>
      <c r="AH147" s="31">
        <f t="shared" si="108"/>
        <v>-105.02085787724212</v>
      </c>
      <c r="AI147" s="31">
        <f t="shared" si="109"/>
        <v>-89.999678574936368</v>
      </c>
      <c r="AJ147" s="31">
        <f t="shared" si="121"/>
        <v>22.380410267507244</v>
      </c>
      <c r="AK147" s="31">
        <f t="shared" si="110"/>
        <v>85.639649417171313</v>
      </c>
      <c r="AL147" s="32">
        <f t="shared" si="111"/>
        <v>-1.0603151667966963E-3</v>
      </c>
      <c r="AM147" s="31">
        <f t="shared" si="112"/>
        <v>-0.89523927648884827</v>
      </c>
      <c r="AN147" s="31">
        <f t="shared" si="122"/>
        <v>9.4689025438477046</v>
      </c>
      <c r="AO147" s="31">
        <f t="shared" si="123"/>
        <v>-5.2552684342539031</v>
      </c>
      <c r="AP147" s="30">
        <f t="shared" si="100"/>
        <v>23.609121289162623</v>
      </c>
      <c r="AQ147" s="30">
        <f t="shared" si="101"/>
        <v>-22.498774732165998</v>
      </c>
      <c r="AR147" s="31">
        <f t="shared" si="124"/>
        <v>9.3085578947530223</v>
      </c>
      <c r="AS147" s="33">
        <f t="shared" si="125"/>
        <v>-54.362856610092791</v>
      </c>
      <c r="AT147" s="31">
        <f t="shared" si="113"/>
        <v>3.1494935057573255E-11</v>
      </c>
      <c r="AU147" s="31">
        <f t="shared" si="114"/>
        <v>1.54291804046393E-4</v>
      </c>
      <c r="AV147" s="32">
        <f t="shared" si="115"/>
        <v>-1.7743625384580665E-13</v>
      </c>
      <c r="AW147" s="31">
        <f t="shared" si="116"/>
        <v>-1.1571885303507288E-5</v>
      </c>
      <c r="AX147" s="34">
        <f t="shared" si="126"/>
        <v>3.1317498803727449E-11</v>
      </c>
      <c r="AY147" s="35">
        <f t="shared" si="127"/>
        <v>1.4271991874288572E-4</v>
      </c>
      <c r="AZ147" s="10">
        <f t="shared" si="128"/>
        <v>9.3085578947843395</v>
      </c>
      <c r="BA147" s="10">
        <f t="shared" si="129"/>
        <v>-54.362713890174049</v>
      </c>
      <c r="BB147" s="10">
        <f t="shared" si="130"/>
        <v>125.63728610982595</v>
      </c>
      <c r="BC147" s="48"/>
      <c r="BD147" s="46">
        <f t="shared" si="131"/>
        <v>9</v>
      </c>
      <c r="BE147" s="46">
        <f t="shared" si="132"/>
        <v>-54</v>
      </c>
      <c r="BF147" s="46">
        <f t="shared" si="133"/>
        <v>126</v>
      </c>
    </row>
    <row r="148" spans="22:58" x14ac:dyDescent="0.3">
      <c r="V148" s="29">
        <v>2.44</v>
      </c>
      <c r="W148" s="38">
        <f t="shared" si="117"/>
        <v>2754.2287033381681</v>
      </c>
      <c r="X148" s="30">
        <f t="shared" si="102"/>
        <v>0.52657877444698298</v>
      </c>
      <c r="Y148" s="31">
        <f t="shared" si="103"/>
        <v>-2.058633486823422</v>
      </c>
      <c r="Z148" s="31">
        <f t="shared" si="104"/>
        <v>-37.909312220747886</v>
      </c>
      <c r="AA148" s="31">
        <f t="shared" si="105"/>
        <v>0.19555544072647363</v>
      </c>
      <c r="AB148" s="31">
        <f t="shared" si="106"/>
        <v>-12.112522332675582</v>
      </c>
      <c r="AC148" s="31">
        <f t="shared" si="118"/>
        <v>1.0534867090437702E-7</v>
      </c>
      <c r="AD148" s="31">
        <f t="shared" si="107"/>
        <v>8.9237009266603193E-3</v>
      </c>
      <c r="AE148" s="31">
        <f t="shared" si="119"/>
        <v>-1.3364991663012944</v>
      </c>
      <c r="AF148" s="31">
        <f t="shared" si="120"/>
        <v>-50.012910852496809</v>
      </c>
      <c r="AG148" s="31">
        <f t="shared" si="99"/>
        <v>92.110410468749379</v>
      </c>
      <c r="AH148" s="31">
        <f t="shared" si="108"/>
        <v>-105.22085787723597</v>
      </c>
      <c r="AI148" s="31">
        <f t="shared" si="109"/>
        <v>-89.999685891464068</v>
      </c>
      <c r="AJ148" s="31">
        <f t="shared" si="121"/>
        <v>22.579280253455096</v>
      </c>
      <c r="AK148" s="31">
        <f t="shared" si="110"/>
        <v>85.738533246242937</v>
      </c>
      <c r="AL148" s="32">
        <f t="shared" si="111"/>
        <v>-1.1102798940252551E-3</v>
      </c>
      <c r="AM148" s="31">
        <f t="shared" si="112"/>
        <v>-0.91608856478206191</v>
      </c>
      <c r="AN148" s="31">
        <f t="shared" si="122"/>
        <v>9.4677225650744781</v>
      </c>
      <c r="AO148" s="31">
        <f t="shared" si="123"/>
        <v>-5.177241210003193</v>
      </c>
      <c r="AP148" s="30">
        <f t="shared" si="100"/>
        <v>23.609121289162623</v>
      </c>
      <c r="AQ148" s="30">
        <f t="shared" si="101"/>
        <v>-22.498774732165998</v>
      </c>
      <c r="AR148" s="31">
        <f t="shared" si="124"/>
        <v>9.2415699557698083</v>
      </c>
      <c r="AS148" s="33">
        <f t="shared" si="125"/>
        <v>-55.190152062500005</v>
      </c>
      <c r="AT148" s="31">
        <f t="shared" si="113"/>
        <v>3.297807070112671E-11</v>
      </c>
      <c r="AU148" s="31">
        <f t="shared" si="114"/>
        <v>1.5788572184701123E-4</v>
      </c>
      <c r="AV148" s="32">
        <f t="shared" si="115"/>
        <v>-1.8515087357823309E-13</v>
      </c>
      <c r="AW148" s="31">
        <f t="shared" si="116"/>
        <v>-1.1841429138555646E-5</v>
      </c>
      <c r="AX148" s="34">
        <f t="shared" si="126"/>
        <v>3.2792919827548478E-11</v>
      </c>
      <c r="AY148" s="35">
        <f t="shared" si="127"/>
        <v>1.4604429270845558E-4</v>
      </c>
      <c r="AZ148" s="10">
        <f t="shared" si="128"/>
        <v>9.2415699558026017</v>
      </c>
      <c r="BA148" s="10">
        <f t="shared" si="129"/>
        <v>-55.190006018207299</v>
      </c>
      <c r="BB148" s="10">
        <f t="shared" si="130"/>
        <v>124.8099939817927</v>
      </c>
      <c r="BC148" s="37"/>
      <c r="BD148" s="46">
        <f t="shared" si="131"/>
        <v>9</v>
      </c>
      <c r="BE148" s="46">
        <f t="shared" si="132"/>
        <v>-55</v>
      </c>
      <c r="BF148" s="46">
        <f t="shared" si="133"/>
        <v>125</v>
      </c>
    </row>
    <row r="149" spans="22:58" x14ac:dyDescent="0.3">
      <c r="V149" s="29">
        <v>2.4500000000000002</v>
      </c>
      <c r="W149" s="36">
        <f t="shared" si="117"/>
        <v>2818.3829312644552</v>
      </c>
      <c r="X149" s="30">
        <f t="shared" si="102"/>
        <v>0.52657877444698298</v>
      </c>
      <c r="Y149" s="31">
        <f t="shared" si="103"/>
        <v>-2.1352204433794162</v>
      </c>
      <c r="Z149" s="31">
        <f t="shared" si="104"/>
        <v>-38.550605470580351</v>
      </c>
      <c r="AA149" s="31">
        <f t="shared" si="105"/>
        <v>0.20455793136078235</v>
      </c>
      <c r="AB149" s="31">
        <f t="shared" si="106"/>
        <v>-12.386045377764818</v>
      </c>
      <c r="AC149" s="31">
        <f t="shared" si="118"/>
        <v>1.1031360145107125E-7</v>
      </c>
      <c r="AD149" s="31">
        <f t="shared" si="107"/>
        <v>9.1315606199809905E-3</v>
      </c>
      <c r="AE149" s="31">
        <f t="shared" si="119"/>
        <v>-1.4040836272580495</v>
      </c>
      <c r="AF149" s="31">
        <f t="shared" si="120"/>
        <v>-50.927519287725183</v>
      </c>
      <c r="AG149" s="31">
        <f t="shared" si="99"/>
        <v>92.110410468749379</v>
      </c>
      <c r="AH149" s="31">
        <f t="shared" si="108"/>
        <v>-105.42085787723009</v>
      </c>
      <c r="AI149" s="31">
        <f t="shared" si="109"/>
        <v>-89.999693041447273</v>
      </c>
      <c r="AJ149" s="31">
        <f t="shared" si="121"/>
        <v>22.778200823871618</v>
      </c>
      <c r="AK149" s="31">
        <f t="shared" si="110"/>
        <v>85.835190786232758</v>
      </c>
      <c r="AL149" s="32">
        <f t="shared" si="111"/>
        <v>-1.1625987701970009E-3</v>
      </c>
      <c r="AM149" s="31">
        <f t="shared" si="112"/>
        <v>-0.93742324417358347</v>
      </c>
      <c r="AN149" s="31">
        <f t="shared" si="122"/>
        <v>9.4665908166207089</v>
      </c>
      <c r="AO149" s="31">
        <f t="shared" si="123"/>
        <v>-5.1019254993880985</v>
      </c>
      <c r="AP149" s="30">
        <f t="shared" si="100"/>
        <v>23.609121289162623</v>
      </c>
      <c r="AQ149" s="30">
        <f t="shared" si="101"/>
        <v>-22.498774732165998</v>
      </c>
      <c r="AR149" s="31">
        <f t="shared" si="124"/>
        <v>9.1728537463592836</v>
      </c>
      <c r="AS149" s="33">
        <f t="shared" si="125"/>
        <v>-56.029444787113277</v>
      </c>
      <c r="AT149" s="31">
        <f t="shared" si="113"/>
        <v>3.4532566577204567E-11</v>
      </c>
      <c r="AU149" s="31">
        <f t="shared" si="114"/>
        <v>1.6156335274721567E-4</v>
      </c>
      <c r="AV149" s="32">
        <f t="shared" si="115"/>
        <v>-1.9286549331065957E-13</v>
      </c>
      <c r="AW149" s="31">
        <f t="shared" si="116"/>
        <v>-1.2117251456073109E-5</v>
      </c>
      <c r="AX149" s="34">
        <f t="shared" si="126"/>
        <v>3.4339701083893908E-11</v>
      </c>
      <c r="AY149" s="35">
        <f t="shared" si="127"/>
        <v>1.4944610129114257E-4</v>
      </c>
      <c r="AZ149" s="10">
        <f t="shared" si="128"/>
        <v>9.1728537463936242</v>
      </c>
      <c r="BA149" s="10">
        <f t="shared" si="129"/>
        <v>-56.029295341011988</v>
      </c>
      <c r="BB149" s="10">
        <f t="shared" si="130"/>
        <v>123.97070465898801</v>
      </c>
      <c r="BC149" s="48"/>
      <c r="BD149" s="46">
        <f t="shared" si="131"/>
        <v>9</v>
      </c>
      <c r="BE149" s="46">
        <f t="shared" si="132"/>
        <v>-56</v>
      </c>
      <c r="BF149" s="46">
        <f t="shared" si="133"/>
        <v>124</v>
      </c>
    </row>
    <row r="150" spans="22:58" x14ac:dyDescent="0.3">
      <c r="V150" s="29">
        <v>2.46</v>
      </c>
      <c r="W150" s="38">
        <f t="shared" si="117"/>
        <v>2884.0315031266073</v>
      </c>
      <c r="X150" s="30">
        <f t="shared" si="102"/>
        <v>0.52657877444698298</v>
      </c>
      <c r="Y150" s="31">
        <f t="shared" si="103"/>
        <v>-2.2139950795428582</v>
      </c>
      <c r="Z150" s="31">
        <f t="shared" si="104"/>
        <v>-39.195203068317909</v>
      </c>
      <c r="AA150" s="31">
        <f t="shared" si="105"/>
        <v>0.21396473776649999</v>
      </c>
      <c r="AB150" s="31">
        <f t="shared" si="106"/>
        <v>-12.665347045122472</v>
      </c>
      <c r="AC150" s="31">
        <f t="shared" si="118"/>
        <v>1.1551252026561322E-7</v>
      </c>
      <c r="AD150" s="31">
        <f t="shared" si="107"/>
        <v>9.3442619872847882E-3</v>
      </c>
      <c r="AE150" s="31">
        <f t="shared" si="119"/>
        <v>-1.4734514518168551</v>
      </c>
      <c r="AF150" s="31">
        <f t="shared" si="120"/>
        <v>-51.851205851453095</v>
      </c>
      <c r="AG150" s="31">
        <f t="shared" si="99"/>
        <v>92.110410468749379</v>
      </c>
      <c r="AH150" s="31">
        <f t="shared" si="108"/>
        <v>-105.62085787722449</v>
      </c>
      <c r="AI150" s="31">
        <f t="shared" si="109"/>
        <v>-89.999700028676983</v>
      </c>
      <c r="AJ150" s="31">
        <f t="shared" si="121"/>
        <v>22.977169726112791</v>
      </c>
      <c r="AK150" s="31">
        <f t="shared" si="110"/>
        <v>85.929671084360095</v>
      </c>
      <c r="AL150" s="32">
        <f t="shared" si="111"/>
        <v>-1.2173826835132611E-3</v>
      </c>
      <c r="AM150" s="31">
        <f t="shared" si="112"/>
        <v>-0.9592546029144311</v>
      </c>
      <c r="AN150" s="31">
        <f t="shared" si="122"/>
        <v>9.4655049349541613</v>
      </c>
      <c r="AO150" s="31">
        <f t="shared" si="123"/>
        <v>-5.0292835472313193</v>
      </c>
      <c r="AP150" s="30">
        <f t="shared" si="100"/>
        <v>23.609121289162623</v>
      </c>
      <c r="AQ150" s="30">
        <f t="shared" si="101"/>
        <v>-22.498774732165998</v>
      </c>
      <c r="AR150" s="31">
        <f t="shared" si="124"/>
        <v>9.1024000401339293</v>
      </c>
      <c r="AS150" s="33">
        <f t="shared" si="125"/>
        <v>-56.880489398684418</v>
      </c>
      <c r="AT150" s="31">
        <f t="shared" si="113"/>
        <v>3.6158422685806794E-11</v>
      </c>
      <c r="AU150" s="31">
        <f t="shared" si="114"/>
        <v>1.6532664667558866E-4</v>
      </c>
      <c r="AV150" s="32">
        <f t="shared" si="115"/>
        <v>-2.0443742290929927E-13</v>
      </c>
      <c r="AW150" s="31">
        <f t="shared" si="116"/>
        <v>-1.2399498500703367E-5</v>
      </c>
      <c r="AX150" s="34">
        <f t="shared" si="126"/>
        <v>3.5953985262897498E-11</v>
      </c>
      <c r="AY150" s="35">
        <f t="shared" si="127"/>
        <v>1.5292714817488528E-4</v>
      </c>
      <c r="AZ150" s="10">
        <f t="shared" si="128"/>
        <v>9.1024000401698828</v>
      </c>
      <c r="BA150" s="10">
        <f t="shared" si="129"/>
        <v>-56.880336471536246</v>
      </c>
      <c r="BB150" s="10">
        <f t="shared" si="130"/>
        <v>123.11966352846375</v>
      </c>
      <c r="BC150" s="37"/>
      <c r="BD150" s="46">
        <f t="shared" si="131"/>
        <v>9</v>
      </c>
      <c r="BE150" s="46">
        <f t="shared" si="132"/>
        <v>-57</v>
      </c>
      <c r="BF150" s="46">
        <f t="shared" si="133"/>
        <v>123</v>
      </c>
    </row>
    <row r="151" spans="22:58" x14ac:dyDescent="0.3">
      <c r="V151" s="29">
        <v>2.4700000000000002</v>
      </c>
      <c r="W151" s="36">
        <f t="shared" si="117"/>
        <v>2951.2092266663894</v>
      </c>
      <c r="X151" s="30">
        <f t="shared" si="102"/>
        <v>0.52657877444698298</v>
      </c>
      <c r="Y151" s="31">
        <f t="shared" si="103"/>
        <v>-2.2949788784834015</v>
      </c>
      <c r="Z151" s="31">
        <f t="shared" si="104"/>
        <v>-39.842794130579222</v>
      </c>
      <c r="AA151" s="31">
        <f t="shared" si="105"/>
        <v>0.22379308385073876</v>
      </c>
      <c r="AB151" s="31">
        <f t="shared" si="106"/>
        <v>-12.950522303571102</v>
      </c>
      <c r="AC151" s="31">
        <f t="shared" si="118"/>
        <v>1.2095645925364649E-7</v>
      </c>
      <c r="AD151" s="31">
        <f t="shared" si="107"/>
        <v>9.5619178056286364E-3</v>
      </c>
      <c r="AE151" s="31">
        <f t="shared" si="119"/>
        <v>-1.5446068992292206</v>
      </c>
      <c r="AF151" s="31">
        <f t="shared" si="120"/>
        <v>-52.7837545163447</v>
      </c>
      <c r="AG151" s="31">
        <f t="shared" si="99"/>
        <v>92.110410468749379</v>
      </c>
      <c r="AH151" s="31">
        <f t="shared" si="108"/>
        <v>-105.82085787721914</v>
      </c>
      <c r="AI151" s="31">
        <f t="shared" si="109"/>
        <v>-89.999706856857927</v>
      </c>
      <c r="AJ151" s="31">
        <f t="shared" si="121"/>
        <v>23.176184806821709</v>
      </c>
      <c r="AK151" s="31">
        <f t="shared" si="110"/>
        <v>86.022022178908728</v>
      </c>
      <c r="AL151" s="32">
        <f t="shared" si="111"/>
        <v>-1.2747477424394278E-3</v>
      </c>
      <c r="AM151" s="31">
        <f t="shared" si="112"/>
        <v>-0.98159419090906741</v>
      </c>
      <c r="AN151" s="31">
        <f t="shared" si="122"/>
        <v>9.4644626506095086</v>
      </c>
      <c r="AO151" s="31">
        <f t="shared" si="123"/>
        <v>-4.9592788688582665</v>
      </c>
      <c r="AP151" s="30">
        <f t="shared" si="100"/>
        <v>23.609121289162623</v>
      </c>
      <c r="AQ151" s="30">
        <f t="shared" si="101"/>
        <v>-22.498774732165998</v>
      </c>
      <c r="AR151" s="31">
        <f t="shared" si="124"/>
        <v>9.0302023083769143</v>
      </c>
      <c r="AS151" s="33">
        <f t="shared" si="125"/>
        <v>-57.743033385202963</v>
      </c>
      <c r="AT151" s="31">
        <f t="shared" si="113"/>
        <v>3.7863353646665739E-11</v>
      </c>
      <c r="AU151" s="31">
        <f t="shared" si="114"/>
        <v>1.6917759898038413E-4</v>
      </c>
      <c r="AV151" s="32">
        <f t="shared" si="115"/>
        <v>-2.1215204264172573E-13</v>
      </c>
      <c r="AW151" s="31">
        <f t="shared" si="116"/>
        <v>-1.2688319923565475E-5</v>
      </c>
      <c r="AX151" s="34">
        <f t="shared" si="126"/>
        <v>3.7651201604024017E-11</v>
      </c>
      <c r="AY151" s="35">
        <f t="shared" si="127"/>
        <v>1.5648927905681867E-4</v>
      </c>
      <c r="AZ151" s="10">
        <f t="shared" si="128"/>
        <v>9.0302023084145659</v>
      </c>
      <c r="BA151" s="10">
        <f t="shared" si="129"/>
        <v>-57.742876895923906</v>
      </c>
      <c r="BB151" s="10">
        <f t="shared" si="130"/>
        <v>122.2571231040761</v>
      </c>
      <c r="BC151" s="48"/>
      <c r="BD151" s="46">
        <f t="shared" si="131"/>
        <v>9</v>
      </c>
      <c r="BE151" s="46">
        <f t="shared" si="132"/>
        <v>-58</v>
      </c>
      <c r="BF151" s="46">
        <f t="shared" si="133"/>
        <v>122</v>
      </c>
    </row>
    <row r="152" spans="22:58" x14ac:dyDescent="0.3">
      <c r="V152" s="29">
        <v>2.48</v>
      </c>
      <c r="W152" s="38">
        <f t="shared" si="117"/>
        <v>3019.9517204020167</v>
      </c>
      <c r="X152" s="30">
        <f t="shared" si="102"/>
        <v>0.52657877444698298</v>
      </c>
      <c r="Y152" s="31">
        <f t="shared" si="103"/>
        <v>-2.378191266440822</v>
      </c>
      <c r="Z152" s="31">
        <f t="shared" si="104"/>
        <v>-40.493060230080033</v>
      </c>
      <c r="AA152" s="31">
        <f t="shared" si="105"/>
        <v>0.23406084191893298</v>
      </c>
      <c r="AB152" s="31">
        <f t="shared" si="106"/>
        <v>-13.241665814194308</v>
      </c>
      <c r="AC152" s="31">
        <f t="shared" si="118"/>
        <v>1.2665696141431673E-7</v>
      </c>
      <c r="AD152" s="31">
        <f t="shared" si="107"/>
        <v>9.7846434789832654E-3</v>
      </c>
      <c r="AE152" s="31">
        <f t="shared" si="119"/>
        <v>-1.6175515234179447</v>
      </c>
      <c r="AF152" s="31">
        <f t="shared" si="120"/>
        <v>-53.724941400795359</v>
      </c>
      <c r="AG152" s="31">
        <f t="shared" si="99"/>
        <v>92.110410468749379</v>
      </c>
      <c r="AH152" s="31">
        <f t="shared" si="108"/>
        <v>-106.020857877214</v>
      </c>
      <c r="AI152" s="31">
        <f t="shared" si="109"/>
        <v>-89.999713529610503</v>
      </c>
      <c r="AJ152" s="31">
        <f t="shared" si="121"/>
        <v>23.3752440076425</v>
      </c>
      <c r="AK152" s="31">
        <f t="shared" si="110"/>
        <v>86.112291115149873</v>
      </c>
      <c r="AL152" s="32">
        <f t="shared" si="111"/>
        <v>-1.3348155211819924E-3</v>
      </c>
      <c r="AM152" s="31">
        <f t="shared" si="112"/>
        <v>-1.0044538257183717</v>
      </c>
      <c r="AN152" s="31">
        <f t="shared" si="122"/>
        <v>9.4634617836566992</v>
      </c>
      <c r="AO152" s="31">
        <f t="shared" si="123"/>
        <v>-4.8918762401790019</v>
      </c>
      <c r="AP152" s="30">
        <f t="shared" si="100"/>
        <v>23.609121289162623</v>
      </c>
      <c r="AQ152" s="30">
        <f t="shared" si="101"/>
        <v>-22.498774732165998</v>
      </c>
      <c r="AR152" s="31">
        <f t="shared" si="124"/>
        <v>8.9562568172353778</v>
      </c>
      <c r="AS152" s="33">
        <f t="shared" si="125"/>
        <v>-58.616817640974361</v>
      </c>
      <c r="AT152" s="31">
        <f t="shared" si="113"/>
        <v>3.9649288114714457E-11</v>
      </c>
      <c r="AU152" s="31">
        <f t="shared" si="114"/>
        <v>1.7311825148748683E-4</v>
      </c>
      <c r="AV152" s="32">
        <f t="shared" si="115"/>
        <v>-2.2372397224036549E-13</v>
      </c>
      <c r="AW152" s="31">
        <f t="shared" si="116"/>
        <v>-1.29838688616008E-5</v>
      </c>
      <c r="AX152" s="34">
        <f t="shared" si="126"/>
        <v>3.9425564142474091E-11</v>
      </c>
      <c r="AY152" s="35">
        <f t="shared" si="127"/>
        <v>1.6013438262588603E-4</v>
      </c>
      <c r="AZ152" s="10">
        <f t="shared" si="128"/>
        <v>8.956256817274804</v>
      </c>
      <c r="BA152" s="10">
        <f t="shared" si="129"/>
        <v>-58.616657506591736</v>
      </c>
      <c r="BB152" s="10">
        <f t="shared" si="130"/>
        <v>121.38334249340826</v>
      </c>
      <c r="BC152" s="37"/>
      <c r="BD152" s="46">
        <f t="shared" si="131"/>
        <v>9</v>
      </c>
      <c r="BE152" s="46">
        <f t="shared" si="132"/>
        <v>-59</v>
      </c>
      <c r="BF152" s="46">
        <f t="shared" si="133"/>
        <v>121</v>
      </c>
    </row>
    <row r="153" spans="22:58" x14ac:dyDescent="0.3">
      <c r="V153" s="29">
        <v>2.4900000000000002</v>
      </c>
      <c r="W153" s="36">
        <f t="shared" si="117"/>
        <v>3090.2954325135938</v>
      </c>
      <c r="X153" s="30">
        <f t="shared" si="102"/>
        <v>0.52657877444698298</v>
      </c>
      <c r="Y153" s="31">
        <f t="shared" si="103"/>
        <v>-2.4636495348943868</v>
      </c>
      <c r="Z153" s="31">
        <f t="shared" si="104"/>
        <v>-41.145676126442858</v>
      </c>
      <c r="AA153" s="31">
        <f t="shared" si="105"/>
        <v>0.24478654930729804</v>
      </c>
      <c r="AB153" s="31">
        <f t="shared" si="106"/>
        <v>-13.538871777989145</v>
      </c>
      <c r="AC153" s="31">
        <f t="shared" si="118"/>
        <v>1.326261174847098E-7</v>
      </c>
      <c r="AD153" s="31">
        <f t="shared" si="107"/>
        <v>1.0012557099421912E-2</v>
      </c>
      <c r="AE153" s="31">
        <f t="shared" si="119"/>
        <v>-1.6922840785139883</v>
      </c>
      <c r="AF153" s="31">
        <f t="shared" si="120"/>
        <v>-54.674535347332579</v>
      </c>
      <c r="AG153" s="31">
        <f t="shared" si="99"/>
        <v>92.110410468749379</v>
      </c>
      <c r="AH153" s="31">
        <f t="shared" si="108"/>
        <v>-106.22085787720913</v>
      </c>
      <c r="AI153" s="31">
        <f t="shared" si="109"/>
        <v>-89.999720050472675</v>
      </c>
      <c r="AJ153" s="31">
        <f t="shared" si="121"/>
        <v>23.574345361111448</v>
      </c>
      <c r="AK153" s="31">
        <f t="shared" si="110"/>
        <v>86.200523961358627</v>
      </c>
      <c r="AL153" s="32">
        <f t="shared" si="111"/>
        <v>-1.3977133166757265E-3</v>
      </c>
      <c r="AM153" s="31">
        <f t="shared" si="112"/>
        <v>-1.0278455986959099</v>
      </c>
      <c r="AN153" s="31">
        <f t="shared" si="122"/>
        <v>9.4625002393350233</v>
      </c>
      <c r="AO153" s="31">
        <f t="shared" si="123"/>
        <v>-4.8270416878099578</v>
      </c>
      <c r="AP153" s="30">
        <f t="shared" si="100"/>
        <v>23.609121289162623</v>
      </c>
      <c r="AQ153" s="30">
        <f t="shared" si="101"/>
        <v>-22.498774732165998</v>
      </c>
      <c r="AR153" s="31">
        <f t="shared" si="124"/>
        <v>8.8805627178176607</v>
      </c>
      <c r="AS153" s="33">
        <f t="shared" si="125"/>
        <v>-59.501577035142539</v>
      </c>
      <c r="AT153" s="31">
        <f t="shared" si="113"/>
        <v>4.1516226089952901E-11</v>
      </c>
      <c r="AU153" s="31">
        <f t="shared" si="114"/>
        <v>1.7715069358301727E-4</v>
      </c>
      <c r="AV153" s="32">
        <f t="shared" si="115"/>
        <v>-2.3336724690589863E-13</v>
      </c>
      <c r="AW153" s="31">
        <f t="shared" si="116"/>
        <v>-1.3286302018768394E-5</v>
      </c>
      <c r="AX153" s="34">
        <f t="shared" si="126"/>
        <v>4.1282858843047004E-11</v>
      </c>
      <c r="AY153" s="35">
        <f t="shared" si="127"/>
        <v>1.6386439156424888E-4</v>
      </c>
      <c r="AZ153" s="10">
        <f t="shared" si="128"/>
        <v>8.8805627178589432</v>
      </c>
      <c r="BA153" s="10">
        <f t="shared" si="129"/>
        <v>-59.501413170750972</v>
      </c>
      <c r="BB153" s="10">
        <f t="shared" si="130"/>
        <v>120.49858682924904</v>
      </c>
      <c r="BC153" s="48"/>
      <c r="BD153" s="46">
        <f t="shared" si="131"/>
        <v>9</v>
      </c>
      <c r="BE153" s="46">
        <f t="shared" si="132"/>
        <v>-60</v>
      </c>
      <c r="BF153" s="46">
        <f t="shared" si="133"/>
        <v>120</v>
      </c>
    </row>
    <row r="154" spans="22:58" x14ac:dyDescent="0.3">
      <c r="V154" s="29">
        <v>2.5</v>
      </c>
      <c r="W154" s="38">
        <f t="shared" si="117"/>
        <v>3162.2776601683827</v>
      </c>
      <c r="X154" s="30">
        <f t="shared" si="102"/>
        <v>0.52657877444698298</v>
      </c>
      <c r="Y154" s="31">
        <f t="shared" si="103"/>
        <v>-2.5513687704099111</v>
      </c>
      <c r="Z154" s="31">
        <f t="shared" si="104"/>
        <v>-41.800310538521948</v>
      </c>
      <c r="AA154" s="31">
        <f t="shared" si="105"/>
        <v>0.2559894247011989</v>
      </c>
      <c r="AB154" s="31">
        <f t="shared" si="106"/>
        <v>-13.842233773321839</v>
      </c>
      <c r="AC154" s="31">
        <f t="shared" si="118"/>
        <v>1.3887659486966997E-7</v>
      </c>
      <c r="AD154" s="31">
        <f t="shared" si="107"/>
        <v>1.0245779509734029E-2</v>
      </c>
      <c r="AE154" s="31">
        <f t="shared" si="119"/>
        <v>-1.7688004323851345</v>
      </c>
      <c r="AF154" s="31">
        <f t="shared" si="120"/>
        <v>-55.632298532334055</v>
      </c>
      <c r="AG154" s="31">
        <f t="shared" si="99"/>
        <v>92.110410468749379</v>
      </c>
      <c r="AH154" s="31">
        <f t="shared" si="108"/>
        <v>-106.42085787720447</v>
      </c>
      <c r="AI154" s="31">
        <f t="shared" si="109"/>
        <v>-89.999726422901915</v>
      </c>
      <c r="AJ154" s="31">
        <f t="shared" si="121"/>
        <v>23.773486986718421</v>
      </c>
      <c r="AK154" s="31">
        <f t="shared" si="110"/>
        <v>86.286765824892754</v>
      </c>
      <c r="AL154" s="32">
        <f t="shared" si="111"/>
        <v>-1.4635744176202579E-3</v>
      </c>
      <c r="AM154" s="31">
        <f t="shared" si="112"/>
        <v>-1.051781881260097</v>
      </c>
      <c r="AN154" s="31">
        <f t="shared" si="122"/>
        <v>9.4615760038457104</v>
      </c>
      <c r="AO154" s="31">
        <f t="shared" si="123"/>
        <v>-4.7647424792692581</v>
      </c>
      <c r="AP154" s="30">
        <f t="shared" si="100"/>
        <v>23.609121289162623</v>
      </c>
      <c r="AQ154" s="30">
        <f t="shared" si="101"/>
        <v>-22.498774732165998</v>
      </c>
      <c r="AR154" s="31">
        <f t="shared" si="124"/>
        <v>8.8031221284572005</v>
      </c>
      <c r="AS154" s="33">
        <f t="shared" si="125"/>
        <v>-60.397041011603314</v>
      </c>
      <c r="AT154" s="31">
        <f t="shared" si="113"/>
        <v>4.3473810847046494E-11</v>
      </c>
      <c r="AU154" s="31">
        <f t="shared" si="114"/>
        <v>1.8127706332114952E-4</v>
      </c>
      <c r="AV154" s="32">
        <f t="shared" si="115"/>
        <v>-2.4493917650453838E-13</v>
      </c>
      <c r="AW154" s="31">
        <f t="shared" si="116"/>
        <v>-1.3595779749131323E-5</v>
      </c>
      <c r="AX154" s="34">
        <f t="shared" si="126"/>
        <v>4.3228871670541953E-11</v>
      </c>
      <c r="AY154" s="35">
        <f t="shared" si="127"/>
        <v>1.676812835720182E-4</v>
      </c>
      <c r="AZ154" s="10">
        <f t="shared" si="128"/>
        <v>8.80312212850043</v>
      </c>
      <c r="BA154" s="10">
        <f t="shared" si="129"/>
        <v>-60.396873330319742</v>
      </c>
      <c r="BB154" s="10">
        <f t="shared" si="130"/>
        <v>119.60312666968025</v>
      </c>
      <c r="BC154" s="37"/>
      <c r="BD154" s="46">
        <f t="shared" si="131"/>
        <v>9</v>
      </c>
      <c r="BE154" s="46">
        <f t="shared" si="132"/>
        <v>-60</v>
      </c>
      <c r="BF154" s="46">
        <f t="shared" si="133"/>
        <v>120</v>
      </c>
    </row>
    <row r="155" spans="22:58" x14ac:dyDescent="0.3">
      <c r="V155" s="29">
        <v>2.5099999999999998</v>
      </c>
      <c r="W155" s="36">
        <f t="shared" si="117"/>
        <v>3235.9365692962824</v>
      </c>
      <c r="X155" s="30">
        <f t="shared" si="102"/>
        <v>0.52657877444698298</v>
      </c>
      <c r="Y155" s="31">
        <f t="shared" si="103"/>
        <v>-2.6413617927591608</v>
      </c>
      <c r="Z155" s="31">
        <f t="shared" si="104"/>
        <v>-42.456626954052616</v>
      </c>
      <c r="AA155" s="31">
        <f t="shared" si="105"/>
        <v>0.26768938405034381</v>
      </c>
      <c r="AB155" s="31">
        <f t="shared" si="106"/>
        <v>-14.15184458284574</v>
      </c>
      <c r="AC155" s="31">
        <f t="shared" si="118"/>
        <v>1.4542164728506831E-7</v>
      </c>
      <c r="AD155" s="31">
        <f t="shared" si="107"/>
        <v>1.0484434367497689E-2</v>
      </c>
      <c r="AE155" s="31">
        <f t="shared" si="119"/>
        <v>-1.8470934888401864</v>
      </c>
      <c r="AF155" s="31">
        <f t="shared" si="120"/>
        <v>-56.597987102530858</v>
      </c>
      <c r="AG155" s="31">
        <f t="shared" si="99"/>
        <v>92.110410468749379</v>
      </c>
      <c r="AH155" s="31">
        <f t="shared" si="108"/>
        <v>-106.6208578772</v>
      </c>
      <c r="AI155" s="31">
        <f t="shared" si="109"/>
        <v>-89.99973265027694</v>
      </c>
      <c r="AJ155" s="31">
        <f t="shared" si="121"/>
        <v>23.972667087132514</v>
      </c>
      <c r="AK155" s="31">
        <f t="shared" si="110"/>
        <v>86.371060868305037</v>
      </c>
      <c r="AL155" s="32">
        <f t="shared" si="111"/>
        <v>-1.5325383861385536E-3</v>
      </c>
      <c r="AM155" s="31">
        <f t="shared" si="112"/>
        <v>-1.0762753313049664</v>
      </c>
      <c r="AN155" s="31">
        <f t="shared" si="122"/>
        <v>9.4606871402957591</v>
      </c>
      <c r="AO155" s="31">
        <f t="shared" si="123"/>
        <v>-4.7049471132768694</v>
      </c>
      <c r="AP155" s="30">
        <f t="shared" si="100"/>
        <v>23.609121289162623</v>
      </c>
      <c r="AQ155" s="30">
        <f t="shared" si="101"/>
        <v>-22.498774732165998</v>
      </c>
      <c r="AR155" s="31">
        <f t="shared" si="124"/>
        <v>8.7239402084521984</v>
      </c>
      <c r="AS155" s="33">
        <f t="shared" si="125"/>
        <v>-61.302934215807724</v>
      </c>
      <c r="AT155" s="31">
        <f t="shared" si="113"/>
        <v>4.5522042385995177E-11</v>
      </c>
      <c r="AU155" s="31">
        <f t="shared" si="114"/>
        <v>1.8549954855773742E-4</v>
      </c>
      <c r="AV155" s="32">
        <f t="shared" si="115"/>
        <v>-2.5651110610317818E-13</v>
      </c>
      <c r="AW155" s="31">
        <f t="shared" si="116"/>
        <v>-1.3912466141878642E-5</v>
      </c>
      <c r="AX155" s="34">
        <f t="shared" si="126"/>
        <v>4.5265531279892E-11</v>
      </c>
      <c r="AY155" s="35">
        <f t="shared" si="127"/>
        <v>1.7158708241585879E-4</v>
      </c>
      <c r="AZ155" s="10">
        <f t="shared" si="128"/>
        <v>8.7239402084974635</v>
      </c>
      <c r="BA155" s="10">
        <f t="shared" si="129"/>
        <v>-61.302762628725311</v>
      </c>
      <c r="BB155" s="10">
        <f t="shared" si="130"/>
        <v>118.6972373712747</v>
      </c>
      <c r="BC155" s="48"/>
      <c r="BD155" s="46">
        <f t="shared" si="131"/>
        <v>9</v>
      </c>
      <c r="BE155" s="46">
        <f t="shared" si="132"/>
        <v>-61</v>
      </c>
      <c r="BF155" s="46">
        <f t="shared" si="133"/>
        <v>119</v>
      </c>
    </row>
    <row r="156" spans="22:58" x14ac:dyDescent="0.3">
      <c r="V156" s="29">
        <v>2.52</v>
      </c>
      <c r="W156" s="38">
        <f t="shared" si="117"/>
        <v>3311.3112148259138</v>
      </c>
      <c r="X156" s="30">
        <f t="shared" si="102"/>
        <v>0.52657877444698298</v>
      </c>
      <c r="Y156" s="31">
        <f t="shared" si="103"/>
        <v>-2.7336391018438762</v>
      </c>
      <c r="Z156" s="31">
        <f t="shared" si="104"/>
        <v>-43.114284472009217</v>
      </c>
      <c r="AA156" s="31">
        <f t="shared" si="105"/>
        <v>0.27990705598411475</v>
      </c>
      <c r="AB156" s="31">
        <f t="shared" si="106"/>
        <v>-14.467796009556679</v>
      </c>
      <c r="AC156" s="31">
        <f t="shared" si="118"/>
        <v>1.5227515718820404E-7</v>
      </c>
      <c r="AD156" s="31">
        <f t="shared" si="107"/>
        <v>1.0728648210644344E-2</v>
      </c>
      <c r="AE156" s="31">
        <f t="shared" si="119"/>
        <v>-1.927153119137621</v>
      </c>
      <c r="AF156" s="31">
        <f t="shared" si="120"/>
        <v>-57.571351833355251</v>
      </c>
      <c r="AG156" s="31">
        <f t="shared" si="99"/>
        <v>92.110410468749379</v>
      </c>
      <c r="AH156" s="31">
        <f t="shared" si="108"/>
        <v>-106.82085787719573</v>
      </c>
      <c r="AI156" s="31">
        <f t="shared" si="109"/>
        <v>-89.999738735899626</v>
      </c>
      <c r="AJ156" s="31">
        <f t="shared" si="121"/>
        <v>24.17188394458546</v>
      </c>
      <c r="AK156" s="31">
        <f t="shared" si="110"/>
        <v>86.453452325463431</v>
      </c>
      <c r="AL156" s="32">
        <f t="shared" si="111"/>
        <v>-1.6047513526284238E-3</v>
      </c>
      <c r="AM156" s="31">
        <f t="shared" si="112"/>
        <v>-1.1013388997522051</v>
      </c>
      <c r="AN156" s="31">
        <f t="shared" si="122"/>
        <v>9.4598317847864752</v>
      </c>
      <c r="AO156" s="31">
        <f t="shared" si="123"/>
        <v>-4.6476253101884009</v>
      </c>
      <c r="AP156" s="30">
        <f t="shared" si="100"/>
        <v>23.609121289162623</v>
      </c>
      <c r="AQ156" s="30">
        <f t="shared" si="101"/>
        <v>-22.498774732165998</v>
      </c>
      <c r="AR156" s="31">
        <f t="shared" si="124"/>
        <v>8.6430252226454769</v>
      </c>
      <c r="AS156" s="33">
        <f t="shared" si="125"/>
        <v>-62.218977143543654</v>
      </c>
      <c r="AT156" s="31">
        <f t="shared" si="113"/>
        <v>4.7668635326531281E-11</v>
      </c>
      <c r="AU156" s="31">
        <f t="shared" si="114"/>
        <v>1.8982038811034513E-4</v>
      </c>
      <c r="AV156" s="32">
        <f t="shared" si="115"/>
        <v>-2.6808303570181799E-13</v>
      </c>
      <c r="AW156" s="31">
        <f t="shared" si="116"/>
        <v>-1.4236529108327675E-5</v>
      </c>
      <c r="AX156" s="34">
        <f t="shared" si="126"/>
        <v>4.740055229082946E-11</v>
      </c>
      <c r="AY156" s="35">
        <f t="shared" si="127"/>
        <v>1.7558385900201746E-4</v>
      </c>
      <c r="AZ156" s="10">
        <f t="shared" si="128"/>
        <v>8.6430252226928772</v>
      </c>
      <c r="BA156" s="10">
        <f t="shared" si="129"/>
        <v>-62.21880155968465</v>
      </c>
      <c r="BB156" s="10">
        <f t="shared" si="130"/>
        <v>117.78119844031535</v>
      </c>
      <c r="BC156" s="37"/>
      <c r="BD156" s="46">
        <f t="shared" si="131"/>
        <v>9</v>
      </c>
      <c r="BE156" s="46">
        <f t="shared" si="132"/>
        <v>-62</v>
      </c>
      <c r="BF156" s="46">
        <f t="shared" si="133"/>
        <v>118</v>
      </c>
    </row>
    <row r="157" spans="22:58" x14ac:dyDescent="0.3">
      <c r="V157" s="29">
        <v>2.5299999999999998</v>
      </c>
      <c r="W157" s="36">
        <f t="shared" si="117"/>
        <v>3388.4415613920246</v>
      </c>
      <c r="X157" s="30">
        <f t="shared" si="102"/>
        <v>0.52657877444698298</v>
      </c>
      <c r="Y157" s="31">
        <f t="shared" si="103"/>
        <v>-2.8282088338869298</v>
      </c>
      <c r="Z157" s="31">
        <f t="shared" si="104"/>
        <v>-43.772938672680866</v>
      </c>
      <c r="AA157" s="31">
        <f t="shared" si="105"/>
        <v>0.29266379662247916</v>
      </c>
      <c r="AB157" s="31">
        <f t="shared" si="106"/>
        <v>-14.790178681682738</v>
      </c>
      <c r="AC157" s="31">
        <f t="shared" si="118"/>
        <v>1.5945166470762082E-7</v>
      </c>
      <c r="AD157" s="31">
        <f t="shared" si="107"/>
        <v>1.0978550524550622E-2</v>
      </c>
      <c r="AE157" s="31">
        <f t="shared" si="119"/>
        <v>-2.0089661033658026</v>
      </c>
      <c r="AF157" s="31">
        <f t="shared" si="120"/>
        <v>-58.552138803839057</v>
      </c>
      <c r="AG157" s="31">
        <f t="shared" si="99"/>
        <v>92.110410468749379</v>
      </c>
      <c r="AH157" s="31">
        <f t="shared" si="108"/>
        <v>-107.02085787719167</v>
      </c>
      <c r="AI157" s="31">
        <f t="shared" si="109"/>
        <v>-89.999744682996621</v>
      </c>
      <c r="AJ157" s="31">
        <f t="shared" si="121"/>
        <v>24.371135917406704</v>
      </c>
      <c r="AK157" s="31">
        <f t="shared" si="110"/>
        <v>86.533982517654536</v>
      </c>
      <c r="AL157" s="32">
        <f t="shared" si="111"/>
        <v>-1.6803663244520288E-3</v>
      </c>
      <c r="AM157" s="31">
        <f t="shared" si="112"/>
        <v>-1.1269858372471717</v>
      </c>
      <c r="AN157" s="31">
        <f t="shared" si="122"/>
        <v>9.4590081426399575</v>
      </c>
      <c r="AO157" s="31">
        <f t="shared" si="123"/>
        <v>-4.5927480025892562</v>
      </c>
      <c r="AP157" s="30">
        <f t="shared" si="100"/>
        <v>23.609121289162623</v>
      </c>
      <c r="AQ157" s="30">
        <f t="shared" si="101"/>
        <v>-22.498774732165998</v>
      </c>
      <c r="AR157" s="31">
        <f t="shared" si="124"/>
        <v>8.56038859627078</v>
      </c>
      <c r="AS157" s="33">
        <f t="shared" si="125"/>
        <v>-63.14488680642831</v>
      </c>
      <c r="AT157" s="31">
        <f t="shared" si="113"/>
        <v>4.9913589668654727E-11</v>
      </c>
      <c r="AU157" s="31">
        <f t="shared" si="114"/>
        <v>1.9424187294529542E-4</v>
      </c>
      <c r="AV157" s="32">
        <f t="shared" si="115"/>
        <v>-2.815836202335644E-13</v>
      </c>
      <c r="AW157" s="31">
        <f t="shared" si="116"/>
        <v>-1.4568140470952653E-5</v>
      </c>
      <c r="AX157" s="34">
        <f t="shared" si="126"/>
        <v>4.9632006048421165E-11</v>
      </c>
      <c r="AY157" s="35">
        <f t="shared" si="127"/>
        <v>1.7967373247434278E-4</v>
      </c>
      <c r="AZ157" s="10">
        <f t="shared" si="128"/>
        <v>8.5603885963204114</v>
      </c>
      <c r="BA157" s="10">
        <f t="shared" si="129"/>
        <v>-63.144707132695835</v>
      </c>
      <c r="BB157" s="10">
        <f t="shared" si="130"/>
        <v>116.85529286730417</v>
      </c>
      <c r="BC157" s="48"/>
      <c r="BD157" s="46">
        <f t="shared" si="131"/>
        <v>9</v>
      </c>
      <c r="BE157" s="46">
        <f t="shared" si="132"/>
        <v>-63</v>
      </c>
      <c r="BF157" s="46">
        <f t="shared" si="133"/>
        <v>117</v>
      </c>
    </row>
    <row r="158" spans="22:58" x14ac:dyDescent="0.3">
      <c r="V158" s="29">
        <v>2.54</v>
      </c>
      <c r="W158" s="38">
        <f t="shared" si="117"/>
        <v>3467.3685045253183</v>
      </c>
      <c r="X158" s="30">
        <f t="shared" si="102"/>
        <v>0.52657877444698298</v>
      </c>
      <c r="Y158" s="31">
        <f t="shared" si="103"/>
        <v>-2.92507672727662</v>
      </c>
      <c r="Z158" s="31">
        <f t="shared" si="104"/>
        <v>-44.432242510152022</v>
      </c>
      <c r="AA158" s="31">
        <f t="shared" si="105"/>
        <v>0.30598170367003918</v>
      </c>
      <c r="AB158" s="31">
        <f t="shared" si="106"/>
        <v>-15.119081846132445</v>
      </c>
      <c r="AC158" s="31">
        <f t="shared" si="118"/>
        <v>1.6696639078695751E-7</v>
      </c>
      <c r="AD158" s="31">
        <f t="shared" si="107"/>
        <v>1.1234273810693193E-2</v>
      </c>
      <c r="AE158" s="31">
        <f t="shared" si="119"/>
        <v>-2.0925160821932072</v>
      </c>
      <c r="AF158" s="31">
        <f t="shared" si="120"/>
        <v>-59.540090082473775</v>
      </c>
      <c r="AG158" s="31">
        <f t="shared" si="99"/>
        <v>92.110410468749379</v>
      </c>
      <c r="AH158" s="31">
        <f t="shared" si="108"/>
        <v>-107.2208578771878</v>
      </c>
      <c r="AI158" s="31">
        <f t="shared" si="109"/>
        <v>-89.999750494721155</v>
      </c>
      <c r="AJ158" s="31">
        <f t="shared" si="121"/>
        <v>24.570421436704475</v>
      </c>
      <c r="AK158" s="31">
        <f t="shared" si="110"/>
        <v>86.612692869648654</v>
      </c>
      <c r="AL158" s="32">
        <f t="shared" si="111"/>
        <v>-1.7595435090723564E-3</v>
      </c>
      <c r="AM158" s="31">
        <f t="shared" si="112"/>
        <v>-1.1532297010016725</v>
      </c>
      <c r="AN158" s="31">
        <f t="shared" si="122"/>
        <v>9.4582144847569847</v>
      </c>
      <c r="AO158" s="31">
        <f t="shared" si="123"/>
        <v>-4.5402873260741732</v>
      </c>
      <c r="AP158" s="30">
        <f t="shared" si="100"/>
        <v>23.609121289162623</v>
      </c>
      <c r="AQ158" s="30">
        <f t="shared" si="101"/>
        <v>-22.498774732165998</v>
      </c>
      <c r="AR158" s="31">
        <f t="shared" si="124"/>
        <v>8.4760449595604044</v>
      </c>
      <c r="AS158" s="33">
        <f t="shared" si="125"/>
        <v>-64.080377408547946</v>
      </c>
      <c r="AT158" s="31">
        <f t="shared" si="113"/>
        <v>5.2266548687030906E-11</v>
      </c>
      <c r="AU158" s="31">
        <f t="shared" si="114"/>
        <v>1.9876634739237367E-4</v>
      </c>
      <c r="AV158" s="32">
        <f t="shared" si="115"/>
        <v>-2.9315554983220425E-13</v>
      </c>
      <c r="AW158" s="31">
        <f t="shared" si="116"/>
        <v>-1.4907476054487492E-5</v>
      </c>
      <c r="AX158" s="34">
        <f t="shared" si="126"/>
        <v>5.19733931371987E-11</v>
      </c>
      <c r="AY158" s="35">
        <f t="shared" si="127"/>
        <v>1.8385887133788619E-4</v>
      </c>
      <c r="AZ158" s="10">
        <f t="shared" si="128"/>
        <v>8.476044959612377</v>
      </c>
      <c r="BA158" s="10">
        <f t="shared" si="129"/>
        <v>-64.080193549676608</v>
      </c>
      <c r="BB158" s="10">
        <f t="shared" si="130"/>
        <v>115.91980645032339</v>
      </c>
      <c r="BC158" s="37"/>
      <c r="BD158" s="46">
        <f t="shared" si="131"/>
        <v>8</v>
      </c>
      <c r="BE158" s="46">
        <f t="shared" si="132"/>
        <v>-64</v>
      </c>
      <c r="BF158" s="46">
        <f t="shared" si="133"/>
        <v>116</v>
      </c>
    </row>
    <row r="159" spans="22:58" x14ac:dyDescent="0.3">
      <c r="V159" s="29">
        <v>2.5499999999999998</v>
      </c>
      <c r="W159" s="36">
        <f t="shared" si="117"/>
        <v>3548.1338923357566</v>
      </c>
      <c r="X159" s="30">
        <f t="shared" si="102"/>
        <v>0.52657877444698298</v>
      </c>
      <c r="Y159" s="31">
        <f t="shared" si="103"/>
        <v>-3.0242460983671879</v>
      </c>
      <c r="Z159" s="31">
        <f t="shared" si="104"/>
        <v>-45.091847221608504</v>
      </c>
      <c r="AA159" s="31">
        <f t="shared" si="105"/>
        <v>0.3198836296723564</v>
      </c>
      <c r="AB159" s="31">
        <f t="shared" si="106"/>
        <v>-15.454593150255693</v>
      </c>
      <c r="AC159" s="31">
        <f t="shared" si="118"/>
        <v>1.7483527382938266E-7</v>
      </c>
      <c r="AD159" s="31">
        <f t="shared" si="107"/>
        <v>1.1495953656902463E-2</v>
      </c>
      <c r="AE159" s="31">
        <f t="shared" si="119"/>
        <v>-2.177783519412575</v>
      </c>
      <c r="AF159" s="31">
        <f t="shared" si="120"/>
        <v>-60.534944418207289</v>
      </c>
      <c r="AG159" s="31">
        <f t="shared" si="99"/>
        <v>92.110410468749379</v>
      </c>
      <c r="AH159" s="31">
        <f t="shared" si="108"/>
        <v>-107.42085787718409</v>
      </c>
      <c r="AI159" s="31">
        <f t="shared" si="109"/>
        <v>-89.999756174154683</v>
      </c>
      <c r="AJ159" s="31">
        <f t="shared" si="121"/>
        <v>24.769739003186903</v>
      </c>
      <c r="AK159" s="31">
        <f t="shared" si="110"/>
        <v>86.689623925705902</v>
      </c>
      <c r="AL159" s="32">
        <f t="shared" si="111"/>
        <v>-1.8424506523283045E-3</v>
      </c>
      <c r="AM159" s="31">
        <f t="shared" si="112"/>
        <v>-1.1800843617861982</v>
      </c>
      <c r="AN159" s="31">
        <f t="shared" si="122"/>
        <v>9.4574491440998631</v>
      </c>
      <c r="AO159" s="31">
        <f t="shared" si="123"/>
        <v>-4.4902166102349792</v>
      </c>
      <c r="AP159" s="30">
        <f t="shared" si="100"/>
        <v>23.609121289162623</v>
      </c>
      <c r="AQ159" s="30">
        <f t="shared" si="101"/>
        <v>-22.498774732165998</v>
      </c>
      <c r="AR159" s="31">
        <f t="shared" si="124"/>
        <v>8.3900121816839146</v>
      </c>
      <c r="AS159" s="33">
        <f t="shared" si="125"/>
        <v>-65.02516102844227</v>
      </c>
      <c r="AT159" s="31">
        <f t="shared" si="113"/>
        <v>5.4729441036592831E-11</v>
      </c>
      <c r="AU159" s="31">
        <f t="shared" si="114"/>
        <v>2.033962103878195E-4</v>
      </c>
      <c r="AV159" s="32">
        <f t="shared" si="115"/>
        <v>-3.0858478929705737E-13</v>
      </c>
      <c r="AW159" s="31">
        <f t="shared" si="116"/>
        <v>-1.5254715779150179E-5</v>
      </c>
      <c r="AX159" s="34">
        <f t="shared" si="126"/>
        <v>5.4420856247295772E-11</v>
      </c>
      <c r="AY159" s="35">
        <f t="shared" si="127"/>
        <v>1.8814149460866933E-4</v>
      </c>
      <c r="AZ159" s="10">
        <f t="shared" si="128"/>
        <v>8.3900121817383351</v>
      </c>
      <c r="BA159" s="10">
        <f t="shared" si="129"/>
        <v>-65.024972886947666</v>
      </c>
      <c r="BB159" s="10">
        <f t="shared" si="130"/>
        <v>114.97502711305233</v>
      </c>
      <c r="BC159" s="48"/>
      <c r="BD159" s="46">
        <f t="shared" si="131"/>
        <v>8</v>
      </c>
      <c r="BE159" s="46">
        <f t="shared" si="132"/>
        <v>-65</v>
      </c>
      <c r="BF159" s="46">
        <f t="shared" si="133"/>
        <v>115</v>
      </c>
    </row>
    <row r="160" spans="22:58" x14ac:dyDescent="0.3">
      <c r="V160" s="29">
        <v>2.56</v>
      </c>
      <c r="W160" s="38">
        <f t="shared" si="117"/>
        <v>3630.7805477010152</v>
      </c>
      <c r="X160" s="30">
        <f t="shared" si="102"/>
        <v>0.52657877444698298</v>
      </c>
      <c r="Y160" s="31">
        <f t="shared" si="103"/>
        <v>-3.125717827452049</v>
      </c>
      <c r="Z160" s="31">
        <f t="shared" si="104"/>
        <v>-45.751403247692728</v>
      </c>
      <c r="AA160" s="31">
        <f t="shared" si="105"/>
        <v>0.33439319430548209</v>
      </c>
      <c r="AB160" s="31">
        <f t="shared" si="106"/>
        <v>-15.796798411710306</v>
      </c>
      <c r="AC160" s="31">
        <f t="shared" si="118"/>
        <v>1.8307500634202797E-7</v>
      </c>
      <c r="AD160" s="31">
        <f t="shared" si="107"/>
        <v>1.1763728809252945E-2</v>
      </c>
      <c r="AE160" s="31">
        <f t="shared" si="119"/>
        <v>-2.2647456756245776</v>
      </c>
      <c r="AF160" s="31">
        <f t="shared" si="120"/>
        <v>-61.536437930593785</v>
      </c>
      <c r="AG160" s="31">
        <f t="shared" si="99"/>
        <v>92.110410468749379</v>
      </c>
      <c r="AH160" s="31">
        <f t="shared" si="108"/>
        <v>-107.62085787718055</v>
      </c>
      <c r="AI160" s="31">
        <f t="shared" si="109"/>
        <v>-89.999761724308527</v>
      </c>
      <c r="AJ160" s="31">
        <f t="shared" si="121"/>
        <v>24.969087184117885</v>
      </c>
      <c r="AK160" s="31">
        <f t="shared" si="110"/>
        <v>86.764815365505626</v>
      </c>
      <c r="AL160" s="32">
        <f t="shared" si="111"/>
        <v>-1.9292633925542635E-3</v>
      </c>
      <c r="AM160" s="31">
        <f t="shared" si="112"/>
        <v>-1.2075640110744577</v>
      </c>
      <c r="AN160" s="31">
        <f t="shared" si="122"/>
        <v>9.4567105122941548</v>
      </c>
      <c r="AO160" s="31">
        <f t="shared" si="123"/>
        <v>-4.4425103698773585</v>
      </c>
      <c r="AP160" s="30">
        <f t="shared" si="100"/>
        <v>23.609121289162623</v>
      </c>
      <c r="AQ160" s="30">
        <f t="shared" si="101"/>
        <v>-22.498774732165998</v>
      </c>
      <c r="AR160" s="31">
        <f t="shared" si="124"/>
        <v>8.3023113936662014</v>
      </c>
      <c r="AS160" s="33">
        <f t="shared" si="125"/>
        <v>-65.978948300471146</v>
      </c>
      <c r="AT160" s="31">
        <f t="shared" si="113"/>
        <v>5.7308052682139688E-11</v>
      </c>
      <c r="AU160" s="31">
        <f t="shared" si="114"/>
        <v>2.0813391674627641E-4</v>
      </c>
      <c r="AV160" s="32">
        <f t="shared" si="115"/>
        <v>-3.2208537382880389E-13</v>
      </c>
      <c r="AW160" s="31">
        <f t="shared" si="116"/>
        <v>-1.5610043756039005E-5</v>
      </c>
      <c r="AX160" s="34">
        <f t="shared" si="126"/>
        <v>5.6985967308310887E-11</v>
      </c>
      <c r="AY160" s="35">
        <f t="shared" si="127"/>
        <v>1.9252387299023739E-4</v>
      </c>
      <c r="AZ160" s="10">
        <f t="shared" si="128"/>
        <v>8.3023113937231869</v>
      </c>
      <c r="BA160" s="10">
        <f t="shared" si="129"/>
        <v>-65.978755776598149</v>
      </c>
      <c r="BB160" s="10">
        <f t="shared" si="130"/>
        <v>114.02124422340185</v>
      </c>
      <c r="BC160" s="37"/>
      <c r="BD160" s="46">
        <f t="shared" si="131"/>
        <v>8</v>
      </c>
      <c r="BE160" s="46">
        <f t="shared" si="132"/>
        <v>-66</v>
      </c>
      <c r="BF160" s="46">
        <f t="shared" si="133"/>
        <v>114</v>
      </c>
    </row>
    <row r="161" spans="22:58" x14ac:dyDescent="0.3">
      <c r="V161" s="29">
        <v>2.57</v>
      </c>
      <c r="W161" s="36">
        <f t="shared" si="117"/>
        <v>3715.3522909717267</v>
      </c>
      <c r="X161" s="30">
        <f t="shared" si="102"/>
        <v>0.52657877444698298</v>
      </c>
      <c r="Y161" s="31">
        <f t="shared" si="103"/>
        <v>-3.2294903550353968</v>
      </c>
      <c r="Z161" s="31">
        <f t="shared" si="104"/>
        <v>-46.410561157997449</v>
      </c>
      <c r="AA161" s="31">
        <f t="shared" si="105"/>
        <v>0.34953479556111178</v>
      </c>
      <c r="AB161" s="31">
        <f t="shared" si="106"/>
        <v>-16.145781376269412</v>
      </c>
      <c r="AC161" s="31">
        <f t="shared" si="118"/>
        <v>1.9170306579445611E-7</v>
      </c>
      <c r="AD161" s="31">
        <f t="shared" si="107"/>
        <v>1.2037741245628029E-2</v>
      </c>
      <c r="AE161" s="31">
        <f t="shared" si="119"/>
        <v>-2.3533765933242363</v>
      </c>
      <c r="AF161" s="31">
        <f t="shared" si="120"/>
        <v>-62.544304793021233</v>
      </c>
      <c r="AG161" s="31">
        <f t="shared" si="99"/>
        <v>92.110410468749379</v>
      </c>
      <c r="AH161" s="31">
        <f t="shared" si="108"/>
        <v>-107.82085787717718</v>
      </c>
      <c r="AI161" s="31">
        <f t="shared" si="109"/>
        <v>-89.999767148125443</v>
      </c>
      <c r="AJ161" s="31">
        <f t="shared" si="121"/>
        <v>25.168464610402253</v>
      </c>
      <c r="AK161" s="31">
        <f t="shared" si="110"/>
        <v>86.838306019981701</v>
      </c>
      <c r="AL161" s="32">
        <f t="shared" si="111"/>
        <v>-2.0201656312817907E-3</v>
      </c>
      <c r="AM161" s="31">
        <f t="shared" si="112"/>
        <v>-1.2356831683429543</v>
      </c>
      <c r="AN161" s="31">
        <f t="shared" si="122"/>
        <v>9.4559970363431756</v>
      </c>
      <c r="AO161" s="31">
        <f t="shared" si="123"/>
        <v>-4.3971442964866965</v>
      </c>
      <c r="AP161" s="30">
        <f t="shared" si="100"/>
        <v>23.609121289162623</v>
      </c>
      <c r="AQ161" s="30">
        <f t="shared" si="101"/>
        <v>-22.498774732165998</v>
      </c>
      <c r="AR161" s="31">
        <f t="shared" si="124"/>
        <v>8.2129670000155635</v>
      </c>
      <c r="AS161" s="33">
        <f t="shared" si="125"/>
        <v>-66.941449089507927</v>
      </c>
      <c r="AT161" s="31">
        <f t="shared" si="113"/>
        <v>6.001009824340375E-11</v>
      </c>
      <c r="AU161" s="31">
        <f t="shared" si="114"/>
        <v>2.1298197846236636E-4</v>
      </c>
      <c r="AV161" s="32">
        <f t="shared" si="115"/>
        <v>-3.3751461329365706E-13</v>
      </c>
      <c r="AW161" s="31">
        <f t="shared" si="116"/>
        <v>-1.5973648384750636E-5</v>
      </c>
      <c r="AX161" s="34">
        <f t="shared" si="126"/>
        <v>5.9672583630110089E-11</v>
      </c>
      <c r="AY161" s="35">
        <f t="shared" si="127"/>
        <v>1.9700833007761572E-4</v>
      </c>
      <c r="AZ161" s="10">
        <f t="shared" si="128"/>
        <v>8.2129670000752366</v>
      </c>
      <c r="BA161" s="10">
        <f t="shared" si="129"/>
        <v>-66.941252081177851</v>
      </c>
      <c r="BB161" s="10">
        <f t="shared" si="130"/>
        <v>113.05874791882215</v>
      </c>
      <c r="BC161" s="48"/>
      <c r="BD161" s="46">
        <f t="shared" si="131"/>
        <v>8</v>
      </c>
      <c r="BE161" s="46">
        <f t="shared" si="132"/>
        <v>-67</v>
      </c>
      <c r="BF161" s="46">
        <f t="shared" si="133"/>
        <v>113</v>
      </c>
    </row>
    <row r="162" spans="22:58" x14ac:dyDescent="0.3">
      <c r="V162" s="29">
        <v>2.58</v>
      </c>
      <c r="W162" s="38">
        <f t="shared" si="117"/>
        <v>3801.8939632056163</v>
      </c>
      <c r="X162" s="30">
        <f t="shared" si="102"/>
        <v>0.52657877444698298</v>
      </c>
      <c r="Y162" s="31">
        <f t="shared" si="103"/>
        <v>-3.3355596884358034</v>
      </c>
      <c r="Z162" s="31">
        <f t="shared" si="104"/>
        <v>-47.068972575727074</v>
      </c>
      <c r="AA162" s="31">
        <f t="shared" si="105"/>
        <v>0.36533361968135836</v>
      </c>
      <c r="AB162" s="31">
        <f t="shared" si="106"/>
        <v>-16.501623463455207</v>
      </c>
      <c r="AC162" s="31">
        <f t="shared" si="118"/>
        <v>2.0073775126309233E-7</v>
      </c>
      <c r="AD162" s="31">
        <f t="shared" si="107"/>
        <v>1.2318136250998306E-2</v>
      </c>
      <c r="AE162" s="31">
        <f t="shared" si="119"/>
        <v>-2.443647093569711</v>
      </c>
      <c r="AF162" s="31">
        <f t="shared" si="120"/>
        <v>-63.55827790293128</v>
      </c>
      <c r="AG162" s="31">
        <f t="shared" si="99"/>
        <v>92.110410468749379</v>
      </c>
      <c r="AH162" s="31">
        <f t="shared" si="108"/>
        <v>-108.02085787717395</v>
      </c>
      <c r="AI162" s="31">
        <f t="shared" si="109"/>
        <v>-89.99977244848121</v>
      </c>
      <c r="AJ162" s="31">
        <f t="shared" si="121"/>
        <v>25.367869973795067</v>
      </c>
      <c r="AK162" s="31">
        <f t="shared" si="110"/>
        <v>86.910133887048943</v>
      </c>
      <c r="AL162" s="32">
        <f t="shared" si="111"/>
        <v>-2.1153499212850169E-3</v>
      </c>
      <c r="AM162" s="31">
        <f t="shared" si="112"/>
        <v>-1.2644566885284376</v>
      </c>
      <c r="AN162" s="31">
        <f t="shared" si="122"/>
        <v>9.4553072154492082</v>
      </c>
      <c r="AO162" s="31">
        <f t="shared" si="123"/>
        <v>-4.3540952499607046</v>
      </c>
      <c r="AP162" s="30">
        <f t="shared" si="100"/>
        <v>23.609121289162623</v>
      </c>
      <c r="AQ162" s="30">
        <f t="shared" si="101"/>
        <v>-22.498774732165998</v>
      </c>
      <c r="AR162" s="31">
        <f t="shared" si="124"/>
        <v>8.1220066788761223</v>
      </c>
      <c r="AS162" s="33">
        <f t="shared" si="125"/>
        <v>-67.912373152891988</v>
      </c>
      <c r="AT162" s="31">
        <f t="shared" si="113"/>
        <v>6.2839435030251097E-11</v>
      </c>
      <c r="AU162" s="31">
        <f t="shared" si="114"/>
        <v>2.1794296604258286E-4</v>
      </c>
      <c r="AV162" s="32">
        <f t="shared" si="115"/>
        <v>-3.5487250769161689E-13</v>
      </c>
      <c r="AW162" s="31">
        <f t="shared" si="116"/>
        <v>-1.6345722453272106E-5</v>
      </c>
      <c r="AX162" s="34">
        <f t="shared" si="126"/>
        <v>6.2484562522559484E-11</v>
      </c>
      <c r="AY162" s="35">
        <f t="shared" si="127"/>
        <v>2.0159724358931075E-4</v>
      </c>
      <c r="AZ162" s="10">
        <f t="shared" si="128"/>
        <v>8.1220066789386074</v>
      </c>
      <c r="BA162" s="10">
        <f t="shared" si="129"/>
        <v>-67.912171555648399</v>
      </c>
      <c r="BB162" s="10">
        <f t="shared" si="130"/>
        <v>112.0878284443516</v>
      </c>
      <c r="BC162" s="37"/>
      <c r="BD162" s="46">
        <f t="shared" si="131"/>
        <v>8</v>
      </c>
      <c r="BE162" s="46">
        <f t="shared" si="132"/>
        <v>-68</v>
      </c>
      <c r="BF162" s="46">
        <f t="shared" si="133"/>
        <v>112</v>
      </c>
    </row>
    <row r="163" spans="22:58" x14ac:dyDescent="0.3">
      <c r="V163" s="29">
        <v>2.59</v>
      </c>
      <c r="W163" s="36">
        <f t="shared" si="117"/>
        <v>3890.4514499428064</v>
      </c>
      <c r="X163" s="30">
        <f t="shared" si="102"/>
        <v>0.52657877444698298</v>
      </c>
      <c r="Y163" s="31">
        <f t="shared" si="103"/>
        <v>-3.4439194186624054</v>
      </c>
      <c r="Z163" s="31">
        <f t="shared" si="104"/>
        <v>-47.726291095565138</v>
      </c>
      <c r="AA163" s="31">
        <f t="shared" si="105"/>
        <v>0.38181564968878839</v>
      </c>
      <c r="AB163" s="31">
        <f t="shared" si="106"/>
        <v>-16.864403499941155</v>
      </c>
      <c r="AC163" s="31">
        <f t="shared" si="118"/>
        <v>2.1019823164758398E-7</v>
      </c>
      <c r="AD163" s="31">
        <f t="shared" si="107"/>
        <v>1.2605062494453305E-2</v>
      </c>
      <c r="AE163" s="31">
        <f t="shared" si="119"/>
        <v>-2.5355247843284023</v>
      </c>
      <c r="AF163" s="31">
        <f t="shared" si="120"/>
        <v>-64.578089533011834</v>
      </c>
      <c r="AG163" s="31">
        <f t="shared" si="99"/>
        <v>92.110410468749379</v>
      </c>
      <c r="AH163" s="31">
        <f t="shared" si="108"/>
        <v>-108.22085787717086</v>
      </c>
      <c r="AI163" s="31">
        <f t="shared" si="109"/>
        <v>-89.999777628186152</v>
      </c>
      <c r="AJ163" s="31">
        <f t="shared" si="121"/>
        <v>25.567302024230131</v>
      </c>
      <c r="AK163" s="31">
        <f t="shared" si="110"/>
        <v>86.980336147206941</v>
      </c>
      <c r="AL163" s="32">
        <f t="shared" si="111"/>
        <v>-2.2150178727796937E-3</v>
      </c>
      <c r="AM163" s="31">
        <f t="shared" si="112"/>
        <v>-1.2938997696460177</v>
      </c>
      <c r="AN163" s="31">
        <f t="shared" si="122"/>
        <v>9.4546395979358717</v>
      </c>
      <c r="AO163" s="31">
        <f t="shared" si="123"/>
        <v>-4.3133412506252284</v>
      </c>
      <c r="AP163" s="30">
        <f t="shared" si="100"/>
        <v>23.609121289162623</v>
      </c>
      <c r="AQ163" s="30">
        <f t="shared" si="101"/>
        <v>-22.498774732165998</v>
      </c>
      <c r="AR163" s="31">
        <f t="shared" si="124"/>
        <v>8.0294613706040963</v>
      </c>
      <c r="AS163" s="33">
        <f t="shared" si="125"/>
        <v>-68.891430783637063</v>
      </c>
      <c r="AT163" s="31">
        <f t="shared" si="113"/>
        <v>6.5799920352547764E-11</v>
      </c>
      <c r="AU163" s="31">
        <f t="shared" si="114"/>
        <v>2.2301950986820647E-4</v>
      </c>
      <c r="AV163" s="32">
        <f t="shared" si="115"/>
        <v>-3.7030174715647016E-13</v>
      </c>
      <c r="AW163" s="31">
        <f t="shared" si="116"/>
        <v>-1.6726463240199481E-5</v>
      </c>
      <c r="AX163" s="34">
        <f t="shared" si="126"/>
        <v>6.5429618605391298E-11</v>
      </c>
      <c r="AY163" s="35">
        <f t="shared" si="127"/>
        <v>2.0629304662800698E-4</v>
      </c>
      <c r="AZ163" s="10">
        <f t="shared" si="128"/>
        <v>8.0294613706695266</v>
      </c>
      <c r="BA163" s="10">
        <f t="shared" si="129"/>
        <v>-68.891224490590432</v>
      </c>
      <c r="BB163" s="10">
        <f t="shared" si="130"/>
        <v>111.10877550940957</v>
      </c>
      <c r="BC163" s="48"/>
      <c r="BD163" s="46">
        <f t="shared" si="131"/>
        <v>8</v>
      </c>
      <c r="BE163" s="46">
        <f t="shared" si="132"/>
        <v>-69</v>
      </c>
      <c r="BF163" s="46">
        <f t="shared" si="133"/>
        <v>111</v>
      </c>
    </row>
    <row r="164" spans="22:58" x14ac:dyDescent="0.3">
      <c r="V164" s="29">
        <v>2.6</v>
      </c>
      <c r="W164" s="38">
        <f t="shared" si="117"/>
        <v>3981.071705534976</v>
      </c>
      <c r="X164" s="30">
        <f t="shared" si="102"/>
        <v>0.52657877444698298</v>
      </c>
      <c r="Y164" s="31">
        <f t="shared" si="103"/>
        <v>-3.5545607474124967</v>
      </c>
      <c r="Z164" s="31">
        <f t="shared" si="104"/>
        <v>-48.382173188868393</v>
      </c>
      <c r="AA164" s="31">
        <f t="shared" si="105"/>
        <v>0.39900767234917123</v>
      </c>
      <c r="AB164" s="31">
        <f t="shared" si="106"/>
        <v>-17.234197440729211</v>
      </c>
      <c r="AC164" s="31">
        <f t="shared" si="118"/>
        <v>2.2010456881464566E-7</v>
      </c>
      <c r="AD164" s="31">
        <f t="shared" si="107"/>
        <v>1.289867210802767E-2</v>
      </c>
      <c r="AE164" s="31">
        <f t="shared" si="119"/>
        <v>-2.6289740805117741</v>
      </c>
      <c r="AF164" s="31">
        <f t="shared" si="120"/>
        <v>-65.603471957489589</v>
      </c>
      <c r="AG164" s="31">
        <f t="shared" si="99"/>
        <v>92.110410468749379</v>
      </c>
      <c r="AH164" s="31">
        <f t="shared" si="108"/>
        <v>-108.42085787716792</v>
      </c>
      <c r="AI164" s="31">
        <f t="shared" si="109"/>
        <v>-89.999782689986617</v>
      </c>
      <c r="AJ164" s="31">
        <f t="shared" si="121"/>
        <v>25.766759567262948</v>
      </c>
      <c r="AK164" s="31">
        <f t="shared" si="110"/>
        <v>87.04894917900846</v>
      </c>
      <c r="AL164" s="32">
        <f t="shared" si="111"/>
        <v>-2.319380578614839E-3</v>
      </c>
      <c r="AM164" s="31">
        <f t="shared" si="112"/>
        <v>-1.3240279605707934</v>
      </c>
      <c r="AN164" s="31">
        <f t="shared" si="122"/>
        <v>9.4539927782657927</v>
      </c>
      <c r="AO164" s="31">
        <f t="shared" si="123"/>
        <v>-4.2748614715489506</v>
      </c>
      <c r="AP164" s="30">
        <f t="shared" si="100"/>
        <v>23.609121289162623</v>
      </c>
      <c r="AQ164" s="30">
        <f t="shared" si="101"/>
        <v>-22.498774732165998</v>
      </c>
      <c r="AR164" s="31">
        <f t="shared" si="124"/>
        <v>7.9353652547506428</v>
      </c>
      <c r="AS164" s="33">
        <f t="shared" si="125"/>
        <v>-69.878333429038534</v>
      </c>
      <c r="AT164" s="31">
        <f t="shared" si="113"/>
        <v>6.8901197484959077E-11</v>
      </c>
      <c r="AU164" s="31">
        <f t="shared" si="114"/>
        <v>2.2821430158997006E-4</v>
      </c>
      <c r="AV164" s="32">
        <f t="shared" si="115"/>
        <v>-3.8765964155443004E-13</v>
      </c>
      <c r="AW164" s="31">
        <f t="shared" si="116"/>
        <v>-1.7116072619337755E-5</v>
      </c>
      <c r="AX164" s="34">
        <f t="shared" si="126"/>
        <v>6.8513537843404646E-11</v>
      </c>
      <c r="AY164" s="35">
        <f t="shared" si="127"/>
        <v>2.1109822897063231E-4</v>
      </c>
      <c r="AZ164" s="10">
        <f t="shared" si="128"/>
        <v>7.935365254819156</v>
      </c>
      <c r="BA164" s="10">
        <f t="shared" si="129"/>
        <v>-69.87812233080956</v>
      </c>
      <c r="BB164" s="10">
        <f t="shared" si="130"/>
        <v>110.12187766919044</v>
      </c>
      <c r="BC164" s="37"/>
      <c r="BD164" s="46">
        <f t="shared" si="131"/>
        <v>8</v>
      </c>
      <c r="BE164" s="46">
        <f t="shared" si="132"/>
        <v>-70</v>
      </c>
      <c r="BF164" s="46">
        <f t="shared" si="133"/>
        <v>110</v>
      </c>
    </row>
    <row r="165" spans="22:58" x14ac:dyDescent="0.3">
      <c r="V165" s="29">
        <v>2.61</v>
      </c>
      <c r="W165" s="36">
        <f t="shared" si="117"/>
        <v>4073.8027780411271</v>
      </c>
      <c r="X165" s="30">
        <f t="shared" si="102"/>
        <v>0.52657877444698298</v>
      </c>
      <c r="Y165" s="31">
        <f t="shared" si="103"/>
        <v>-3.6674725239494825</v>
      </c>
      <c r="Z165" s="31">
        <f t="shared" si="104"/>
        <v>-49.036279090457775</v>
      </c>
      <c r="AA165" s="31">
        <f t="shared" si="105"/>
        <v>0.41693728339647496</v>
      </c>
      <c r="AB165" s="31">
        <f t="shared" si="106"/>
        <v>-17.611078078179467</v>
      </c>
      <c r="AC165" s="31">
        <f t="shared" si="118"/>
        <v>2.304777754576904E-7</v>
      </c>
      <c r="AD165" s="31">
        <f t="shared" si="107"/>
        <v>1.3199120767363137E-2</v>
      </c>
      <c r="AE165" s="31">
        <f t="shared" si="119"/>
        <v>-2.7239562356282487</v>
      </c>
      <c r="AF165" s="31">
        <f t="shared" si="120"/>
        <v>-66.634158047869875</v>
      </c>
      <c r="AG165" s="31">
        <f t="shared" si="99"/>
        <v>92.110410468749379</v>
      </c>
      <c r="AH165" s="31">
        <f t="shared" si="108"/>
        <v>-108.62085787716509</v>
      </c>
      <c r="AI165" s="31">
        <f t="shared" si="109"/>
        <v>-89.999787636566438</v>
      </c>
      <c r="AJ165" s="31">
        <f t="shared" si="121"/>
        <v>25.966241461623248</v>
      </c>
      <c r="AK165" s="31">
        <f t="shared" si="110"/>
        <v>87.116008574381823</v>
      </c>
      <c r="AL165" s="32">
        <f t="shared" si="111"/>
        <v>-2.4286590593617691E-3</v>
      </c>
      <c r="AM165" s="31">
        <f t="shared" si="112"/>
        <v>-1.3548571689857527</v>
      </c>
      <c r="AN165" s="31">
        <f t="shared" si="122"/>
        <v>9.4533653941481717</v>
      </c>
      <c r="AO165" s="31">
        <f t="shared" si="123"/>
        <v>-4.2386362311703678</v>
      </c>
      <c r="AP165" s="30">
        <f t="shared" si="100"/>
        <v>23.609121289162623</v>
      </c>
      <c r="AQ165" s="30">
        <f t="shared" si="101"/>
        <v>-22.498774732165998</v>
      </c>
      <c r="AR165" s="31">
        <f t="shared" si="124"/>
        <v>7.8397557155165458</v>
      </c>
      <c r="AS165" s="33">
        <f t="shared" si="125"/>
        <v>-70.872794279040249</v>
      </c>
      <c r="AT165" s="31">
        <f t="shared" si="113"/>
        <v>7.214712373735109E-11</v>
      </c>
      <c r="AU165" s="31">
        <f t="shared" si="114"/>
        <v>2.3353009555520448E-4</v>
      </c>
      <c r="AV165" s="32">
        <f t="shared" si="115"/>
        <v>-4.0501753595239002E-13</v>
      </c>
      <c r="AW165" s="31">
        <f t="shared" si="116"/>
        <v>-1.7514757166736778E-5</v>
      </c>
      <c r="AX165" s="34">
        <f t="shared" si="126"/>
        <v>7.1742106201398695E-11</v>
      </c>
      <c r="AY165" s="35">
        <f t="shared" si="127"/>
        <v>2.160153383884677E-4</v>
      </c>
      <c r="AZ165" s="10">
        <f t="shared" si="128"/>
        <v>7.8397557155882875</v>
      </c>
      <c r="BA165" s="10">
        <f t="shared" si="129"/>
        <v>-70.872578263701854</v>
      </c>
      <c r="BB165" s="10">
        <f t="shared" si="130"/>
        <v>109.12742173629815</v>
      </c>
      <c r="BC165" s="48"/>
      <c r="BD165" s="46">
        <f t="shared" si="131"/>
        <v>8</v>
      </c>
      <c r="BE165" s="46">
        <f t="shared" si="132"/>
        <v>-71</v>
      </c>
      <c r="BF165" s="46">
        <f t="shared" si="133"/>
        <v>109</v>
      </c>
    </row>
    <row r="166" spans="22:58" x14ac:dyDescent="0.3">
      <c r="V166" s="29">
        <v>2.62</v>
      </c>
      <c r="W166" s="38">
        <f t="shared" si="117"/>
        <v>4168.6938347033574</v>
      </c>
      <c r="X166" s="30">
        <f t="shared" si="102"/>
        <v>0.52657877444698298</v>
      </c>
      <c r="Y166" s="31">
        <f t="shared" si="103"/>
        <v>-3.7826412915346048</v>
      </c>
      <c r="Z166" s="31">
        <f t="shared" si="104"/>
        <v>-49.688273661497057</v>
      </c>
      <c r="AA166" s="31">
        <f t="shared" si="105"/>
        <v>0.43563289084214196</v>
      </c>
      <c r="AB166" s="31">
        <f t="shared" si="106"/>
        <v>-17.995114739050926</v>
      </c>
      <c r="AC166" s="31">
        <f t="shared" si="118"/>
        <v>2.4133985945587587E-7</v>
      </c>
      <c r="AD166" s="31">
        <f t="shared" si="107"/>
        <v>1.3506567774249714E-2</v>
      </c>
      <c r="AE166" s="31">
        <f t="shared" si="119"/>
        <v>-2.8204293849056201</v>
      </c>
      <c r="AF166" s="31">
        <f t="shared" si="120"/>
        <v>-67.66988183277374</v>
      </c>
      <c r="AG166" s="31">
        <f t="shared" si="99"/>
        <v>92.110410468749379</v>
      </c>
      <c r="AH166" s="31">
        <f t="shared" si="108"/>
        <v>-108.82085787716242</v>
      </c>
      <c r="AI166" s="31">
        <f t="shared" si="109"/>
        <v>-89.999792470548343</v>
      </c>
      <c r="AJ166" s="31">
        <f t="shared" si="121"/>
        <v>26.165746616873005</v>
      </c>
      <c r="AK166" s="31">
        <f t="shared" si="110"/>
        <v>87.181549153796738</v>
      </c>
      <c r="AL166" s="32">
        <f t="shared" si="111"/>
        <v>-2.5430847291815365E-3</v>
      </c>
      <c r="AM166" s="31">
        <f t="shared" si="112"/>
        <v>-1.3864036694988258</v>
      </c>
      <c r="AN166" s="31">
        <f t="shared" si="122"/>
        <v>9.4527561237307776</v>
      </c>
      <c r="AO166" s="31">
        <f t="shared" si="123"/>
        <v>-4.204646986250431</v>
      </c>
      <c r="AP166" s="30">
        <f t="shared" si="100"/>
        <v>23.609121289162623</v>
      </c>
      <c r="AQ166" s="30">
        <f t="shared" si="101"/>
        <v>-22.498774732165998</v>
      </c>
      <c r="AR166" s="31">
        <f t="shared" si="124"/>
        <v>7.7426732958217812</v>
      </c>
      <c r="AS166" s="33">
        <f t="shared" si="125"/>
        <v>-71.874528819024164</v>
      </c>
      <c r="AT166" s="31">
        <f t="shared" si="113"/>
        <v>7.5549271039322162E-11</v>
      </c>
      <c r="AU166" s="31">
        <f t="shared" si="114"/>
        <v>2.3896971026823351E-4</v>
      </c>
      <c r="AV166" s="32">
        <f t="shared" si="115"/>
        <v>-4.2430408528345667E-13</v>
      </c>
      <c r="AW166" s="31">
        <f t="shared" si="116"/>
        <v>-1.7922728270220848E-5</v>
      </c>
      <c r="AX166" s="34">
        <f t="shared" si="126"/>
        <v>7.5124966954038704E-11</v>
      </c>
      <c r="AY166" s="35">
        <f t="shared" si="127"/>
        <v>2.2104698199801266E-4</v>
      </c>
      <c r="AZ166" s="10">
        <f t="shared" si="128"/>
        <v>7.742673295896906</v>
      </c>
      <c r="BA166" s="10">
        <f t="shared" si="129"/>
        <v>-71.874307772042172</v>
      </c>
      <c r="BB166" s="10">
        <f t="shared" si="130"/>
        <v>108.12569222795783</v>
      </c>
      <c r="BC166" s="37"/>
      <c r="BD166" s="46">
        <f t="shared" si="131"/>
        <v>8</v>
      </c>
      <c r="BE166" s="46">
        <f t="shared" si="132"/>
        <v>-72</v>
      </c>
      <c r="BF166" s="46">
        <f t="shared" si="133"/>
        <v>108</v>
      </c>
    </row>
    <row r="167" spans="22:58" x14ac:dyDescent="0.3">
      <c r="V167" s="29">
        <v>2.63</v>
      </c>
      <c r="W167" s="36">
        <f t="shared" si="117"/>
        <v>4265.7951880159289</v>
      </c>
      <c r="X167" s="30">
        <f t="shared" si="102"/>
        <v>0.52657877444698298</v>
      </c>
      <c r="Y167" s="31">
        <f t="shared" si="103"/>
        <v>-3.9000513430043293</v>
      </c>
      <c r="Z167" s="31">
        <f t="shared" si="104"/>
        <v>-50.337827223228018</v>
      </c>
      <c r="AA167" s="31">
        <f t="shared" si="105"/>
        <v>0.45512371618368164</v>
      </c>
      <c r="AB167" s="31">
        <f t="shared" si="106"/>
        <v>-18.386372969798401</v>
      </c>
      <c r="AC167" s="31">
        <f t="shared" si="118"/>
        <v>2.527138566612187E-7</v>
      </c>
      <c r="AD167" s="31">
        <f t="shared" si="107"/>
        <v>1.3821176141089093E-2</v>
      </c>
      <c r="AE167" s="31">
        <f t="shared" si="119"/>
        <v>-2.9183485996598084</v>
      </c>
      <c r="AF167" s="31">
        <f t="shared" si="120"/>
        <v>-68.710379016885327</v>
      </c>
      <c r="AG167" s="31">
        <f t="shared" si="99"/>
        <v>92.110410468749379</v>
      </c>
      <c r="AH167" s="31">
        <f t="shared" si="108"/>
        <v>-109.02085787715987</v>
      </c>
      <c r="AI167" s="31">
        <f t="shared" si="109"/>
        <v>-89.999797194495414</v>
      </c>
      <c r="AJ167" s="31">
        <f t="shared" si="121"/>
        <v>26.365273991165182</v>
      </c>
      <c r="AK167" s="31">
        <f t="shared" si="110"/>
        <v>87.24560498126506</v>
      </c>
      <c r="AL167" s="32">
        <f t="shared" si="111"/>
        <v>-2.6628998834641389E-3</v>
      </c>
      <c r="AM167" s="31">
        <f t="shared" si="112"/>
        <v>-1.4186841119318185</v>
      </c>
      <c r="AN167" s="31">
        <f t="shared" si="122"/>
        <v>9.4521636828712268</v>
      </c>
      <c r="AO167" s="31">
        <f t="shared" si="123"/>
        <v>-4.1728763251621723</v>
      </c>
      <c r="AP167" s="30">
        <f t="shared" si="100"/>
        <v>23.609121289162623</v>
      </c>
      <c r="AQ167" s="30">
        <f t="shared" si="101"/>
        <v>-22.498774732165998</v>
      </c>
      <c r="AR167" s="31">
        <f t="shared" si="124"/>
        <v>7.6441616402080435</v>
      </c>
      <c r="AS167" s="33">
        <f t="shared" si="125"/>
        <v>-72.883255342047505</v>
      </c>
      <c r="AT167" s="31">
        <f t="shared" si="113"/>
        <v>7.9109568045805212E-11</v>
      </c>
      <c r="AU167" s="31">
        <f t="shared" si="114"/>
        <v>2.4453602988477863E-4</v>
      </c>
      <c r="AV167" s="32">
        <f t="shared" si="115"/>
        <v>-4.4359063461452341E-13</v>
      </c>
      <c r="AW167" s="31">
        <f t="shared" si="116"/>
        <v>-1.8340202241469123E-5</v>
      </c>
      <c r="AX167" s="34">
        <f t="shared" si="126"/>
        <v>7.866597741119069E-11</v>
      </c>
      <c r="AY167" s="35">
        <f t="shared" si="127"/>
        <v>2.2619582764330952E-4</v>
      </c>
      <c r="AZ167" s="10">
        <f t="shared" si="128"/>
        <v>7.6441616402867094</v>
      </c>
      <c r="BA167" s="10">
        <f t="shared" si="129"/>
        <v>-72.883029146219869</v>
      </c>
      <c r="BB167" s="10">
        <f t="shared" si="130"/>
        <v>107.11697085378013</v>
      </c>
      <c r="BC167" s="48"/>
      <c r="BD167" s="46">
        <f t="shared" si="131"/>
        <v>8</v>
      </c>
      <c r="BE167" s="46">
        <f t="shared" si="132"/>
        <v>-73</v>
      </c>
      <c r="BF167" s="46">
        <f t="shared" si="133"/>
        <v>107</v>
      </c>
    </row>
    <row r="168" spans="22:58" x14ac:dyDescent="0.3">
      <c r="V168" s="29">
        <v>2.64</v>
      </c>
      <c r="W168" s="38">
        <f t="shared" si="117"/>
        <v>4365.1583224016622</v>
      </c>
      <c r="X168" s="30">
        <f t="shared" si="102"/>
        <v>0.52657877444698298</v>
      </c>
      <c r="Y168" s="31">
        <f t="shared" si="103"/>
        <v>-4.0196847850109556</v>
      </c>
      <c r="Z168" s="31">
        <f t="shared" si="104"/>
        <v>-50.984616356672298</v>
      </c>
      <c r="AA168" s="31">
        <f t="shared" si="105"/>
        <v>0.47543979332131636</v>
      </c>
      <c r="AB168" s="31">
        <f t="shared" si="106"/>
        <v>-18.784914210468891</v>
      </c>
      <c r="AC168" s="31">
        <f t="shared" si="118"/>
        <v>2.6462389261553115E-7</v>
      </c>
      <c r="AD168" s="31">
        <f t="shared" si="107"/>
        <v>1.414311267732579E-2</v>
      </c>
      <c r="AE168" s="31">
        <f t="shared" si="119"/>
        <v>-3.0176659526187639</v>
      </c>
      <c r="AF168" s="31">
        <f t="shared" si="120"/>
        <v>-69.755387454463857</v>
      </c>
      <c r="AG168" s="31">
        <f t="shared" si="99"/>
        <v>92.110410468749379</v>
      </c>
      <c r="AH168" s="31">
        <f t="shared" si="108"/>
        <v>-109.22085787715741</v>
      </c>
      <c r="AI168" s="31">
        <f t="shared" si="109"/>
        <v>-89.999801810912288</v>
      </c>
      <c r="AJ168" s="31">
        <f t="shared" si="121"/>
        <v>26.564822589099442</v>
      </c>
      <c r="AK168" s="31">
        <f t="shared" si="110"/>
        <v>87.308209379168161</v>
      </c>
      <c r="AL168" s="32">
        <f t="shared" si="111"/>
        <v>-2.7883582092392803E-3</v>
      </c>
      <c r="AM168" s="31">
        <f t="shared" si="112"/>
        <v>-1.4517155297840785</v>
      </c>
      <c r="AN168" s="31">
        <f t="shared" si="122"/>
        <v>9.4515868224821684</v>
      </c>
      <c r="AO168" s="31">
        <f t="shared" si="123"/>
        <v>-4.1433079615282047</v>
      </c>
      <c r="AP168" s="30">
        <f t="shared" si="100"/>
        <v>23.609121289162623</v>
      </c>
      <c r="AQ168" s="30">
        <f t="shared" si="101"/>
        <v>-22.498774732165998</v>
      </c>
      <c r="AR168" s="31">
        <f t="shared" si="124"/>
        <v>7.5442674268600314</v>
      </c>
      <c r="AS168" s="33">
        <f t="shared" si="125"/>
        <v>-73.898695415992066</v>
      </c>
      <c r="AT168" s="31">
        <f t="shared" si="113"/>
        <v>8.2835729376532361E-11</v>
      </c>
      <c r="AU168" s="31">
        <f t="shared" si="114"/>
        <v>2.5023200574117942E-4</v>
      </c>
      <c r="AV168" s="32">
        <f t="shared" si="115"/>
        <v>-4.6673449381180352E-13</v>
      </c>
      <c r="AW168" s="31">
        <f t="shared" si="116"/>
        <v>-1.8767400430707105E-5</v>
      </c>
      <c r="AX168" s="34">
        <f t="shared" si="126"/>
        <v>8.2368994882720553E-11</v>
      </c>
      <c r="AY168" s="35">
        <f t="shared" si="127"/>
        <v>2.3146460531047231E-4</v>
      </c>
      <c r="AZ168" s="10">
        <f t="shared" si="128"/>
        <v>7.5442674269424002</v>
      </c>
      <c r="BA168" s="10">
        <f t="shared" si="129"/>
        <v>-73.898463951386759</v>
      </c>
      <c r="BB168" s="10">
        <f t="shared" si="130"/>
        <v>106.10153604861324</v>
      </c>
      <c r="BC168" s="37"/>
      <c r="BD168" s="46">
        <f t="shared" si="131"/>
        <v>8</v>
      </c>
      <c r="BE168" s="46">
        <f t="shared" si="132"/>
        <v>-74</v>
      </c>
      <c r="BF168" s="46">
        <f t="shared" si="133"/>
        <v>106</v>
      </c>
    </row>
    <row r="169" spans="22:58" x14ac:dyDescent="0.3">
      <c r="V169" s="29">
        <v>2.65</v>
      </c>
      <c r="W169" s="36">
        <f t="shared" si="117"/>
        <v>4466.8359215096334</v>
      </c>
      <c r="X169" s="30">
        <f t="shared" si="102"/>
        <v>0.52657877444698298</v>
      </c>
      <c r="Y169" s="31">
        <f t="shared" si="103"/>
        <v>-4.1415216103757535</v>
      </c>
      <c r="Z169" s="31">
        <f t="shared" si="104"/>
        <v>-51.6283246637975</v>
      </c>
      <c r="AA169" s="31">
        <f t="shared" si="105"/>
        <v>0.4966119649859051</v>
      </c>
      <c r="AB169" s="31">
        <f t="shared" si="106"/>
        <v>-19.190795457644395</v>
      </c>
      <c r="AC169" s="31">
        <f t="shared" si="118"/>
        <v>2.7709523269542594E-7</v>
      </c>
      <c r="AD169" s="31">
        <f t="shared" si="107"/>
        <v>1.4472548077891296E-2</v>
      </c>
      <c r="AE169" s="31">
        <f t="shared" si="119"/>
        <v>-3.1183305938476331</v>
      </c>
      <c r="AF169" s="31">
        <f t="shared" si="120"/>
        <v>-70.804647573364008</v>
      </c>
      <c r="AG169" s="31">
        <f t="shared" si="99"/>
        <v>92.110410468749379</v>
      </c>
      <c r="AH169" s="31">
        <f t="shared" si="108"/>
        <v>-109.42085787715507</v>
      </c>
      <c r="AI169" s="31">
        <f t="shared" si="109"/>
        <v>-89.999806322246712</v>
      </c>
      <c r="AJ169" s="31">
        <f t="shared" si="121"/>
        <v>26.76439145967057</v>
      </c>
      <c r="AK169" s="31">
        <f t="shared" si="110"/>
        <v>87.369394942904265</v>
      </c>
      <c r="AL169" s="32">
        <f t="shared" si="111"/>
        <v>-2.9197253194141884E-3</v>
      </c>
      <c r="AM169" s="31">
        <f t="shared" si="112"/>
        <v>-1.4855153488736019</v>
      </c>
      <c r="AN169" s="31">
        <f t="shared" si="122"/>
        <v>9.4510243259454629</v>
      </c>
      <c r="AO169" s="31">
        <f t="shared" si="123"/>
        <v>-4.1159267282160492</v>
      </c>
      <c r="AP169" s="30">
        <f t="shared" si="100"/>
        <v>23.609121289162623</v>
      </c>
      <c r="AQ169" s="30">
        <f t="shared" si="101"/>
        <v>-22.498774732165998</v>
      </c>
      <c r="AR169" s="31">
        <f t="shared" si="124"/>
        <v>7.4430402890944549</v>
      </c>
      <c r="AS169" s="33">
        <f t="shared" si="125"/>
        <v>-74.920574301580061</v>
      </c>
      <c r="AT169" s="31">
        <f t="shared" si="113"/>
        <v>8.6741255616035068E-11</v>
      </c>
      <c r="AU169" s="31">
        <f t="shared" si="114"/>
        <v>2.5606065791922958E-4</v>
      </c>
      <c r="AV169" s="32">
        <f t="shared" si="115"/>
        <v>-4.8794969807597697E-13</v>
      </c>
      <c r="AW169" s="31">
        <f t="shared" si="116"/>
        <v>-1.9204549344069353E-5</v>
      </c>
      <c r="AX169" s="34">
        <f t="shared" si="126"/>
        <v>8.6253305917959084E-11</v>
      </c>
      <c r="AY169" s="35">
        <f t="shared" si="127"/>
        <v>2.3685610857516023E-4</v>
      </c>
      <c r="AZ169" s="10">
        <f t="shared" si="128"/>
        <v>7.4430402891807086</v>
      </c>
      <c r="BA169" s="10">
        <f t="shared" si="129"/>
        <v>-74.920337445471489</v>
      </c>
      <c r="BB169" s="10">
        <f t="shared" si="130"/>
        <v>105.07966255452851</v>
      </c>
      <c r="BC169" s="48"/>
      <c r="BD169" s="46">
        <f t="shared" si="131"/>
        <v>7</v>
      </c>
      <c r="BE169" s="46">
        <f t="shared" si="132"/>
        <v>-75</v>
      </c>
      <c r="BF169" s="46">
        <f t="shared" si="133"/>
        <v>105</v>
      </c>
    </row>
    <row r="170" spans="22:58" x14ac:dyDescent="0.3">
      <c r="V170" s="29">
        <v>2.66</v>
      </c>
      <c r="W170" s="38">
        <f t="shared" si="117"/>
        <v>4570.8818961487559</v>
      </c>
      <c r="X170" s="30">
        <f t="shared" si="102"/>
        <v>0.52657877444698298</v>
      </c>
      <c r="Y170" s="31">
        <f t="shared" si="103"/>
        <v>-4.2655397779444106</v>
      </c>
      <c r="Z170" s="31">
        <f t="shared" si="104"/>
        <v>-52.268643486080684</v>
      </c>
      <c r="AA170" s="31">
        <f t="shared" si="105"/>
        <v>0.5186718764769106</v>
      </c>
      <c r="AB170" s="31">
        <f t="shared" si="106"/>
        <v>-19.604068916993107</v>
      </c>
      <c r="AC170" s="31">
        <f t="shared" si="118"/>
        <v>2.9015432647135431E-7</v>
      </c>
      <c r="AD170" s="31">
        <f t="shared" si="107"/>
        <v>1.4809657013708418E-2</v>
      </c>
      <c r="AE170" s="31">
        <f t="shared" si="119"/>
        <v>-3.2202888368661911</v>
      </c>
      <c r="AF170" s="31">
        <f t="shared" si="120"/>
        <v>-71.857902746060077</v>
      </c>
      <c r="AG170" s="31">
        <f t="shared" si="99"/>
        <v>92.110410468749379</v>
      </c>
      <c r="AH170" s="31">
        <f t="shared" si="108"/>
        <v>-109.62085787715283</v>
      </c>
      <c r="AI170" s="31">
        <f t="shared" si="109"/>
        <v>-89.999810730890616</v>
      </c>
      <c r="AJ170" s="31">
        <f t="shared" si="121"/>
        <v>26.963979694305834</v>
      </c>
      <c r="AK170" s="31">
        <f t="shared" si="110"/>
        <v>87.429193555349357</v>
      </c>
      <c r="AL170" s="32">
        <f t="shared" si="111"/>
        <v>-3.057279311920976E-3</v>
      </c>
      <c r="AM170" s="31">
        <f t="shared" si="112"/>
        <v>-1.5201013961583523</v>
      </c>
      <c r="AN170" s="31">
        <f t="shared" si="122"/>
        <v>9.4504750065904624</v>
      </c>
      <c r="AO170" s="31">
        <f t="shared" si="123"/>
        <v>-4.0907185716996111</v>
      </c>
      <c r="AP170" s="30">
        <f t="shared" si="100"/>
        <v>23.609121289162623</v>
      </c>
      <c r="AQ170" s="30">
        <f t="shared" si="101"/>
        <v>-22.498774732165998</v>
      </c>
      <c r="AR170" s="31">
        <f t="shared" si="124"/>
        <v>7.3405327267208946</v>
      </c>
      <c r="AS170" s="33">
        <f t="shared" si="125"/>
        <v>-75.948621317759688</v>
      </c>
      <c r="AT170" s="31">
        <f t="shared" si="113"/>
        <v>9.082807541924612E-11</v>
      </c>
      <c r="AU170" s="31">
        <f t="shared" si="114"/>
        <v>2.6202507684746501E-4</v>
      </c>
      <c r="AV170" s="32">
        <f t="shared" si="115"/>
        <v>-5.1109355727325718E-13</v>
      </c>
      <c r="AW170" s="31">
        <f t="shared" si="116"/>
        <v>-1.9651880763696106E-5</v>
      </c>
      <c r="AX170" s="34">
        <f t="shared" si="126"/>
        <v>9.0316981861972863E-11</v>
      </c>
      <c r="AY170" s="35">
        <f t="shared" si="127"/>
        <v>2.423731960837689E-4</v>
      </c>
      <c r="AZ170" s="10">
        <f t="shared" si="128"/>
        <v>7.3405327268112117</v>
      </c>
      <c r="BA170" s="10">
        <f t="shared" si="129"/>
        <v>-75.948378944563601</v>
      </c>
      <c r="BB170" s="10">
        <f t="shared" si="130"/>
        <v>104.0516210554364</v>
      </c>
      <c r="BC170" s="37"/>
      <c r="BD170" s="46">
        <f t="shared" si="131"/>
        <v>7</v>
      </c>
      <c r="BE170" s="46">
        <f t="shared" si="132"/>
        <v>-76</v>
      </c>
      <c r="BF170" s="46">
        <f t="shared" si="133"/>
        <v>104</v>
      </c>
    </row>
    <row r="171" spans="22:58" x14ac:dyDescent="0.3">
      <c r="V171" s="29">
        <v>2.67</v>
      </c>
      <c r="W171" s="36">
        <f t="shared" si="117"/>
        <v>4677.3514128719835</v>
      </c>
      <c r="X171" s="30">
        <f t="shared" si="102"/>
        <v>0.52657877444698298</v>
      </c>
      <c r="Y171" s="31">
        <f t="shared" si="103"/>
        <v>-4.3917152992832795</v>
      </c>
      <c r="Z171" s="31">
        <f t="shared" si="104"/>
        <v>-52.905272576871802</v>
      </c>
      <c r="AA171" s="31">
        <f t="shared" si="105"/>
        <v>0.54165196650586855</v>
      </c>
      <c r="AB171" s="31">
        <f t="shared" si="106"/>
        <v>-20.024781646112469</v>
      </c>
      <c r="AC171" s="31">
        <f t="shared" si="118"/>
        <v>3.0382887906781033E-7</v>
      </c>
      <c r="AD171" s="31">
        <f t="shared" si="107"/>
        <v>1.5154618224303643E-2</v>
      </c>
      <c r="AE171" s="31">
        <f t="shared" si="119"/>
        <v>-3.3234842545015493</v>
      </c>
      <c r="AF171" s="31">
        <f t="shared" si="120"/>
        <v>-72.914899604759967</v>
      </c>
      <c r="AG171" s="31">
        <f t="shared" si="99"/>
        <v>92.110410468749379</v>
      </c>
      <c r="AH171" s="31">
        <f t="shared" si="108"/>
        <v>-109.8208578771507</v>
      </c>
      <c r="AI171" s="31">
        <f t="shared" si="109"/>
        <v>-89.999815039181527</v>
      </c>
      <c r="AJ171" s="31">
        <f t="shared" si="121"/>
        <v>27.163586424987596</v>
      </c>
      <c r="AK171" s="31">
        <f t="shared" si="110"/>
        <v>87.487636401126366</v>
      </c>
      <c r="AL171" s="32">
        <f t="shared" si="111"/>
        <v>-3.2013113549516437E-3</v>
      </c>
      <c r="AM171" s="31">
        <f t="shared" si="112"/>
        <v>-1.5554919087404686</v>
      </c>
      <c r="AN171" s="31">
        <f t="shared" si="122"/>
        <v>9.4499377052313225</v>
      </c>
      <c r="AO171" s="31">
        <f t="shared" si="123"/>
        <v>-4.0676705467956298</v>
      </c>
      <c r="AP171" s="30">
        <f t="shared" si="100"/>
        <v>23.609121289162623</v>
      </c>
      <c r="AQ171" s="30">
        <f t="shared" si="101"/>
        <v>-22.498774732165998</v>
      </c>
      <c r="AR171" s="31">
        <f t="shared" si="124"/>
        <v>7.2368000077263979</v>
      </c>
      <c r="AS171" s="33">
        <f t="shared" si="125"/>
        <v>-76.982570151555592</v>
      </c>
      <c r="AT171" s="31">
        <f t="shared" si="113"/>
        <v>9.5109689370696885E-11</v>
      </c>
      <c r="AU171" s="31">
        <f t="shared" si="114"/>
        <v>2.6812842493974872E-4</v>
      </c>
      <c r="AV171" s="32">
        <f t="shared" si="115"/>
        <v>-5.3616607140364415E-13</v>
      </c>
      <c r="AW171" s="31">
        <f t="shared" si="116"/>
        <v>-2.0109631870627124E-5</v>
      </c>
      <c r="AX171" s="34">
        <f t="shared" si="126"/>
        <v>9.4573523299293243E-11</v>
      </c>
      <c r="AY171" s="35">
        <f t="shared" si="127"/>
        <v>2.4801879306912157E-4</v>
      </c>
      <c r="AZ171" s="10">
        <f t="shared" si="128"/>
        <v>7.2368000078209711</v>
      </c>
      <c r="BA171" s="10">
        <f t="shared" si="129"/>
        <v>-76.982322132762519</v>
      </c>
      <c r="BB171" s="10">
        <f t="shared" si="130"/>
        <v>103.01767786723748</v>
      </c>
      <c r="BC171" s="48"/>
      <c r="BD171" s="46">
        <f t="shared" si="131"/>
        <v>7</v>
      </c>
      <c r="BE171" s="46">
        <f t="shared" si="132"/>
        <v>-77</v>
      </c>
      <c r="BF171" s="46">
        <f t="shared" si="133"/>
        <v>103</v>
      </c>
    </row>
    <row r="172" spans="22:58" x14ac:dyDescent="0.3">
      <c r="V172" s="29">
        <v>2.68</v>
      </c>
      <c r="W172" s="38">
        <f t="shared" si="117"/>
        <v>4786.3009232263885</v>
      </c>
      <c r="X172" s="30">
        <f t="shared" si="102"/>
        <v>0.52657877444698298</v>
      </c>
      <c r="Y172" s="31">
        <f t="shared" si="103"/>
        <v>-4.5200223315131023</v>
      </c>
      <c r="Z172" s="31">
        <f t="shared" si="104"/>
        <v>-53.53792072445971</v>
      </c>
      <c r="AA172" s="31">
        <f t="shared" si="105"/>
        <v>0.56558545493887069</v>
      </c>
      <c r="AB172" s="31">
        <f t="shared" si="106"/>
        <v>-20.45297518847886</v>
      </c>
      <c r="AC172" s="31">
        <f t="shared" si="118"/>
        <v>3.1814789166505411E-7</v>
      </c>
      <c r="AD172" s="31">
        <f t="shared" si="107"/>
        <v>1.5507614612576881E-2</v>
      </c>
      <c r="AE172" s="31">
        <f t="shared" si="119"/>
        <v>-3.4278577839793574</v>
      </c>
      <c r="AF172" s="31">
        <f t="shared" si="120"/>
        <v>-73.975388298325996</v>
      </c>
      <c r="AG172" s="31">
        <f t="shared" si="99"/>
        <v>92.110410468749379</v>
      </c>
      <c r="AH172" s="31">
        <f t="shared" si="108"/>
        <v>-110.02085787714867</v>
      </c>
      <c r="AI172" s="31">
        <f t="shared" si="109"/>
        <v>-89.999819249403771</v>
      </c>
      <c r="AJ172" s="31">
        <f t="shared" si="121"/>
        <v>27.363210822457646</v>
      </c>
      <c r="AK172" s="31">
        <f t="shared" si="110"/>
        <v>87.544753980678166</v>
      </c>
      <c r="AL172" s="32">
        <f t="shared" si="111"/>
        <v>-3.352126299464981E-3</v>
      </c>
      <c r="AM172" s="31">
        <f t="shared" si="112"/>
        <v>-1.5917055430560485</v>
      </c>
      <c r="AN172" s="31">
        <f t="shared" si="122"/>
        <v>9.4494112877588883</v>
      </c>
      <c r="AO172" s="31">
        <f t="shared" si="123"/>
        <v>-4.046770811781653</v>
      </c>
      <c r="AP172" s="30">
        <f t="shared" si="100"/>
        <v>23.609121289162623</v>
      </c>
      <c r="AQ172" s="30">
        <f t="shared" si="101"/>
        <v>-22.498774732165998</v>
      </c>
      <c r="AR172" s="31">
        <f t="shared" si="124"/>
        <v>7.1319000607761538</v>
      </c>
      <c r="AS172" s="33">
        <f t="shared" si="125"/>
        <v>-78.022159110107651</v>
      </c>
      <c r="AT172" s="31">
        <f t="shared" si="113"/>
        <v>9.9591883435186309E-11</v>
      </c>
      <c r="AU172" s="31">
        <f t="shared" si="114"/>
        <v>2.7437393827202687E-4</v>
      </c>
      <c r="AV172" s="32">
        <f t="shared" si="115"/>
        <v>-5.5930993060092447E-13</v>
      </c>
      <c r="AW172" s="31">
        <f t="shared" si="116"/>
        <v>-2.057804537055842E-5</v>
      </c>
      <c r="AX172" s="34">
        <f t="shared" si="126"/>
        <v>9.9032573504585381E-11</v>
      </c>
      <c r="AY172" s="35">
        <f t="shared" si="127"/>
        <v>2.5379589290146844E-4</v>
      </c>
      <c r="AZ172" s="10">
        <f t="shared" si="128"/>
        <v>7.1319000608751866</v>
      </c>
      <c r="BA172" s="10">
        <f t="shared" si="129"/>
        <v>-78.021905314214749</v>
      </c>
      <c r="BB172" s="10">
        <f t="shared" si="130"/>
        <v>101.97809468578525</v>
      </c>
      <c r="BC172" s="37"/>
      <c r="BD172" s="46">
        <f t="shared" si="131"/>
        <v>7</v>
      </c>
      <c r="BE172" s="46">
        <f t="shared" si="132"/>
        <v>-78</v>
      </c>
      <c r="BF172" s="46">
        <f t="shared" si="133"/>
        <v>102</v>
      </c>
    </row>
    <row r="173" spans="22:58" x14ac:dyDescent="0.3">
      <c r="V173" s="29">
        <v>2.69</v>
      </c>
      <c r="W173" s="36">
        <f t="shared" si="117"/>
        <v>4897.7881936844624</v>
      </c>
      <c r="X173" s="30">
        <f t="shared" si="102"/>
        <v>0.52657877444698298</v>
      </c>
      <c r="Y173" s="31">
        <f t="shared" si="103"/>
        <v>-4.6504332755440094</v>
      </c>
      <c r="Z173" s="31">
        <f t="shared" si="104"/>
        <v>-54.166306323260144</v>
      </c>
      <c r="AA173" s="31">
        <f t="shared" si="105"/>
        <v>0.59050632723121121</v>
      </c>
      <c r="AB173" s="31">
        <f t="shared" si="106"/>
        <v>-20.888685199456408</v>
      </c>
      <c r="AC173" s="31">
        <f t="shared" si="118"/>
        <v>3.3314174057392966E-7</v>
      </c>
      <c r="AD173" s="31">
        <f t="shared" si="107"/>
        <v>1.5868833341778354E-2</v>
      </c>
      <c r="AE173" s="31">
        <f t="shared" si="119"/>
        <v>-3.5333478407240748</v>
      </c>
      <c r="AF173" s="31">
        <f t="shared" si="120"/>
        <v>-75.039122689374764</v>
      </c>
      <c r="AG173" s="31">
        <f t="shared" si="99"/>
        <v>92.110410468749379</v>
      </c>
      <c r="AH173" s="31">
        <f t="shared" si="108"/>
        <v>-110.22085787714671</v>
      </c>
      <c r="AI173" s="31">
        <f t="shared" si="109"/>
        <v>-89.999823363789659</v>
      </c>
      <c r="AJ173" s="31">
        <f t="shared" si="121"/>
        <v>27.562852094499597</v>
      </c>
      <c r="AK173" s="31">
        <f t="shared" si="110"/>
        <v>87.60057612414009</v>
      </c>
      <c r="AL173" s="32">
        <f t="shared" si="111"/>
        <v>-3.5100433202224926E-3</v>
      </c>
      <c r="AM173" s="31">
        <f t="shared" si="112"/>
        <v>-1.6287613842530617</v>
      </c>
      <c r="AN173" s="31">
        <f t="shared" si="122"/>
        <v>9.4488946427820402</v>
      </c>
      <c r="AO173" s="31">
        <f t="shared" si="123"/>
        <v>-4.0280086239026307</v>
      </c>
      <c r="AP173" s="30">
        <f t="shared" si="100"/>
        <v>23.609121289162623</v>
      </c>
      <c r="AQ173" s="30">
        <f t="shared" si="101"/>
        <v>-22.498774732165998</v>
      </c>
      <c r="AR173" s="31">
        <f t="shared" si="124"/>
        <v>7.0258933590545922</v>
      </c>
      <c r="AS173" s="33">
        <f t="shared" si="125"/>
        <v>-79.0671313132774</v>
      </c>
      <c r="AT173" s="31">
        <f t="shared" si="113"/>
        <v>1.0428622954231263E-10</v>
      </c>
      <c r="AU173" s="31">
        <f t="shared" si="114"/>
        <v>2.8076492829813581E-4</v>
      </c>
      <c r="AV173" s="32">
        <f t="shared" si="115"/>
        <v>-5.863110996644183E-13</v>
      </c>
      <c r="AW173" s="31">
        <f t="shared" si="116"/>
        <v>-2.1057369622527784E-5</v>
      </c>
      <c r="AX173" s="34">
        <f t="shared" si="126"/>
        <v>1.0369991844264821E-10</v>
      </c>
      <c r="AY173" s="35">
        <f t="shared" si="127"/>
        <v>2.5970755867560803E-4</v>
      </c>
      <c r="AZ173" s="10">
        <f t="shared" si="128"/>
        <v>7.0258933591582924</v>
      </c>
      <c r="BA173" s="10">
        <f t="shared" si="129"/>
        <v>-79.066871605718731</v>
      </c>
      <c r="BB173" s="10">
        <f t="shared" si="130"/>
        <v>100.93312839428127</v>
      </c>
      <c r="BC173" s="48"/>
      <c r="BD173" s="46">
        <f t="shared" si="131"/>
        <v>7</v>
      </c>
      <c r="BE173" s="46">
        <f t="shared" si="132"/>
        <v>-79</v>
      </c>
      <c r="BF173" s="46">
        <f t="shared" si="133"/>
        <v>101</v>
      </c>
    </row>
    <row r="174" spans="22:58" x14ac:dyDescent="0.3">
      <c r="V174" s="29">
        <v>2.7</v>
      </c>
      <c r="W174" s="38">
        <f t="shared" si="117"/>
        <v>5011.8723362727269</v>
      </c>
      <c r="X174" s="30">
        <f t="shared" si="102"/>
        <v>0.52657877444698298</v>
      </c>
      <c r="Y174" s="31">
        <f t="shared" si="103"/>
        <v>-4.7829188789532147</v>
      </c>
      <c r="Z174" s="31">
        <f t="shared" si="104"/>
        <v>-54.790157891078174</v>
      </c>
      <c r="AA174" s="31">
        <f t="shared" si="105"/>
        <v>0.61644931534880776</v>
      </c>
      <c r="AB174" s="31">
        <f t="shared" si="106"/>
        <v>-21.331941065464793</v>
      </c>
      <c r="AC174" s="31">
        <f t="shared" si="118"/>
        <v>3.4884222545220227E-7</v>
      </c>
      <c r="AD174" s="31">
        <f t="shared" si="107"/>
        <v>1.6238465934744706E-2</v>
      </c>
      <c r="AE174" s="31">
        <f t="shared" si="119"/>
        <v>-3.6398904403151988</v>
      </c>
      <c r="AF174" s="31">
        <f t="shared" si="120"/>
        <v>-76.105860490608222</v>
      </c>
      <c r="AG174" s="31">
        <f t="shared" si="99"/>
        <v>92.110410468749379</v>
      </c>
      <c r="AH174" s="31">
        <f t="shared" si="108"/>
        <v>-110.42085787714485</v>
      </c>
      <c r="AI174" s="31">
        <f t="shared" si="109"/>
        <v>-89.999827384520685</v>
      </c>
      <c r="AJ174" s="31">
        <f t="shared" si="121"/>
        <v>27.762509484296483</v>
      </c>
      <c r="AK174" s="31">
        <f t="shared" si="110"/>
        <v>87.655132005009179</v>
      </c>
      <c r="AL174" s="32">
        <f t="shared" si="111"/>
        <v>-3.6753965866662668E-3</v>
      </c>
      <c r="AM174" s="31">
        <f t="shared" si="112"/>
        <v>-1.6666789557600099</v>
      </c>
      <c r="AN174" s="31">
        <f t="shared" si="122"/>
        <v>9.448386679314341</v>
      </c>
      <c r="AO174" s="31">
        <f t="shared" si="123"/>
        <v>-4.0113743352715163</v>
      </c>
      <c r="AP174" s="30">
        <f t="shared" si="100"/>
        <v>23.609121289162623</v>
      </c>
      <c r="AQ174" s="30">
        <f t="shared" si="101"/>
        <v>-22.498774732165998</v>
      </c>
      <c r="AR174" s="31">
        <f t="shared" si="124"/>
        <v>6.918842795995765</v>
      </c>
      <c r="AS174" s="33">
        <f t="shared" si="125"/>
        <v>-80.117234825879734</v>
      </c>
      <c r="AT174" s="31">
        <f t="shared" si="113"/>
        <v>1.0920044231180779E-10</v>
      </c>
      <c r="AU174" s="31">
        <f t="shared" si="114"/>
        <v>2.873047836055826E-4</v>
      </c>
      <c r="AV174" s="32">
        <f t="shared" si="115"/>
        <v>-6.1331226872791223E-13</v>
      </c>
      <c r="AW174" s="31">
        <f t="shared" si="116"/>
        <v>-2.1547858770598279E-5</v>
      </c>
      <c r="AX174" s="34">
        <f t="shared" si="126"/>
        <v>1.0858713004307988E-10</v>
      </c>
      <c r="AY174" s="35">
        <f t="shared" si="127"/>
        <v>2.6575692483498433E-4</v>
      </c>
      <c r="AZ174" s="10">
        <f t="shared" si="128"/>
        <v>6.9188427961043519</v>
      </c>
      <c r="BA174" s="10">
        <f t="shared" si="129"/>
        <v>-80.116969068954901</v>
      </c>
      <c r="BB174" s="10">
        <f t="shared" si="130"/>
        <v>99.883030931045099</v>
      </c>
      <c r="BC174" s="37"/>
      <c r="BD174" s="46">
        <f t="shared" si="131"/>
        <v>7</v>
      </c>
      <c r="BE174" s="46">
        <f t="shared" si="132"/>
        <v>-80</v>
      </c>
      <c r="BF174" s="46">
        <f t="shared" si="133"/>
        <v>100</v>
      </c>
    </row>
    <row r="175" spans="22:58" x14ac:dyDescent="0.3">
      <c r="V175" s="29">
        <v>2.71</v>
      </c>
      <c r="W175" s="36">
        <f t="shared" si="117"/>
        <v>5128.6138399136516</v>
      </c>
      <c r="X175" s="30">
        <f t="shared" si="102"/>
        <v>0.52657877444698298</v>
      </c>
      <c r="Y175" s="31">
        <f t="shared" si="103"/>
        <v>-4.9174483427328388</v>
      </c>
      <c r="Z175" s="31">
        <f t="shared" si="104"/>
        <v>-55.409214530928246</v>
      </c>
      <c r="AA175" s="31">
        <f t="shared" si="105"/>
        <v>0.6434498749743699</v>
      </c>
      <c r="AB175" s="31">
        <f t="shared" si="106"/>
        <v>-21.78276551755668</v>
      </c>
      <c r="AC175" s="31">
        <f t="shared" si="118"/>
        <v>3.6528265416533415E-7</v>
      </c>
      <c r="AD175" s="31">
        <f t="shared" si="107"/>
        <v>1.6616708375446217E-2</v>
      </c>
      <c r="AE175" s="31">
        <f t="shared" si="119"/>
        <v>-3.7474193280288319</v>
      </c>
      <c r="AF175" s="31">
        <f t="shared" si="120"/>
        <v>-77.17536334010947</v>
      </c>
      <c r="AG175" s="31">
        <f t="shared" si="99"/>
        <v>92.110410468749379</v>
      </c>
      <c r="AH175" s="31">
        <f t="shared" si="108"/>
        <v>-110.6208578771431</v>
      </c>
      <c r="AI175" s="31">
        <f t="shared" si="109"/>
        <v>-89.999831313728691</v>
      </c>
      <c r="AJ175" s="31">
        <f t="shared" si="121"/>
        <v>27.962182268859852</v>
      </c>
      <c r="AK175" s="31">
        <f t="shared" si="110"/>
        <v>87.708450153606961</v>
      </c>
      <c r="AL175" s="32">
        <f t="shared" si="111"/>
        <v>-3.8485359650328259E-3</v>
      </c>
      <c r="AM175" s="31">
        <f t="shared" si="112"/>
        <v>-1.7054782290477286</v>
      </c>
      <c r="AN175" s="31">
        <f t="shared" si="122"/>
        <v>9.4478863245011038</v>
      </c>
      <c r="AO175" s="31">
        <f t="shared" si="123"/>
        <v>-3.996859389169459</v>
      </c>
      <c r="AP175" s="30">
        <f t="shared" si="100"/>
        <v>23.609121289162623</v>
      </c>
      <c r="AQ175" s="30">
        <f t="shared" si="101"/>
        <v>-22.498774732165998</v>
      </c>
      <c r="AR175" s="31">
        <f t="shared" si="124"/>
        <v>6.8108135534688969</v>
      </c>
      <c r="AS175" s="33">
        <f t="shared" si="125"/>
        <v>-81.172222729278928</v>
      </c>
      <c r="AT175" s="31">
        <f t="shared" si="113"/>
        <v>1.1434609367326991E-10</v>
      </c>
      <c r="AU175" s="31">
        <f t="shared" si="114"/>
        <v>2.9399697171221496E-4</v>
      </c>
      <c r="AV175" s="32">
        <f t="shared" si="115"/>
        <v>-6.4417074765761969E-13</v>
      </c>
      <c r="AW175" s="31">
        <f t="shared" si="116"/>
        <v>-2.204977287860855E-5</v>
      </c>
      <c r="AX175" s="34">
        <f t="shared" si="126"/>
        <v>1.1370192292561229E-10</v>
      </c>
      <c r="AY175" s="35">
        <f t="shared" si="127"/>
        <v>2.719471988336064E-4</v>
      </c>
      <c r="AZ175" s="10">
        <f t="shared" si="128"/>
        <v>6.8108135535825989</v>
      </c>
      <c r="BA175" s="10">
        <f t="shared" si="129"/>
        <v>-81.171950782080089</v>
      </c>
      <c r="BB175" s="10">
        <f t="shared" si="130"/>
        <v>98.828049217919911</v>
      </c>
      <c r="BC175" s="48"/>
      <c r="BD175" s="46">
        <f t="shared" si="131"/>
        <v>7</v>
      </c>
      <c r="BE175" s="46">
        <f t="shared" si="132"/>
        <v>-81</v>
      </c>
      <c r="BF175" s="46">
        <f t="shared" si="133"/>
        <v>99</v>
      </c>
    </row>
    <row r="176" spans="22:58" x14ac:dyDescent="0.3">
      <c r="V176" s="29">
        <v>2.72</v>
      </c>
      <c r="W176" s="38">
        <f t="shared" si="117"/>
        <v>5248.0746024977288</v>
      </c>
      <c r="X176" s="30">
        <f t="shared" si="102"/>
        <v>0.52657877444698298</v>
      </c>
      <c r="Y176" s="31">
        <f t="shared" si="103"/>
        <v>-5.0539894311318259</v>
      </c>
      <c r="Z176" s="31">
        <f t="shared" si="104"/>
        <v>-56.023226336426873</v>
      </c>
      <c r="AA176" s="31">
        <f t="shared" si="105"/>
        <v>0.67154415880198826</v>
      </c>
      <c r="AB176" s="31">
        <f t="shared" si="106"/>
        <v>-22.241174240815944</v>
      </c>
      <c r="AC176" s="31">
        <f t="shared" si="118"/>
        <v>3.8249789293146902E-7</v>
      </c>
      <c r="AD176" s="31">
        <f t="shared" si="107"/>
        <v>1.7003761212899642E-2</v>
      </c>
      <c r="AE176" s="31">
        <f t="shared" si="119"/>
        <v>-3.8558661153849618</v>
      </c>
      <c r="AF176" s="31">
        <f t="shared" si="120"/>
        <v>-78.247396816029905</v>
      </c>
      <c r="AG176" s="31">
        <f t="shared" si="99"/>
        <v>92.110410468749379</v>
      </c>
      <c r="AH176" s="31">
        <f t="shared" si="108"/>
        <v>-110.82085787714138</v>
      </c>
      <c r="AI176" s="31">
        <f t="shared" si="109"/>
        <v>-89.999835153497031</v>
      </c>
      <c r="AJ176" s="31">
        <f t="shared" si="121"/>
        <v>28.161869757527825</v>
      </c>
      <c r="AK176" s="31">
        <f t="shared" si="110"/>
        <v>87.760558470333947</v>
      </c>
      <c r="AL176" s="32">
        <f t="shared" si="111"/>
        <v>-4.029827753074193E-3</v>
      </c>
      <c r="AM176" s="31">
        <f t="shared" si="112"/>
        <v>-1.7451796335867973</v>
      </c>
      <c r="AN176" s="31">
        <f t="shared" si="122"/>
        <v>9.447392521382751</v>
      </c>
      <c r="AO176" s="31">
        <f t="shared" si="123"/>
        <v>-3.9844563167498812</v>
      </c>
      <c r="AP176" s="30">
        <f t="shared" si="100"/>
        <v>23.609121289162623</v>
      </c>
      <c r="AQ176" s="30">
        <f t="shared" si="101"/>
        <v>-22.498774732165998</v>
      </c>
      <c r="AR176" s="31">
        <f t="shared" si="124"/>
        <v>6.7018729629944147</v>
      </c>
      <c r="AS176" s="33">
        <f t="shared" si="125"/>
        <v>-82.23185313277979</v>
      </c>
      <c r="AT176" s="31">
        <f t="shared" si="113"/>
        <v>1.1973475555629708E-10</v>
      </c>
      <c r="AU176" s="31">
        <f t="shared" si="114"/>
        <v>3.0084504090474828E-4</v>
      </c>
      <c r="AV176" s="32">
        <f t="shared" si="115"/>
        <v>-6.7310057165422048E-13</v>
      </c>
      <c r="AW176" s="31">
        <f t="shared" si="116"/>
        <v>-2.2563378068062307E-5</v>
      </c>
      <c r="AX176" s="34">
        <f t="shared" si="126"/>
        <v>1.1906165498464285E-10</v>
      </c>
      <c r="AY176" s="35">
        <f t="shared" si="127"/>
        <v>2.78281662836686E-4</v>
      </c>
      <c r="AZ176" s="10">
        <f t="shared" si="128"/>
        <v>6.7018729631134768</v>
      </c>
      <c r="BA176" s="10">
        <f t="shared" si="129"/>
        <v>-82.23157485111696</v>
      </c>
      <c r="BB176" s="10">
        <f t="shared" si="130"/>
        <v>97.76842514888304</v>
      </c>
      <c r="BC176" s="37"/>
      <c r="BD176" s="46">
        <f t="shared" si="131"/>
        <v>7</v>
      </c>
      <c r="BE176" s="46">
        <f t="shared" si="132"/>
        <v>-82</v>
      </c>
      <c r="BF176" s="46">
        <f t="shared" si="133"/>
        <v>98</v>
      </c>
    </row>
    <row r="177" spans="22:58" x14ac:dyDescent="0.3">
      <c r="V177" s="29">
        <v>2.73</v>
      </c>
      <c r="W177" s="36">
        <f t="shared" si="117"/>
        <v>5370.3179637025296</v>
      </c>
      <c r="X177" s="30">
        <f t="shared" si="102"/>
        <v>0.52657877444698298</v>
      </c>
      <c r="Y177" s="31">
        <f t="shared" si="103"/>
        <v>-5.1925085838202625</v>
      </c>
      <c r="Z177" s="31">
        <f t="shared" si="104"/>
        <v>-56.631954740287433</v>
      </c>
      <c r="AA177" s="31">
        <f t="shared" si="105"/>
        <v>0.70076898573175406</v>
      </c>
      <c r="AB177" s="31">
        <f t="shared" si="106"/>
        <v>-22.707175481149076</v>
      </c>
      <c r="AC177" s="31">
        <f t="shared" si="118"/>
        <v>4.0052446275412918E-7</v>
      </c>
      <c r="AD177" s="31">
        <f t="shared" si="107"/>
        <v>1.7399829667501261E-2</v>
      </c>
      <c r="AE177" s="31">
        <f t="shared" si="119"/>
        <v>-3.9651604231170627</v>
      </c>
      <c r="AF177" s="31">
        <f t="shared" si="120"/>
        <v>-79.321730391769009</v>
      </c>
      <c r="AG177" s="31">
        <f t="shared" si="99"/>
        <v>92.110410468749379</v>
      </c>
      <c r="AH177" s="31">
        <f t="shared" si="108"/>
        <v>-111.02085787713976</v>
      </c>
      <c r="AI177" s="31">
        <f t="shared" si="109"/>
        <v>-89.999838905861552</v>
      </c>
      <c r="AJ177" s="31">
        <f t="shared" si="121"/>
        <v>28.361571290528818</v>
      </c>
      <c r="AK177" s="31">
        <f t="shared" si="110"/>
        <v>87.811484238713817</v>
      </c>
      <c r="AL177" s="32">
        <f t="shared" si="111"/>
        <v>-4.2196554489722779E-3</v>
      </c>
      <c r="AM177" s="31">
        <f t="shared" si="112"/>
        <v>-1.785804067002805</v>
      </c>
      <c r="AN177" s="31">
        <f t="shared" si="122"/>
        <v>9.4469042266894636</v>
      </c>
      <c r="AO177" s="31">
        <f t="shared" si="123"/>
        <v>-3.9741587341505396</v>
      </c>
      <c r="AP177" s="30">
        <f t="shared" si="100"/>
        <v>23.609121289162623</v>
      </c>
      <c r="AQ177" s="30">
        <f t="shared" si="101"/>
        <v>-22.498774732165998</v>
      </c>
      <c r="AR177" s="31">
        <f t="shared" si="124"/>
        <v>6.5920903605690242</v>
      </c>
      <c r="AS177" s="33">
        <f t="shared" si="125"/>
        <v>-83.295889125919544</v>
      </c>
      <c r="AT177" s="31">
        <f t="shared" si="113"/>
        <v>1.2537799989048728E-10</v>
      </c>
      <c r="AU177" s="31">
        <f t="shared" si="114"/>
        <v>3.0785262212011232E-4</v>
      </c>
      <c r="AV177" s="32">
        <f t="shared" si="115"/>
        <v>-7.058877055170348E-13</v>
      </c>
      <c r="AW177" s="31">
        <f t="shared" si="116"/>
        <v>-2.3088946659229362E-5</v>
      </c>
      <c r="AX177" s="34">
        <f t="shared" si="126"/>
        <v>1.2467211218497025E-10</v>
      </c>
      <c r="AY177" s="35">
        <f t="shared" si="127"/>
        <v>2.8476367546088297E-4</v>
      </c>
      <c r="AZ177" s="10">
        <f t="shared" si="128"/>
        <v>6.592090360693696</v>
      </c>
      <c r="BA177" s="10">
        <f t="shared" si="129"/>
        <v>-83.295604362244077</v>
      </c>
      <c r="BB177" s="10">
        <f t="shared" si="130"/>
        <v>96.704395637755923</v>
      </c>
      <c r="BC177" s="48"/>
      <c r="BD177" s="46">
        <f t="shared" si="131"/>
        <v>7</v>
      </c>
      <c r="BE177" s="46">
        <f t="shared" si="132"/>
        <v>-83</v>
      </c>
      <c r="BF177" s="46">
        <f t="shared" si="133"/>
        <v>97</v>
      </c>
    </row>
    <row r="178" spans="22:58" x14ac:dyDescent="0.3">
      <c r="V178" s="29">
        <v>2.74</v>
      </c>
      <c r="W178" s="38">
        <f t="shared" si="117"/>
        <v>5495.4087385762532</v>
      </c>
      <c r="X178" s="30">
        <f t="shared" si="102"/>
        <v>0.52657877444698298</v>
      </c>
      <c r="Y178" s="31">
        <f t="shared" si="103"/>
        <v>-5.3329710296180863</v>
      </c>
      <c r="Z178" s="31">
        <f t="shared" si="104"/>
        <v>-57.235172805946149</v>
      </c>
      <c r="AA178" s="31">
        <f t="shared" si="105"/>
        <v>0.73116180578685619</v>
      </c>
      <c r="AB178" s="31">
        <f t="shared" si="106"/>
        <v>-23.180769651209729</v>
      </c>
      <c r="AC178" s="31">
        <f t="shared" si="118"/>
        <v>4.1940059921046589E-7</v>
      </c>
      <c r="AD178" s="31">
        <f t="shared" si="107"/>
        <v>1.7805123739836812E-2</v>
      </c>
      <c r="AE178" s="31">
        <f t="shared" si="119"/>
        <v>-4.0752300299836479</v>
      </c>
      <c r="AF178" s="31">
        <f t="shared" si="120"/>
        <v>-80.398137333416045</v>
      </c>
      <c r="AG178" s="31">
        <f t="shared" si="99"/>
        <v>92.110410468749379</v>
      </c>
      <c r="AH178" s="31">
        <f t="shared" si="108"/>
        <v>-111.22085787713823</v>
      </c>
      <c r="AI178" s="31">
        <f t="shared" si="109"/>
        <v>-89.999842572811829</v>
      </c>
      <c r="AJ178" s="31">
        <f t="shared" si="121"/>
        <v>28.561286237608318</v>
      </c>
      <c r="AK178" s="31">
        <f t="shared" si="110"/>
        <v>87.861254138226514</v>
      </c>
      <c r="AL178" s="32">
        <f t="shared" si="111"/>
        <v>-4.4184205559256434E-3</v>
      </c>
      <c r="AM178" s="31">
        <f t="shared" si="112"/>
        <v>-1.8273729054316989</v>
      </c>
      <c r="AN178" s="31">
        <f t="shared" si="122"/>
        <v>9.4464204086635419</v>
      </c>
      <c r="AO178" s="31">
        <f t="shared" si="123"/>
        <v>-3.9659613400170146</v>
      </c>
      <c r="AP178" s="30">
        <f t="shared" si="100"/>
        <v>23.609121289162623</v>
      </c>
      <c r="AQ178" s="30">
        <f t="shared" si="101"/>
        <v>-22.498774732165998</v>
      </c>
      <c r="AR178" s="31">
        <f t="shared" si="124"/>
        <v>6.4815369356765196</v>
      </c>
      <c r="AS178" s="33">
        <f t="shared" si="125"/>
        <v>-84.364098673433062</v>
      </c>
      <c r="AT178" s="31">
        <f t="shared" si="113"/>
        <v>1.3128739860543852E-10</v>
      </c>
      <c r="AU178" s="31">
        <f t="shared" si="114"/>
        <v>3.1502343087062346E-4</v>
      </c>
      <c r="AV178" s="32">
        <f t="shared" si="115"/>
        <v>-7.3867483937984931E-13</v>
      </c>
      <c r="AW178" s="31">
        <f t="shared" si="116"/>
        <v>-2.3626757315533499E-5</v>
      </c>
      <c r="AX178" s="34">
        <f t="shared" si="126"/>
        <v>1.3054872376605866E-10</v>
      </c>
      <c r="AY178" s="35">
        <f t="shared" si="127"/>
        <v>2.9139667355508998E-4</v>
      </c>
      <c r="AZ178" s="10">
        <f t="shared" si="128"/>
        <v>6.4815369358070685</v>
      </c>
      <c r="BA178" s="10">
        <f t="shared" si="129"/>
        <v>-84.363807276759502</v>
      </c>
      <c r="BB178" s="10">
        <f t="shared" si="130"/>
        <v>95.636192723240498</v>
      </c>
      <c r="BC178" s="37"/>
      <c r="BD178" s="46">
        <f t="shared" si="131"/>
        <v>6</v>
      </c>
      <c r="BE178" s="46">
        <f t="shared" si="132"/>
        <v>-84</v>
      </c>
      <c r="BF178" s="46">
        <f t="shared" si="133"/>
        <v>96</v>
      </c>
    </row>
    <row r="179" spans="22:58" x14ac:dyDescent="0.3">
      <c r="V179" s="29">
        <v>2.75</v>
      </c>
      <c r="W179" s="36">
        <f t="shared" si="117"/>
        <v>5623.4132519034929</v>
      </c>
      <c r="X179" s="30">
        <f t="shared" si="102"/>
        <v>0.52657877444698298</v>
      </c>
      <c r="Y179" s="31">
        <f t="shared" si="103"/>
        <v>-5.475340901050922</v>
      </c>
      <c r="Z179" s="31">
        <f t="shared" si="104"/>
        <v>-57.832665462820408</v>
      </c>
      <c r="AA179" s="31">
        <f t="shared" si="105"/>
        <v>0.76276066058890613</v>
      </c>
      <c r="AB179" s="31">
        <f t="shared" si="106"/>
        <v>-23.661948937363515</v>
      </c>
      <c r="AC179" s="31">
        <f t="shared" si="118"/>
        <v>4.3916633924067249E-7</v>
      </c>
      <c r="AD179" s="31">
        <f t="shared" si="107"/>
        <v>1.8219858322025762E-2</v>
      </c>
      <c r="AE179" s="31">
        <f t="shared" si="119"/>
        <v>-4.186001026848694</v>
      </c>
      <c r="AF179" s="31">
        <f t="shared" si="120"/>
        <v>-81.476394541861893</v>
      </c>
      <c r="AG179" s="31">
        <f t="shared" si="99"/>
        <v>92.110410468749379</v>
      </c>
      <c r="AH179" s="31">
        <f t="shared" si="108"/>
        <v>-111.42085787713675</v>
      </c>
      <c r="AI179" s="31">
        <f t="shared" si="109"/>
        <v>-89.999846156292122</v>
      </c>
      <c r="AJ179" s="31">
        <f t="shared" si="121"/>
        <v>28.76101399671596</v>
      </c>
      <c r="AK179" s="31">
        <f t="shared" si="110"/>
        <v>87.909894256928851</v>
      </c>
      <c r="AL179" s="32">
        <f t="shared" si="111"/>
        <v>-4.626543424086877E-3</v>
      </c>
      <c r="AM179" s="31">
        <f t="shared" si="112"/>
        <v>-1.8699080140772659</v>
      </c>
      <c r="AN179" s="31">
        <f t="shared" si="122"/>
        <v>9.4459400449044981</v>
      </c>
      <c r="AO179" s="31">
        <f t="shared" si="123"/>
        <v>-3.9598599134405372</v>
      </c>
      <c r="AP179" s="30">
        <f t="shared" si="100"/>
        <v>23.609121289162623</v>
      </c>
      <c r="AQ179" s="30">
        <f t="shared" si="101"/>
        <v>-22.498774732165998</v>
      </c>
      <c r="AR179" s="31">
        <f t="shared" si="124"/>
        <v>6.3702855750524279</v>
      </c>
      <c r="AS179" s="33">
        <f t="shared" si="125"/>
        <v>-85.436254455302432</v>
      </c>
      <c r="AT179" s="31">
        <f t="shared" si="113"/>
        <v>1.3747452363074869E-10</v>
      </c>
      <c r="AU179" s="31">
        <f t="shared" si="114"/>
        <v>3.2236126921399621E-4</v>
      </c>
      <c r="AV179" s="32">
        <f t="shared" si="115"/>
        <v>-7.7339062817577069E-13</v>
      </c>
      <c r="AW179" s="31">
        <f t="shared" si="116"/>
        <v>-2.4177095191303383E-5</v>
      </c>
      <c r="AX179" s="34">
        <f t="shared" si="126"/>
        <v>1.3670113300257292E-10</v>
      </c>
      <c r="AY179" s="35">
        <f t="shared" si="127"/>
        <v>2.9818417402269285E-4</v>
      </c>
      <c r="AZ179" s="10">
        <f t="shared" si="128"/>
        <v>6.3702855751891292</v>
      </c>
      <c r="BA179" s="10">
        <f t="shared" si="129"/>
        <v>-85.435956271128404</v>
      </c>
      <c r="BB179" s="10">
        <f t="shared" si="130"/>
        <v>94.564043728871596</v>
      </c>
      <c r="BC179" s="48"/>
      <c r="BD179" s="46">
        <f t="shared" si="131"/>
        <v>6</v>
      </c>
      <c r="BE179" s="46">
        <f t="shared" si="132"/>
        <v>-85</v>
      </c>
      <c r="BF179" s="46">
        <f t="shared" si="133"/>
        <v>95</v>
      </c>
    </row>
    <row r="180" spans="22:58" x14ac:dyDescent="0.3">
      <c r="V180" s="29">
        <v>2.76</v>
      </c>
      <c r="W180" s="38">
        <f t="shared" si="117"/>
        <v>5754.3993733715706</v>
      </c>
      <c r="X180" s="30">
        <f t="shared" si="102"/>
        <v>0.52657877444698298</v>
      </c>
      <c r="Y180" s="31">
        <f t="shared" si="103"/>
        <v>-5.6195813490241031</v>
      </c>
      <c r="Z180" s="31">
        <f t="shared" si="104"/>
        <v>-58.424229686144152</v>
      </c>
      <c r="AA180" s="31">
        <f t="shared" si="105"/>
        <v>0.79560413924392182</v>
      </c>
      <c r="AB180" s="31">
        <f t="shared" si="106"/>
        <v>-24.150696909768754</v>
      </c>
      <c r="AC180" s="31">
        <f t="shared" si="118"/>
        <v>4.5986360986604683E-7</v>
      </c>
      <c r="AD180" s="31">
        <f t="shared" si="107"/>
        <v>1.8644253311659358E-2</v>
      </c>
      <c r="AE180" s="31">
        <f t="shared" si="119"/>
        <v>-4.2973979754695879</v>
      </c>
      <c r="AF180" s="31">
        <f t="shared" si="120"/>
        <v>-82.556282342601236</v>
      </c>
      <c r="AG180" s="31">
        <f t="shared" si="99"/>
        <v>92.110410468749379</v>
      </c>
      <c r="AH180" s="31">
        <f t="shared" si="108"/>
        <v>-111.62085787713535</v>
      </c>
      <c r="AI180" s="31">
        <f t="shared" si="109"/>
        <v>-89.99984965820245</v>
      </c>
      <c r="AJ180" s="31">
        <f t="shared" si="121"/>
        <v>28.960753992750391</v>
      </c>
      <c r="AK180" s="31">
        <f t="shared" si="110"/>
        <v>87.957430103862833</v>
      </c>
      <c r="AL180" s="32">
        <f t="shared" si="111"/>
        <v>-4.8444641315498957E-3</v>
      </c>
      <c r="AM180" s="31">
        <f t="shared" si="112"/>
        <v>-1.9134317579727402</v>
      </c>
      <c r="AN180" s="31">
        <f t="shared" si="122"/>
        <v>9.4454621202328699</v>
      </c>
      <c r="AO180" s="31">
        <f t="shared" si="123"/>
        <v>-3.9558513123123569</v>
      </c>
      <c r="AP180" s="30">
        <f t="shared" si="100"/>
        <v>23.609121289162623</v>
      </c>
      <c r="AQ180" s="30">
        <f t="shared" si="101"/>
        <v>-22.498774732165998</v>
      </c>
      <c r="AR180" s="31">
        <f t="shared" si="124"/>
        <v>6.2584107017599067</v>
      </c>
      <c r="AS180" s="33">
        <f t="shared" si="125"/>
        <v>-86.512133654913598</v>
      </c>
      <c r="AT180" s="31">
        <f t="shared" si="113"/>
        <v>1.4395480420588178E-10</v>
      </c>
      <c r="AU180" s="31">
        <f t="shared" si="114"/>
        <v>3.298700277692478E-4</v>
      </c>
      <c r="AV180" s="32">
        <f t="shared" si="115"/>
        <v>-8.1003507190479893E-13</v>
      </c>
      <c r="AW180" s="31">
        <f t="shared" si="116"/>
        <v>-2.4740252082965396E-5</v>
      </c>
      <c r="AX180" s="34">
        <f t="shared" si="126"/>
        <v>1.4314476913397699E-10</v>
      </c>
      <c r="AY180" s="35">
        <f t="shared" si="127"/>
        <v>3.0512977568628242E-4</v>
      </c>
      <c r="AZ180" s="10">
        <f t="shared" si="128"/>
        <v>6.2584107019030517</v>
      </c>
      <c r="BA180" s="10">
        <f t="shared" si="129"/>
        <v>-86.511828525137915</v>
      </c>
      <c r="BB180" s="10">
        <f t="shared" si="130"/>
        <v>93.488171474862085</v>
      </c>
      <c r="BC180" s="37"/>
      <c r="BD180" s="46">
        <f t="shared" si="131"/>
        <v>6</v>
      </c>
      <c r="BE180" s="46">
        <f t="shared" si="132"/>
        <v>-87</v>
      </c>
      <c r="BF180" s="46">
        <f t="shared" si="133"/>
        <v>93</v>
      </c>
    </row>
    <row r="181" spans="22:58" x14ac:dyDescent="0.3">
      <c r="V181" s="29">
        <v>2.77</v>
      </c>
      <c r="W181" s="36">
        <f t="shared" si="117"/>
        <v>5888.4365535558954</v>
      </c>
      <c r="X181" s="30">
        <f t="shared" si="102"/>
        <v>0.52657877444698298</v>
      </c>
      <c r="Y181" s="31">
        <f t="shared" si="103"/>
        <v>-5.7656546569398559</v>
      </c>
      <c r="Z181" s="31">
        <f t="shared" si="104"/>
        <v>-59.009674622731424</v>
      </c>
      <c r="AA181" s="31">
        <f t="shared" si="105"/>
        <v>0.82973132951089479</v>
      </c>
      <c r="AB181" s="31">
        <f t="shared" si="106"/>
        <v>-24.646988137813203</v>
      </c>
      <c r="AC181" s="31">
        <f t="shared" si="118"/>
        <v>4.8153631304973849E-7</v>
      </c>
      <c r="AD181" s="31">
        <f t="shared" si="107"/>
        <v>1.9078533728392258E-2</v>
      </c>
      <c r="AE181" s="31">
        <f t="shared" si="119"/>
        <v>-4.4093440714456653</v>
      </c>
      <c r="AF181" s="31">
        <f t="shared" si="120"/>
        <v>-83.637584226816244</v>
      </c>
      <c r="AG181" s="31">
        <f t="shared" si="99"/>
        <v>92.110410468749379</v>
      </c>
      <c r="AH181" s="31">
        <f t="shared" si="108"/>
        <v>-111.82085787713402</v>
      </c>
      <c r="AI181" s="31">
        <f t="shared" si="109"/>
        <v>-89.999853080399561</v>
      </c>
      <c r="AJ181" s="31">
        <f t="shared" si="121"/>
        <v>29.16050567635925</v>
      </c>
      <c r="AK181" s="31">
        <f t="shared" si="110"/>
        <v>88.003886621251155</v>
      </c>
      <c r="AL181" s="32">
        <f t="shared" si="111"/>
        <v>-5.0726434061466345E-3</v>
      </c>
      <c r="AM181" s="31">
        <f t="shared" si="112"/>
        <v>-1.9579670129482556</v>
      </c>
      <c r="AN181" s="31">
        <f t="shared" si="122"/>
        <v>9.4449856245684654</v>
      </c>
      <c r="AO181" s="31">
        <f t="shared" si="123"/>
        <v>-3.9539334720966615</v>
      </c>
      <c r="AP181" s="30">
        <f t="shared" si="100"/>
        <v>23.609121289162623</v>
      </c>
      <c r="AQ181" s="30">
        <f t="shared" si="101"/>
        <v>-22.498774732165998</v>
      </c>
      <c r="AR181" s="31">
        <f t="shared" si="124"/>
        <v>6.1459881101194256</v>
      </c>
      <c r="AS181" s="33">
        <f t="shared" si="125"/>
        <v>-87.591517698912909</v>
      </c>
      <c r="AT181" s="31">
        <f t="shared" si="113"/>
        <v>1.5073981226043563E-10</v>
      </c>
      <c r="AU181" s="31">
        <f t="shared" si="114"/>
        <v>3.3755368777955351E-4</v>
      </c>
      <c r="AV181" s="32">
        <f t="shared" si="115"/>
        <v>-8.4860817056693413E-13</v>
      </c>
      <c r="AW181" s="31">
        <f t="shared" si="116"/>
        <v>-2.5316526583757769E-5</v>
      </c>
      <c r="AX181" s="34">
        <f t="shared" si="126"/>
        <v>1.4989120408986868E-10</v>
      </c>
      <c r="AY181" s="35">
        <f t="shared" si="127"/>
        <v>3.1223716119579574E-4</v>
      </c>
      <c r="AZ181" s="10">
        <f t="shared" si="128"/>
        <v>6.1459881102693164</v>
      </c>
      <c r="BA181" s="10">
        <f t="shared" si="129"/>
        <v>-87.591205461751713</v>
      </c>
      <c r="BB181" s="10">
        <f t="shared" si="130"/>
        <v>92.408794538248287</v>
      </c>
      <c r="BC181" s="48"/>
      <c r="BD181" s="46">
        <f t="shared" si="131"/>
        <v>6</v>
      </c>
      <c r="BE181" s="46">
        <f t="shared" si="132"/>
        <v>-88</v>
      </c>
      <c r="BF181" s="46">
        <f t="shared" si="133"/>
        <v>92</v>
      </c>
    </row>
    <row r="182" spans="22:58" x14ac:dyDescent="0.3">
      <c r="V182" s="29">
        <v>2.78</v>
      </c>
      <c r="W182" s="38">
        <f t="shared" si="117"/>
        <v>6025.5958607435778</v>
      </c>
      <c r="X182" s="30">
        <f t="shared" si="102"/>
        <v>0.52657877444698298</v>
      </c>
      <c r="Y182" s="31">
        <f t="shared" si="103"/>
        <v>-5.9135223536225512</v>
      </c>
      <c r="Z182" s="31">
        <f t="shared" si="104"/>
        <v>-59.588821664391041</v>
      </c>
      <c r="AA182" s="31">
        <f t="shared" si="105"/>
        <v>0.86518176414790404</v>
      </c>
      <c r="AB182" s="31">
        <f t="shared" si="106"/>
        <v>-25.150787813308874</v>
      </c>
      <c r="AC182" s="31">
        <f t="shared" si="118"/>
        <v>5.0423041827210784E-7</v>
      </c>
      <c r="AD182" s="31">
        <f t="shared" si="107"/>
        <v>1.9522929833250022E-2</v>
      </c>
      <c r="AE182" s="31">
        <f t="shared" si="119"/>
        <v>-4.5217613107972463</v>
      </c>
      <c r="AF182" s="31">
        <f t="shared" si="120"/>
        <v>-84.720086547866671</v>
      </c>
      <c r="AG182" s="31">
        <f t="shared" si="99"/>
        <v>92.110410468749379</v>
      </c>
      <c r="AH182" s="31">
        <f t="shared" si="108"/>
        <v>-112.02085787713271</v>
      </c>
      <c r="AI182" s="31">
        <f t="shared" si="109"/>
        <v>-89.999856424697967</v>
      </c>
      <c r="AJ182" s="31">
        <f t="shared" si="121"/>
        <v>29.360268522792147</v>
      </c>
      <c r="AK182" s="31">
        <f t="shared" si="110"/>
        <v>88.049288196480234</v>
      </c>
      <c r="AL182" s="32">
        <f t="shared" si="111"/>
        <v>-5.3115635899359274E-3</v>
      </c>
      <c r="AM182" s="31">
        <f t="shared" si="112"/>
        <v>-2.0035371768058376</v>
      </c>
      <c r="AN182" s="31">
        <f t="shared" si="122"/>
        <v>9.4445095508188768</v>
      </c>
      <c r="AO182" s="31">
        <f t="shared" si="123"/>
        <v>-3.9541054050235709</v>
      </c>
      <c r="AP182" s="30">
        <f t="shared" si="100"/>
        <v>23.609121289162623</v>
      </c>
      <c r="AQ182" s="30">
        <f t="shared" si="101"/>
        <v>-22.498774732165998</v>
      </c>
      <c r="AR182" s="31">
        <f t="shared" si="124"/>
        <v>6.0330947970182542</v>
      </c>
      <c r="AS182" s="33">
        <f t="shared" si="125"/>
        <v>-88.67419195289024</v>
      </c>
      <c r="AT182" s="31">
        <f t="shared" si="113"/>
        <v>1.5784304837894097E-10</v>
      </c>
      <c r="AU182" s="31">
        <f t="shared" si="114"/>
        <v>3.4541632322315411E-4</v>
      </c>
      <c r="AV182" s="32">
        <f t="shared" si="115"/>
        <v>-8.8718126922906943E-13</v>
      </c>
      <c r="AW182" s="31">
        <f t="shared" si="116"/>
        <v>-2.5906224242048642E-5</v>
      </c>
      <c r="AX182" s="34">
        <f t="shared" si="126"/>
        <v>1.569558671097119E-10</v>
      </c>
      <c r="AY182" s="35">
        <f t="shared" si="127"/>
        <v>3.1951009898110549E-4</v>
      </c>
      <c r="AZ182" s="10">
        <f t="shared" si="128"/>
        <v>6.0330947971752105</v>
      </c>
      <c r="BA182" s="10">
        <f t="shared" si="129"/>
        <v>-88.673872442791264</v>
      </c>
      <c r="BB182" s="10">
        <f t="shared" si="130"/>
        <v>91.326127557208736</v>
      </c>
      <c r="BC182" s="37"/>
      <c r="BD182" s="46">
        <f t="shared" si="131"/>
        <v>6</v>
      </c>
      <c r="BE182" s="46">
        <f t="shared" si="132"/>
        <v>-89</v>
      </c>
      <c r="BF182" s="46">
        <f t="shared" si="133"/>
        <v>91</v>
      </c>
    </row>
    <row r="183" spans="22:58" x14ac:dyDescent="0.3">
      <c r="V183" s="29">
        <v>2.79</v>
      </c>
      <c r="W183" s="36">
        <f t="shared" si="117"/>
        <v>6165.9500186148271</v>
      </c>
      <c r="X183" s="30">
        <f t="shared" si="102"/>
        <v>0.52657877444698298</v>
      </c>
      <c r="Y183" s="31">
        <f t="shared" si="103"/>
        <v>-6.0631453244608489</v>
      </c>
      <c r="Z183" s="31">
        <f t="shared" si="104"/>
        <v>-60.161504471043017</v>
      </c>
      <c r="AA183" s="31">
        <f t="shared" si="105"/>
        <v>0.90199536235701361</v>
      </c>
      <c r="AB183" s="31">
        <f t="shared" si="106"/>
        <v>-25.662051384000161</v>
      </c>
      <c r="AC183" s="31">
        <f t="shared" si="118"/>
        <v>5.2799406474935314E-7</v>
      </c>
      <c r="AD183" s="31">
        <f t="shared" si="107"/>
        <v>1.9977677250715805E-2</v>
      </c>
      <c r="AE183" s="31">
        <f t="shared" si="119"/>
        <v>-4.6345706596627885</v>
      </c>
      <c r="AF183" s="31">
        <f t="shared" si="120"/>
        <v>-85.80357817779246</v>
      </c>
      <c r="AG183" s="31">
        <f t="shared" si="99"/>
        <v>92.110410468749379</v>
      </c>
      <c r="AH183" s="31">
        <f t="shared" si="108"/>
        <v>-112.22085787713148</v>
      </c>
      <c r="AI183" s="31">
        <f t="shared" si="109"/>
        <v>-89.999859692870857</v>
      </c>
      <c r="AJ183" s="31">
        <f t="shared" si="121"/>
        <v>29.56004203080419</v>
      </c>
      <c r="AK183" s="31">
        <f t="shared" si="110"/>
        <v>88.093658673871531</v>
      </c>
      <c r="AL183" s="32">
        <f t="shared" si="111"/>
        <v>-5.5617296483034297E-3</v>
      </c>
      <c r="AM183" s="31">
        <f t="shared" si="112"/>
        <v>-2.050166180703366</v>
      </c>
      <c r="AN183" s="31">
        <f t="shared" si="122"/>
        <v>9.4440328927737873</v>
      </c>
      <c r="AO183" s="31">
        <f t="shared" si="123"/>
        <v>-3.9563671997026919</v>
      </c>
      <c r="AP183" s="30">
        <f t="shared" si="100"/>
        <v>23.609121289162623</v>
      </c>
      <c r="AQ183" s="30">
        <f t="shared" si="101"/>
        <v>-22.498774732165998</v>
      </c>
      <c r="AR183" s="31">
        <f t="shared" si="124"/>
        <v>5.9198087901076235</v>
      </c>
      <c r="AS183" s="33">
        <f t="shared" si="125"/>
        <v>-89.759945377495157</v>
      </c>
      <c r="AT183" s="31">
        <f t="shared" si="113"/>
        <v>1.6528187045579464E-10</v>
      </c>
      <c r="AU183" s="31">
        <f t="shared" si="114"/>
        <v>3.5346210297343596E-4</v>
      </c>
      <c r="AV183" s="32">
        <f t="shared" si="115"/>
        <v>-9.2961167775741856E-13</v>
      </c>
      <c r="AW183" s="31">
        <f t="shared" si="116"/>
        <v>-2.6509657723342102E-5</v>
      </c>
      <c r="AX183" s="34">
        <f t="shared" si="126"/>
        <v>1.6435225877803722E-10</v>
      </c>
      <c r="AY183" s="35">
        <f t="shared" si="127"/>
        <v>3.2695244525009383E-4</v>
      </c>
      <c r="AZ183" s="10">
        <f t="shared" si="128"/>
        <v>5.9198087902719756</v>
      </c>
      <c r="BA183" s="10">
        <f t="shared" si="129"/>
        <v>-89.759618425049908</v>
      </c>
      <c r="BB183" s="10">
        <f t="shared" si="130"/>
        <v>90.240381574950092</v>
      </c>
      <c r="BC183" s="48"/>
      <c r="BD183" s="46">
        <f t="shared" si="131"/>
        <v>6</v>
      </c>
      <c r="BE183" s="46">
        <f t="shared" si="132"/>
        <v>-90</v>
      </c>
      <c r="BF183" s="46">
        <f t="shared" si="133"/>
        <v>90</v>
      </c>
    </row>
    <row r="184" spans="22:58" x14ac:dyDescent="0.3">
      <c r="V184" s="29">
        <v>2.8</v>
      </c>
      <c r="W184" s="38">
        <f t="shared" si="117"/>
        <v>6309.5734448019321</v>
      </c>
      <c r="X184" s="30">
        <f t="shared" si="102"/>
        <v>0.52657877444698298</v>
      </c>
      <c r="Y184" s="31">
        <f t="shared" si="103"/>
        <v>-6.214483920222821</v>
      </c>
      <c r="Z184" s="31">
        <f t="shared" si="104"/>
        <v>-60.72756894587382</v>
      </c>
      <c r="AA184" s="31">
        <f t="shared" si="105"/>
        <v>0.9402123662788513</v>
      </c>
      <c r="AB184" s="31">
        <f t="shared" si="106"/>
        <v>-26.180724200083663</v>
      </c>
      <c r="AC184" s="31">
        <f t="shared" si="118"/>
        <v>5.5287765593750959E-7</v>
      </c>
      <c r="AD184" s="31">
        <f t="shared" si="107"/>
        <v>2.0443017093660268E-2</v>
      </c>
      <c r="AE184" s="31">
        <f t="shared" si="119"/>
        <v>-4.7476922266193311</v>
      </c>
      <c r="AF184" s="31">
        <f t="shared" si="120"/>
        <v>-86.887850128863832</v>
      </c>
      <c r="AG184" s="31">
        <f t="shared" si="99"/>
        <v>92.110410468749379</v>
      </c>
      <c r="AH184" s="31">
        <f t="shared" si="108"/>
        <v>-112.4208578771303</v>
      </c>
      <c r="AI184" s="31">
        <f t="shared" si="109"/>
        <v>-89.99986288665103</v>
      </c>
      <c r="AJ184" s="31">
        <f t="shared" si="121"/>
        <v>29.759825721607861</v>
      </c>
      <c r="AK184" s="31">
        <f t="shared" si="110"/>
        <v>88.13702136624164</v>
      </c>
      <c r="AL184" s="32">
        <f t="shared" si="111"/>
        <v>-5.8236702257004839E-3</v>
      </c>
      <c r="AM184" s="31">
        <f t="shared" si="112"/>
        <v>-2.0978785007487004</v>
      </c>
      <c r="AN184" s="31">
        <f t="shared" si="122"/>
        <v>9.4435546430012369</v>
      </c>
      <c r="AO184" s="31">
        <f t="shared" si="123"/>
        <v>-3.9607200211580902</v>
      </c>
      <c r="AP184" s="30">
        <f t="shared" si="100"/>
        <v>23.609121289162623</v>
      </c>
      <c r="AQ184" s="30">
        <f t="shared" si="101"/>
        <v>-22.498774732165998</v>
      </c>
      <c r="AR184" s="31">
        <f t="shared" si="124"/>
        <v>5.8062089733785314</v>
      </c>
      <c r="AS184" s="33">
        <f t="shared" si="125"/>
        <v>-90.848570150021928</v>
      </c>
      <c r="AT184" s="31">
        <f t="shared" si="113"/>
        <v>1.7306977907552731E-10</v>
      </c>
      <c r="AU184" s="31">
        <f t="shared" si="114"/>
        <v>3.6169529300931872E-4</v>
      </c>
      <c r="AV184" s="32">
        <f t="shared" si="115"/>
        <v>-9.7397074121887455E-13</v>
      </c>
      <c r="AW184" s="31">
        <f t="shared" si="116"/>
        <v>-2.7127146976057226E-5</v>
      </c>
      <c r="AX184" s="34">
        <f t="shared" si="126"/>
        <v>1.7209580833430845E-10</v>
      </c>
      <c r="AY184" s="35">
        <f t="shared" si="127"/>
        <v>3.3456814603326148E-4</v>
      </c>
      <c r="AZ184" s="10">
        <f t="shared" si="128"/>
        <v>5.8062089735506275</v>
      </c>
      <c r="BA184" s="10">
        <f t="shared" si="129"/>
        <v>-90.848235581875898</v>
      </c>
      <c r="BB184" s="10">
        <f t="shared" si="130"/>
        <v>89.151764418124102</v>
      </c>
      <c r="BC184" s="37"/>
      <c r="BD184" s="46">
        <f t="shared" si="131"/>
        <v>6</v>
      </c>
      <c r="BE184" s="46">
        <f t="shared" si="132"/>
        <v>-91</v>
      </c>
      <c r="BF184" s="46">
        <f t="shared" si="133"/>
        <v>89</v>
      </c>
    </row>
    <row r="185" spans="22:58" x14ac:dyDescent="0.3">
      <c r="V185" s="29">
        <v>2.81</v>
      </c>
      <c r="W185" s="36">
        <f t="shared" si="117"/>
        <v>6456.5422903465596</v>
      </c>
      <c r="X185" s="30">
        <f t="shared" si="102"/>
        <v>0.52657877444698298</v>
      </c>
      <c r="Y185" s="31">
        <f t="shared" si="103"/>
        <v>-6.3674980630509541</v>
      </c>
      <c r="Z185" s="31">
        <f t="shared" si="104"/>
        <v>-61.286873165112475</v>
      </c>
      <c r="AA185" s="31">
        <f t="shared" si="105"/>
        <v>0.97987327252107626</v>
      </c>
      <c r="AB185" s="31">
        <f t="shared" si="106"/>
        <v>-26.706741176570276</v>
      </c>
      <c r="AC185" s="31">
        <f t="shared" si="118"/>
        <v>5.7893397525164319E-7</v>
      </c>
      <c r="AD185" s="31">
        <f t="shared" si="107"/>
        <v>2.0919196091182014E-2</v>
      </c>
      <c r="AE185" s="31">
        <f t="shared" si="119"/>
        <v>-4.8610454371489196</v>
      </c>
      <c r="AF185" s="31">
        <f t="shared" si="120"/>
        <v>-87.972695145591572</v>
      </c>
      <c r="AG185" s="31">
        <f t="shared" si="99"/>
        <v>92.110410468749379</v>
      </c>
      <c r="AH185" s="31">
        <f t="shared" si="108"/>
        <v>-112.6208578771292</v>
      </c>
      <c r="AI185" s="31">
        <f t="shared" si="109"/>
        <v>-89.999866007731896</v>
      </c>
      <c r="AJ185" s="31">
        <f t="shared" si="121"/>
        <v>29.959619137871314</v>
      </c>
      <c r="AK185" s="31">
        <f t="shared" si="110"/>
        <v>88.1793990662525</v>
      </c>
      <c r="AL185" s="32">
        <f t="shared" si="111"/>
        <v>-6.0979387501479019E-3</v>
      </c>
      <c r="AM185" s="31">
        <f t="shared" si="112"/>
        <v>-2.1466991698050721</v>
      </c>
      <c r="AN185" s="31">
        <f t="shared" si="122"/>
        <v>9.443073790741348</v>
      </c>
      <c r="AO185" s="31">
        <f t="shared" si="123"/>
        <v>-3.9671661112844676</v>
      </c>
      <c r="AP185" s="30">
        <f t="shared" si="100"/>
        <v>23.609121289162623</v>
      </c>
      <c r="AQ185" s="30">
        <f t="shared" si="101"/>
        <v>-22.498774732165998</v>
      </c>
      <c r="AR185" s="31">
        <f t="shared" si="124"/>
        <v>5.6923749105890522</v>
      </c>
      <c r="AS185" s="33">
        <f t="shared" si="125"/>
        <v>-91.939861256876043</v>
      </c>
      <c r="AT185" s="31">
        <f t="shared" si="113"/>
        <v>1.8122798944240173E-10</v>
      </c>
      <c r="AU185" s="31">
        <f t="shared" si="114"/>
        <v>3.7012025867713851E-4</v>
      </c>
      <c r="AV185" s="32">
        <f t="shared" si="115"/>
        <v>-1.0183298046803309E-12</v>
      </c>
      <c r="AW185" s="31">
        <f t="shared" si="116"/>
        <v>-2.7759019401169334E-5</v>
      </c>
      <c r="AX185" s="34">
        <f t="shared" si="126"/>
        <v>1.8020965963772139E-10</v>
      </c>
      <c r="AY185" s="35">
        <f t="shared" si="127"/>
        <v>3.4236123927596917E-4</v>
      </c>
      <c r="AZ185" s="10">
        <f t="shared" si="128"/>
        <v>5.6923749107692618</v>
      </c>
      <c r="BA185" s="10">
        <f t="shared" si="129"/>
        <v>-91.939518895636766</v>
      </c>
      <c r="BB185" s="10">
        <f t="shared" si="130"/>
        <v>88.060481104363234</v>
      </c>
      <c r="BC185" s="48"/>
      <c r="BD185" s="46">
        <f t="shared" si="131"/>
        <v>6</v>
      </c>
      <c r="BE185" s="46">
        <f t="shared" si="132"/>
        <v>-92</v>
      </c>
      <c r="BF185" s="46">
        <f t="shared" si="133"/>
        <v>88</v>
      </c>
    </row>
    <row r="186" spans="22:58" x14ac:dyDescent="0.3">
      <c r="V186" s="29">
        <v>2.82</v>
      </c>
      <c r="W186" s="38">
        <f t="shared" si="117"/>
        <v>6606.9344800759645</v>
      </c>
      <c r="X186" s="30">
        <f t="shared" si="102"/>
        <v>0.52657877444698298</v>
      </c>
      <c r="Y186" s="31">
        <f t="shared" si="103"/>
        <v>-6.5221473491950919</v>
      </c>
      <c r="Z186" s="31">
        <f t="shared" si="104"/>
        <v>-61.839287265206814</v>
      </c>
      <c r="AA186" s="31">
        <f t="shared" si="105"/>
        <v>1.0210187587412711</v>
      </c>
      <c r="AB186" s="31">
        <f t="shared" si="106"/>
        <v>-27.240026474432888</v>
      </c>
      <c r="AC186" s="31">
        <f t="shared" si="118"/>
        <v>6.0621829214176069E-7</v>
      </c>
      <c r="AD186" s="31">
        <f t="shared" si="107"/>
        <v>2.1406466719425171E-2</v>
      </c>
      <c r="AE186" s="31">
        <f t="shared" si="119"/>
        <v>-4.9745492097885453</v>
      </c>
      <c r="AF186" s="31">
        <f t="shared" si="120"/>
        <v>-89.057907272920275</v>
      </c>
      <c r="AG186" s="31">
        <f t="shared" si="99"/>
        <v>92.110410468749379</v>
      </c>
      <c r="AH186" s="31">
        <f t="shared" si="108"/>
        <v>-112.82085787712813</v>
      </c>
      <c r="AI186" s="31">
        <f t="shared" si="109"/>
        <v>-89.999869057768294</v>
      </c>
      <c r="AJ186" s="31">
        <f t="shared" si="121"/>
        <v>30.15942184276085</v>
      </c>
      <c r="AK186" s="31">
        <f t="shared" si="110"/>
        <v>88.220814057552687</v>
      </c>
      <c r="AL186" s="32">
        <f t="shared" si="111"/>
        <v>-6.385114588656109E-3</v>
      </c>
      <c r="AM186" s="31">
        <f t="shared" si="112"/>
        <v>-2.1966537895084084</v>
      </c>
      <c r="AN186" s="31">
        <f t="shared" si="122"/>
        <v>9.4425893197934379</v>
      </c>
      <c r="AO186" s="31">
        <f t="shared" si="123"/>
        <v>-3.9757087897240151</v>
      </c>
      <c r="AP186" s="30">
        <f t="shared" si="100"/>
        <v>23.609121289162623</v>
      </c>
      <c r="AQ186" s="30">
        <f t="shared" si="101"/>
        <v>-22.498774732165998</v>
      </c>
      <c r="AR186" s="31">
        <f t="shared" si="124"/>
        <v>5.5783866670015172</v>
      </c>
      <c r="AS186" s="33">
        <f t="shared" si="125"/>
        <v>-93.033616062644285</v>
      </c>
      <c r="AT186" s="31">
        <f t="shared" si="113"/>
        <v>1.8976807348601524E-10</v>
      </c>
      <c r="AU186" s="31">
        <f t="shared" si="114"/>
        <v>3.7874146700520749E-4</v>
      </c>
      <c r="AV186" s="32">
        <f t="shared" si="115"/>
        <v>-1.0684748329411079E-12</v>
      </c>
      <c r="AW186" s="31">
        <f t="shared" si="116"/>
        <v>-2.8405610025801964E-5</v>
      </c>
      <c r="AX186" s="34">
        <f t="shared" si="126"/>
        <v>1.8869959865307413E-10</v>
      </c>
      <c r="AY186" s="35">
        <f t="shared" si="127"/>
        <v>3.5033585697940553E-4</v>
      </c>
      <c r="AZ186" s="10">
        <f t="shared" si="128"/>
        <v>5.5783866671902169</v>
      </c>
      <c r="BA186" s="10">
        <f t="shared" si="129"/>
        <v>-93.033265726787306</v>
      </c>
      <c r="BB186" s="10">
        <f t="shared" si="130"/>
        <v>86.966734273212694</v>
      </c>
      <c r="BC186" s="37"/>
      <c r="BD186" s="46">
        <f t="shared" si="131"/>
        <v>6</v>
      </c>
      <c r="BE186" s="46">
        <f t="shared" si="132"/>
        <v>-93</v>
      </c>
      <c r="BF186" s="46">
        <f t="shared" si="133"/>
        <v>87</v>
      </c>
    </row>
    <row r="187" spans="22:58" x14ac:dyDescent="0.3">
      <c r="V187" s="29">
        <v>2.83</v>
      </c>
      <c r="W187" s="36">
        <f t="shared" si="117"/>
        <v>6760.8297539198211</v>
      </c>
      <c r="X187" s="30">
        <f t="shared" si="102"/>
        <v>0.52657877444698298</v>
      </c>
      <c r="Y187" s="31">
        <f t="shared" si="103"/>
        <v>-6.6783911480949989</v>
      </c>
      <c r="Z187" s="31">
        <f t="shared" si="104"/>
        <v>-62.384693290339463</v>
      </c>
      <c r="AA187" s="31">
        <f t="shared" si="105"/>
        <v>1.0636896053447638</v>
      </c>
      <c r="AB187" s="31">
        <f t="shared" si="106"/>
        <v>-27.780493203580328</v>
      </c>
      <c r="AC187" s="31">
        <f t="shared" si="118"/>
        <v>6.3478847781198322E-7</v>
      </c>
      <c r="AD187" s="31">
        <f t="shared" si="107"/>
        <v>2.1905087335444547E-2</v>
      </c>
      <c r="AE187" s="31">
        <f t="shared" si="119"/>
        <v>-5.0881221335147746</v>
      </c>
      <c r="AF187" s="31">
        <f t="shared" si="120"/>
        <v>-90.14328140658435</v>
      </c>
      <c r="AG187" s="31">
        <f t="shared" si="99"/>
        <v>92.110410468749379</v>
      </c>
      <c r="AH187" s="31">
        <f t="shared" si="108"/>
        <v>-113.02085787712711</v>
      </c>
      <c r="AI187" s="31">
        <f t="shared" si="109"/>
        <v>-89.999872038377376</v>
      </c>
      <c r="AJ187" s="31">
        <f t="shared" si="121"/>
        <v>30.359233419025848</v>
      </c>
      <c r="AK187" s="31">
        <f t="shared" si="110"/>
        <v>88.261288125711701</v>
      </c>
      <c r="AL187" s="32">
        <f t="shared" si="111"/>
        <v>-6.6858042559428824E-3</v>
      </c>
      <c r="AM187" s="31">
        <f t="shared" si="112"/>
        <v>-2.2477685424971785</v>
      </c>
      <c r="AN187" s="31">
        <f t="shared" si="122"/>
        <v>9.4421002063921708</v>
      </c>
      <c r="AO187" s="31">
        <f t="shared" si="123"/>
        <v>-3.9863524551628533</v>
      </c>
      <c r="AP187" s="30">
        <f t="shared" si="100"/>
        <v>23.609121289162623</v>
      </c>
      <c r="AQ187" s="30">
        <f t="shared" si="101"/>
        <v>-22.498774732165998</v>
      </c>
      <c r="AR187" s="31">
        <f t="shared" si="124"/>
        <v>5.4643246298740209</v>
      </c>
      <c r="AS187" s="33">
        <f t="shared" si="125"/>
        <v>-94.129633861747209</v>
      </c>
      <c r="AT187" s="31">
        <f t="shared" si="113"/>
        <v>1.9871317506556348E-10</v>
      </c>
      <c r="AU187" s="31">
        <f t="shared" si="114"/>
        <v>3.8756348907229514E-4</v>
      </c>
      <c r="AV187" s="32">
        <f t="shared" si="115"/>
        <v>-1.1186198612018851E-12</v>
      </c>
      <c r="AW187" s="31">
        <f t="shared" si="116"/>
        <v>-2.9067261680862971E-5</v>
      </c>
      <c r="AX187" s="34">
        <f t="shared" si="126"/>
        <v>1.975945552043616E-10</v>
      </c>
      <c r="AY187" s="35">
        <f t="shared" si="127"/>
        <v>3.5849622739143216E-4</v>
      </c>
      <c r="AZ187" s="10">
        <f t="shared" si="128"/>
        <v>5.4643246300716157</v>
      </c>
      <c r="BA187" s="10">
        <f t="shared" si="129"/>
        <v>-94.129275365519817</v>
      </c>
      <c r="BB187" s="10">
        <f t="shared" si="130"/>
        <v>85.870724634480183</v>
      </c>
      <c r="BC187" s="48"/>
      <c r="BD187" s="46">
        <f t="shared" si="131"/>
        <v>5</v>
      </c>
      <c r="BE187" s="46">
        <f t="shared" si="132"/>
        <v>-94</v>
      </c>
      <c r="BF187" s="46">
        <f t="shared" si="133"/>
        <v>86</v>
      </c>
    </row>
    <row r="188" spans="22:58" x14ac:dyDescent="0.3">
      <c r="V188" s="29">
        <v>2.84</v>
      </c>
      <c r="W188" s="38">
        <f t="shared" si="117"/>
        <v>6918.3097091893669</v>
      </c>
      <c r="X188" s="30">
        <f t="shared" si="102"/>
        <v>0.52657877444698298</v>
      </c>
      <c r="Y188" s="31">
        <f t="shared" si="103"/>
        <v>-6.8361886974766879</v>
      </c>
      <c r="Z188" s="31">
        <f t="shared" si="104"/>
        <v>-62.922985003336187</v>
      </c>
      <c r="AA188" s="31">
        <f t="shared" si="105"/>
        <v>1.1079266124005835</v>
      </c>
      <c r="AB188" s="31">
        <f t="shared" si="106"/>
        <v>-28.328043150769147</v>
      </c>
      <c r="AC188" s="31">
        <f t="shared" si="118"/>
        <v>6.6470513444029287E-7</v>
      </c>
      <c r="AD188" s="31">
        <f t="shared" si="107"/>
        <v>2.2415322314188493E-2</v>
      </c>
      <c r="AE188" s="31">
        <f t="shared" si="119"/>
        <v>-5.2016826459239871</v>
      </c>
      <c r="AF188" s="31">
        <f t="shared" si="120"/>
        <v>-91.228612831791153</v>
      </c>
      <c r="AG188" s="31">
        <f t="shared" si="99"/>
        <v>92.110410468749379</v>
      </c>
      <c r="AH188" s="31">
        <f t="shared" si="108"/>
        <v>-113.22085787712612</v>
      </c>
      <c r="AI188" s="31">
        <f t="shared" si="109"/>
        <v>-89.999874951139518</v>
      </c>
      <c r="AJ188" s="31">
        <f t="shared" si="121"/>
        <v>30.559053468124205</v>
      </c>
      <c r="AK188" s="31">
        <f t="shared" si="110"/>
        <v>88.30084256894834</v>
      </c>
      <c r="AL188" s="32">
        <f t="shared" si="111"/>
        <v>-7.0006426787508885E-3</v>
      </c>
      <c r="AM188" s="31">
        <f t="shared" si="112"/>
        <v>-2.3000702048548911</v>
      </c>
      <c r="AN188" s="31">
        <f t="shared" si="122"/>
        <v>9.4416054170687111</v>
      </c>
      <c r="AO188" s="31">
        <f t="shared" si="123"/>
        <v>-3.9991025870460684</v>
      </c>
      <c r="AP188" s="30">
        <f t="shared" si="100"/>
        <v>23.609121289162623</v>
      </c>
      <c r="AQ188" s="30">
        <f t="shared" si="101"/>
        <v>-22.498774732165998</v>
      </c>
      <c r="AR188" s="31">
        <f t="shared" si="124"/>
        <v>5.3502693281413478</v>
      </c>
      <c r="AS188" s="33">
        <f t="shared" si="125"/>
        <v>-95.227715418837221</v>
      </c>
      <c r="AT188" s="31">
        <f t="shared" si="113"/>
        <v>2.0807872342050971E-10</v>
      </c>
      <c r="AU188" s="31">
        <f t="shared" si="114"/>
        <v>3.9659100243127313E-4</v>
      </c>
      <c r="AV188" s="32">
        <f t="shared" si="115"/>
        <v>-1.1706935443957695E-12</v>
      </c>
      <c r="AW188" s="31">
        <f t="shared" si="116"/>
        <v>-2.9744325182817849E-5</v>
      </c>
      <c r="AX188" s="34">
        <f t="shared" si="126"/>
        <v>2.0690802987611393E-10</v>
      </c>
      <c r="AY188" s="35">
        <f t="shared" si="127"/>
        <v>3.6684667724845528E-4</v>
      </c>
      <c r="AZ188" s="10">
        <f t="shared" si="128"/>
        <v>5.3502693283482561</v>
      </c>
      <c r="BA188" s="10">
        <f t="shared" si="129"/>
        <v>-95.227348572159968</v>
      </c>
      <c r="BB188" s="10">
        <f t="shared" si="130"/>
        <v>84.772651427840032</v>
      </c>
      <c r="BC188" s="37"/>
      <c r="BD188" s="46">
        <f t="shared" si="131"/>
        <v>5</v>
      </c>
      <c r="BE188" s="46">
        <f t="shared" si="132"/>
        <v>-95</v>
      </c>
      <c r="BF188" s="46">
        <f t="shared" si="133"/>
        <v>85</v>
      </c>
    </row>
    <row r="189" spans="22:58" x14ac:dyDescent="0.3">
      <c r="V189" s="29">
        <v>2.85</v>
      </c>
      <c r="W189" s="36">
        <f t="shared" si="117"/>
        <v>7079.4578438413873</v>
      </c>
      <c r="X189" s="30">
        <f t="shared" si="102"/>
        <v>0.52657877444698298</v>
      </c>
      <c r="Y189" s="31">
        <f t="shared" si="103"/>
        <v>-6.9954991941795255</v>
      </c>
      <c r="Z189" s="31">
        <f t="shared" si="104"/>
        <v>-63.454067663097888</v>
      </c>
      <c r="AA189" s="31">
        <f t="shared" si="105"/>
        <v>1.1537705119244968</v>
      </c>
      <c r="AB189" s="31">
        <f t="shared" si="106"/>
        <v>-28.882566535612607</v>
      </c>
      <c r="AC189" s="31">
        <f t="shared" si="118"/>
        <v>6.9603172054095596E-7</v>
      </c>
      <c r="AD189" s="31">
        <f t="shared" si="107"/>
        <v>2.2937442188672639E-2</v>
      </c>
      <c r="AE189" s="31">
        <f t="shared" si="119"/>
        <v>-5.3151492117763253</v>
      </c>
      <c r="AF189" s="31">
        <f t="shared" si="120"/>
        <v>-92.313696756521821</v>
      </c>
      <c r="AG189" s="31">
        <f t="shared" si="99"/>
        <v>92.110410468749379</v>
      </c>
      <c r="AH189" s="31">
        <f t="shared" si="108"/>
        <v>-113.4208578771252</v>
      </c>
      <c r="AI189" s="31">
        <f t="shared" si="109"/>
        <v>-89.999877797599098</v>
      </c>
      <c r="AJ189" s="31">
        <f t="shared" si="121"/>
        <v>30.758881609386542</v>
      </c>
      <c r="AK189" s="31">
        <f t="shared" si="110"/>
        <v>88.339498208655584</v>
      </c>
      <c r="AL189" s="32">
        <f t="shared" si="111"/>
        <v>-7.3302945183199904E-3</v>
      </c>
      <c r="AM189" s="31">
        <f t="shared" si="112"/>
        <v>-2.3535861587651485</v>
      </c>
      <c r="AN189" s="31">
        <f t="shared" si="122"/>
        <v>9.4411039064923994</v>
      </c>
      <c r="AO189" s="31">
        <f t="shared" si="123"/>
        <v>-4.0139657477086619</v>
      </c>
      <c r="AP189" s="30">
        <f t="shared" si="100"/>
        <v>23.609121289162623</v>
      </c>
      <c r="AQ189" s="30">
        <f t="shared" si="101"/>
        <v>-22.498774732165998</v>
      </c>
      <c r="AR189" s="31">
        <f t="shared" si="124"/>
        <v>5.2363012517126997</v>
      </c>
      <c r="AS189" s="33">
        <f t="shared" si="125"/>
        <v>-96.327662504230489</v>
      </c>
      <c r="AT189" s="31">
        <f t="shared" si="113"/>
        <v>2.1788400510018311E-10</v>
      </c>
      <c r="AU189" s="31">
        <f t="shared" si="114"/>
        <v>4.0582879358921626E-4</v>
      </c>
      <c r="AV189" s="32">
        <f t="shared" si="115"/>
        <v>-1.2266245374558679E-12</v>
      </c>
      <c r="AW189" s="31">
        <f t="shared" si="116"/>
        <v>-3.0437159519697361E-5</v>
      </c>
      <c r="AX189" s="34">
        <f t="shared" si="126"/>
        <v>2.1665738056272724E-10</v>
      </c>
      <c r="AY189" s="35">
        <f t="shared" si="127"/>
        <v>3.7539163406951888E-4</v>
      </c>
      <c r="AZ189" s="10">
        <f t="shared" si="128"/>
        <v>5.2363012519293575</v>
      </c>
      <c r="BA189" s="10">
        <f t="shared" si="129"/>
        <v>-96.327287112596423</v>
      </c>
      <c r="BB189" s="10">
        <f t="shared" si="130"/>
        <v>83.672712887403577</v>
      </c>
      <c r="BC189" s="48"/>
      <c r="BD189" s="46">
        <f t="shared" si="131"/>
        <v>5</v>
      </c>
      <c r="BE189" s="46">
        <f t="shared" si="132"/>
        <v>-96</v>
      </c>
      <c r="BF189" s="46">
        <f t="shared" si="133"/>
        <v>84</v>
      </c>
    </row>
    <row r="190" spans="22:58" x14ac:dyDescent="0.3">
      <c r="V190" s="29">
        <v>2.86</v>
      </c>
      <c r="W190" s="38">
        <f t="shared" si="117"/>
        <v>7244.3596007499027</v>
      </c>
      <c r="X190" s="30">
        <f t="shared" si="102"/>
        <v>0.52657877444698298</v>
      </c>
      <c r="Y190" s="31">
        <f t="shared" si="103"/>
        <v>-7.1562818804822248</v>
      </c>
      <c r="Z190" s="31">
        <f t="shared" si="104"/>
        <v>-63.977857771725084</v>
      </c>
      <c r="AA190" s="31">
        <f t="shared" si="105"/>
        <v>1.2012618757261613</v>
      </c>
      <c r="AB190" s="31">
        <f t="shared" si="106"/>
        <v>-29.44394179786303</v>
      </c>
      <c r="AC190" s="31">
        <f t="shared" si="118"/>
        <v>7.2883468211289714E-7</v>
      </c>
      <c r="AD190" s="31">
        <f t="shared" si="107"/>
        <v>2.3471723793418373E-2</v>
      </c>
      <c r="AE190" s="31">
        <f t="shared" si="119"/>
        <v>-5.4284405014743982</v>
      </c>
      <c r="AF190" s="31">
        <f t="shared" si="120"/>
        <v>-93.398327845794697</v>
      </c>
      <c r="AG190" s="31">
        <f t="shared" si="99"/>
        <v>92.110410468749379</v>
      </c>
      <c r="AH190" s="31">
        <f t="shared" si="108"/>
        <v>-113.62085787712431</v>
      </c>
      <c r="AI190" s="31">
        <f t="shared" si="109"/>
        <v>-89.999880579265351</v>
      </c>
      <c r="AJ190" s="31">
        <f t="shared" si="121"/>
        <v>30.958717479217434</v>
      </c>
      <c r="AK190" s="31">
        <f t="shared" si="110"/>
        <v>88.377275399723374</v>
      </c>
      <c r="AL190" s="32">
        <f t="shared" si="111"/>
        <v>-7.675455553597328E-3</v>
      </c>
      <c r="AM190" s="31">
        <f t="shared" si="112"/>
        <v>-2.4083444053787479</v>
      </c>
      <c r="AN190" s="31">
        <f t="shared" si="122"/>
        <v>9.4405946152889069</v>
      </c>
      <c r="AO190" s="31">
        <f t="shared" si="123"/>
        <v>-4.0309495849207257</v>
      </c>
      <c r="AP190" s="30">
        <f t="shared" si="100"/>
        <v>23.609121289162623</v>
      </c>
      <c r="AQ190" s="30">
        <f t="shared" si="101"/>
        <v>-22.498774732165998</v>
      </c>
      <c r="AR190" s="31">
        <f t="shared" si="124"/>
        <v>5.1225006708111351</v>
      </c>
      <c r="AS190" s="33">
        <f t="shared" si="125"/>
        <v>-97.429277430715416</v>
      </c>
      <c r="AT190" s="31">
        <f t="shared" si="113"/>
        <v>2.2815216396377886E-10</v>
      </c>
      <c r="AU190" s="31">
        <f t="shared" si="114"/>
        <v>4.1528176054526997E-4</v>
      </c>
      <c r="AV190" s="32">
        <f t="shared" si="115"/>
        <v>-1.2844841854490733E-12</v>
      </c>
      <c r="AW190" s="31">
        <f t="shared" si="116"/>
        <v>-3.1146132041437581E-5</v>
      </c>
      <c r="AX190" s="34">
        <f t="shared" si="126"/>
        <v>2.2686767977832978E-10</v>
      </c>
      <c r="AY190" s="35">
        <f t="shared" si="127"/>
        <v>3.8413562850383239E-4</v>
      </c>
      <c r="AZ190" s="10">
        <f t="shared" si="128"/>
        <v>5.1225006710380026</v>
      </c>
      <c r="BA190" s="10">
        <f t="shared" si="129"/>
        <v>-97.428893295086908</v>
      </c>
      <c r="BB190" s="10">
        <f t="shared" si="130"/>
        <v>82.571106704913092</v>
      </c>
      <c r="BC190" s="37"/>
      <c r="BD190" s="46">
        <f t="shared" si="131"/>
        <v>5</v>
      </c>
      <c r="BE190" s="46">
        <f t="shared" si="132"/>
        <v>-97</v>
      </c>
      <c r="BF190" s="46">
        <f t="shared" si="133"/>
        <v>83</v>
      </c>
    </row>
    <row r="191" spans="22:58" x14ac:dyDescent="0.3">
      <c r="V191" s="29">
        <v>2.87</v>
      </c>
      <c r="W191" s="36">
        <f t="shared" si="117"/>
        <v>7413.1024130091828</v>
      </c>
      <c r="X191" s="30">
        <f t="shared" si="102"/>
        <v>0.52657877444698298</v>
      </c>
      <c r="Y191" s="31">
        <f t="shared" si="103"/>
        <v>-7.3184961257457326</v>
      </c>
      <c r="Z191" s="31">
        <f t="shared" si="104"/>
        <v>-64.494282794510113</v>
      </c>
      <c r="AA191" s="31">
        <f t="shared" si="105"/>
        <v>1.2504410190676838</v>
      </c>
      <c r="AB191" s="31">
        <f t="shared" si="106"/>
        <v>-30.012035419129454</v>
      </c>
      <c r="AC191" s="31">
        <f t="shared" si="118"/>
        <v>7.6318359921729811E-7</v>
      </c>
      <c r="AD191" s="31">
        <f t="shared" si="107"/>
        <v>2.4018450411232791E-2</v>
      </c>
      <c r="AE191" s="31">
        <f t="shared" si="119"/>
        <v>-5.5414755690474671</v>
      </c>
      <c r="AF191" s="31">
        <f t="shared" si="120"/>
        <v>-94.482299763228326</v>
      </c>
      <c r="AG191" s="31">
        <f t="shared" si="99"/>
        <v>92.110410468749379</v>
      </c>
      <c r="AH191" s="31">
        <f t="shared" si="108"/>
        <v>-113.82085787712347</v>
      </c>
      <c r="AI191" s="31">
        <f t="shared" si="109"/>
        <v>-89.999883297613152</v>
      </c>
      <c r="AJ191" s="31">
        <f t="shared" si="121"/>
        <v>31.158560730332209</v>
      </c>
      <c r="AK191" s="31">
        <f t="shared" si="110"/>
        <v>88.41419404066194</v>
      </c>
      <c r="AL191" s="32">
        <f t="shared" si="111"/>
        <v>-8.0368541278918789E-3</v>
      </c>
      <c r="AM191" s="31">
        <f t="shared" si="112"/>
        <v>-2.4643735778919993</v>
      </c>
      <c r="AN191" s="31">
        <f t="shared" si="122"/>
        <v>9.440076467830222</v>
      </c>
      <c r="AO191" s="31">
        <f t="shared" si="123"/>
        <v>-4.0500628348432119</v>
      </c>
      <c r="AP191" s="30">
        <f t="shared" si="100"/>
        <v>23.609121289162623</v>
      </c>
      <c r="AQ191" s="30">
        <f t="shared" si="101"/>
        <v>-22.498774732165998</v>
      </c>
      <c r="AR191" s="31">
        <f t="shared" si="124"/>
        <v>5.0089474557793778</v>
      </c>
      <c r="AS191" s="33">
        <f t="shared" si="125"/>
        <v>-98.532362598071543</v>
      </c>
      <c r="AT191" s="31">
        <f t="shared" si="113"/>
        <v>2.3890441521555892E-10</v>
      </c>
      <c r="AU191" s="31">
        <f t="shared" si="114"/>
        <v>4.2495491538763848E-4</v>
      </c>
      <c r="AV191" s="32">
        <f t="shared" si="115"/>
        <v>-1.3442724883753862E-12</v>
      </c>
      <c r="AW191" s="31">
        <f t="shared" si="116"/>
        <v>-3.1871618654654015E-5</v>
      </c>
      <c r="AX191" s="34">
        <f t="shared" si="126"/>
        <v>2.3756014272718352E-10</v>
      </c>
      <c r="AY191" s="35">
        <f t="shared" si="127"/>
        <v>3.9308329673298445E-4</v>
      </c>
      <c r="AZ191" s="10">
        <f t="shared" si="128"/>
        <v>5.008947456016938</v>
      </c>
      <c r="BA191" s="10">
        <f t="shared" si="129"/>
        <v>-98.531969514774815</v>
      </c>
      <c r="BB191" s="10">
        <f t="shared" si="130"/>
        <v>81.468030485225185</v>
      </c>
      <c r="BC191" s="48"/>
      <c r="BD191" s="46">
        <f t="shared" si="131"/>
        <v>5</v>
      </c>
      <c r="BE191" s="46">
        <f t="shared" si="132"/>
        <v>-99</v>
      </c>
      <c r="BF191" s="46">
        <f t="shared" si="133"/>
        <v>81</v>
      </c>
    </row>
    <row r="192" spans="22:58" x14ac:dyDescent="0.3">
      <c r="V192" s="29">
        <v>2.88</v>
      </c>
      <c r="W192" s="38">
        <f t="shared" si="117"/>
        <v>7585.7757502918375</v>
      </c>
      <c r="X192" s="30">
        <f t="shared" si="102"/>
        <v>0.52657877444698298</v>
      </c>
      <c r="Y192" s="31">
        <f t="shared" si="103"/>
        <v>-7.4821015032379892</v>
      </c>
      <c r="Z192" s="31">
        <f t="shared" si="104"/>
        <v>-65.003280855943729</v>
      </c>
      <c r="AA192" s="31">
        <f t="shared" si="105"/>
        <v>1.3013479004324813</v>
      </c>
      <c r="AB192" s="31">
        <f t="shared" si="106"/>
        <v>-30.586701782140768</v>
      </c>
      <c r="AC192" s="31">
        <f t="shared" si="118"/>
        <v>7.991513306265227E-7</v>
      </c>
      <c r="AD192" s="31">
        <f t="shared" si="107"/>
        <v>2.457791192340688E-2</v>
      </c>
      <c r="AE192" s="31">
        <f t="shared" si="119"/>
        <v>-5.6541740292071943</v>
      </c>
      <c r="AF192" s="31">
        <f t="shared" si="120"/>
        <v>-95.565404726161091</v>
      </c>
      <c r="AG192" s="31">
        <f t="shared" si="99"/>
        <v>92.110410468749379</v>
      </c>
      <c r="AH192" s="31">
        <f t="shared" si="108"/>
        <v>-114.02085787712265</v>
      </c>
      <c r="AI192" s="31">
        <f t="shared" si="109"/>
        <v>-89.999885954083794</v>
      </c>
      <c r="AJ192" s="31">
        <f t="shared" si="121"/>
        <v>31.358411031027458</v>
      </c>
      <c r="AK192" s="31">
        <f t="shared" si="110"/>
        <v>88.450273583527377</v>
      </c>
      <c r="AL192" s="32">
        <f t="shared" si="111"/>
        <v>-8.4152526618079346E-3</v>
      </c>
      <c r="AM192" s="31">
        <f t="shared" si="112"/>
        <v>-2.5217029548348719</v>
      </c>
      <c r="AN192" s="31">
        <f t="shared" si="122"/>
        <v>9.4395483699923783</v>
      </c>
      <c r="AO192" s="31">
        <f t="shared" si="123"/>
        <v>-4.0713153253912893</v>
      </c>
      <c r="AP192" s="30">
        <f t="shared" si="100"/>
        <v>23.609121289162623</v>
      </c>
      <c r="AQ192" s="30">
        <f t="shared" si="101"/>
        <v>-22.498774732165998</v>
      </c>
      <c r="AR192" s="31">
        <f t="shared" si="124"/>
        <v>4.895720897781807</v>
      </c>
      <c r="AS192" s="33">
        <f t="shared" si="125"/>
        <v>-99.636720051552373</v>
      </c>
      <c r="AT192" s="31">
        <f t="shared" si="113"/>
        <v>2.501639027147181E-10</v>
      </c>
      <c r="AU192" s="31">
        <f t="shared" si="114"/>
        <v>4.3485338695105504E-4</v>
      </c>
      <c r="AV192" s="32">
        <f t="shared" si="115"/>
        <v>-1.4079181011679134E-12</v>
      </c>
      <c r="AW192" s="31">
        <f t="shared" si="116"/>
        <v>-3.2614004021951815E-5</v>
      </c>
      <c r="AX192" s="34">
        <f t="shared" si="126"/>
        <v>2.4875598461355019E-10</v>
      </c>
      <c r="AY192" s="35">
        <f t="shared" si="127"/>
        <v>4.0223938292910323E-4</v>
      </c>
      <c r="AZ192" s="10">
        <f t="shared" si="128"/>
        <v>4.8957208980305627</v>
      </c>
      <c r="BA192" s="10">
        <f t="shared" si="129"/>
        <v>-99.636317812169438</v>
      </c>
      <c r="BB192" s="10">
        <f t="shared" si="130"/>
        <v>80.363682187830562</v>
      </c>
      <c r="BC192" s="37"/>
      <c r="BD192" s="46">
        <f t="shared" si="131"/>
        <v>5</v>
      </c>
      <c r="BE192" s="46">
        <f t="shared" si="132"/>
        <v>-100</v>
      </c>
      <c r="BF192" s="46">
        <f t="shared" si="133"/>
        <v>80</v>
      </c>
    </row>
    <row r="193" spans="22:58" x14ac:dyDescent="0.3">
      <c r="V193" s="29">
        <v>2.89</v>
      </c>
      <c r="W193" s="36">
        <f t="shared" si="117"/>
        <v>7762.4711662869231</v>
      </c>
      <c r="X193" s="30">
        <f t="shared" si="102"/>
        <v>0.52657877444698298</v>
      </c>
      <c r="Y193" s="31">
        <f t="shared" si="103"/>
        <v>-7.6470578620509695</v>
      </c>
      <c r="Z193" s="31">
        <f t="shared" si="104"/>
        <v>-65.504800414830157</v>
      </c>
      <c r="AA193" s="31">
        <f t="shared" si="105"/>
        <v>1.3540220177563174</v>
      </c>
      <c r="AB193" s="31">
        <f t="shared" si="106"/>
        <v>-31.167783070578526</v>
      </c>
      <c r="AC193" s="31">
        <f t="shared" si="118"/>
        <v>8.3681417004495471E-7</v>
      </c>
      <c r="AD193" s="31">
        <f t="shared" si="107"/>
        <v>2.5150404963412844E-2</v>
      </c>
      <c r="AE193" s="31">
        <f t="shared" si="119"/>
        <v>-5.7664562330334999</v>
      </c>
      <c r="AF193" s="31">
        <f t="shared" si="120"/>
        <v>-96.647433080445268</v>
      </c>
      <c r="AG193" s="31">
        <f t="shared" si="99"/>
        <v>92.110410468749379</v>
      </c>
      <c r="AH193" s="31">
        <f t="shared" si="108"/>
        <v>-114.22085787712189</v>
      </c>
      <c r="AI193" s="31">
        <f t="shared" si="109"/>
        <v>-89.999888550085785</v>
      </c>
      <c r="AJ193" s="31">
        <f t="shared" si="121"/>
        <v>31.558268064484221</v>
      </c>
      <c r="AK193" s="31">
        <f t="shared" si="110"/>
        <v>88.485533043652211</v>
      </c>
      <c r="AL193" s="32">
        <f t="shared" si="111"/>
        <v>-8.8114492353853716E-3</v>
      </c>
      <c r="AM193" s="31">
        <f t="shared" si="112"/>
        <v>-2.5803624735673325</v>
      </c>
      <c r="AN193" s="31">
        <f t="shared" si="122"/>
        <v>9.4390092068763281</v>
      </c>
      <c r="AO193" s="31">
        <f t="shared" si="123"/>
        <v>-4.0947179800009064</v>
      </c>
      <c r="AP193" s="30">
        <f t="shared" si="100"/>
        <v>23.609121289162623</v>
      </c>
      <c r="AQ193" s="30">
        <f t="shared" si="101"/>
        <v>-22.498774732165998</v>
      </c>
      <c r="AR193" s="31">
        <f t="shared" si="124"/>
        <v>4.7828995308394511</v>
      </c>
      <c r="AS193" s="33">
        <f t="shared" si="125"/>
        <v>-100.74215106044618</v>
      </c>
      <c r="AT193" s="31">
        <f t="shared" si="113"/>
        <v>2.6195377032045106E-10</v>
      </c>
      <c r="AU193" s="31">
        <f t="shared" si="114"/>
        <v>4.4498242353616346E-4</v>
      </c>
      <c r="AV193" s="32">
        <f t="shared" si="115"/>
        <v>-1.4734923688935477E-12</v>
      </c>
      <c r="AW193" s="31">
        <f t="shared" si="116"/>
        <v>-3.3373681765879483E-5</v>
      </c>
      <c r="AX193" s="34">
        <f t="shared" si="126"/>
        <v>2.6048027795155749E-10</v>
      </c>
      <c r="AY193" s="35">
        <f t="shared" si="127"/>
        <v>4.1160874177028397E-4</v>
      </c>
      <c r="AZ193" s="10">
        <f t="shared" si="128"/>
        <v>4.7828995310999316</v>
      </c>
      <c r="BA193" s="10">
        <f t="shared" si="129"/>
        <v>-100.7417394517044</v>
      </c>
      <c r="BB193" s="10">
        <f t="shared" si="130"/>
        <v>79.258260548295596</v>
      </c>
      <c r="BC193" s="48"/>
      <c r="BD193" s="46">
        <f t="shared" si="131"/>
        <v>5</v>
      </c>
      <c r="BE193" s="46">
        <f t="shared" si="132"/>
        <v>-101</v>
      </c>
      <c r="BF193" s="46">
        <f t="shared" si="133"/>
        <v>79</v>
      </c>
    </row>
    <row r="194" spans="22:58" x14ac:dyDescent="0.3">
      <c r="V194" s="29">
        <v>2.9</v>
      </c>
      <c r="W194" s="38">
        <f t="shared" si="117"/>
        <v>7943.2823472428208</v>
      </c>
      <c r="X194" s="30">
        <f t="shared" si="102"/>
        <v>0.52657877444698298</v>
      </c>
      <c r="Y194" s="31">
        <f t="shared" si="103"/>
        <v>-7.8133253940616996</v>
      </c>
      <c r="Z194" s="31">
        <f t="shared" si="104"/>
        <v>-65.998799921522178</v>
      </c>
      <c r="AA194" s="31">
        <f t="shared" si="105"/>
        <v>1.4085023015251672</v>
      </c>
      <c r="AB194" s="31">
        <f t="shared" si="106"/>
        <v>-31.755109212372808</v>
      </c>
      <c r="AC194" s="31">
        <f t="shared" si="118"/>
        <v>8.7625200232981423E-7</v>
      </c>
      <c r="AD194" s="31">
        <f t="shared" si="107"/>
        <v>2.5736233074180766E-2</v>
      </c>
      <c r="AE194" s="31">
        <f t="shared" si="119"/>
        <v>-5.8782434418375473</v>
      </c>
      <c r="AF194" s="31">
        <f t="shared" si="120"/>
        <v>-97.728172900820795</v>
      </c>
      <c r="AG194" s="31">
        <f t="shared" si="99"/>
        <v>92.110410468749379</v>
      </c>
      <c r="AH194" s="31">
        <f t="shared" si="108"/>
        <v>-114.42085787712114</v>
      </c>
      <c r="AI194" s="31">
        <f t="shared" si="109"/>
        <v>-89.999891086995547</v>
      </c>
      <c r="AJ194" s="31">
        <f t="shared" si="121"/>
        <v>31.758131528101838</v>
      </c>
      <c r="AK194" s="31">
        <f t="shared" si="110"/>
        <v>88.519991009183016</v>
      </c>
      <c r="AL194" s="32">
        <f t="shared" si="111"/>
        <v>-9.2262792425224192E-3</v>
      </c>
      <c r="AM194" s="31">
        <f t="shared" si="112"/>
        <v>-2.6403827439814664</v>
      </c>
      <c r="AN194" s="31">
        <f t="shared" si="122"/>
        <v>9.4384578404875583</v>
      </c>
      <c r="AO194" s="31">
        <f t="shared" si="123"/>
        <v>-4.1202828217939969</v>
      </c>
      <c r="AP194" s="30">
        <f t="shared" si="100"/>
        <v>23.609121289162623</v>
      </c>
      <c r="AQ194" s="30">
        <f t="shared" si="101"/>
        <v>-22.498774732165998</v>
      </c>
      <c r="AR194" s="31">
        <f t="shared" si="124"/>
        <v>4.6705609556466356</v>
      </c>
      <c r="AS194" s="33">
        <f t="shared" si="125"/>
        <v>-101.84845572261479</v>
      </c>
      <c r="AT194" s="31">
        <f t="shared" si="113"/>
        <v>2.7429909054688514E-10</v>
      </c>
      <c r="AU194" s="31">
        <f t="shared" si="114"/>
        <v>4.5534739569223119E-4</v>
      </c>
      <c r="AV194" s="32">
        <f t="shared" si="115"/>
        <v>-1.5429239464853963E-12</v>
      </c>
      <c r="AW194" s="31">
        <f t="shared" si="116"/>
        <v>-3.4151054677632273E-5</v>
      </c>
      <c r="AX194" s="34">
        <f t="shared" si="126"/>
        <v>2.7275616660039976E-10</v>
      </c>
      <c r="AY194" s="35">
        <f t="shared" si="127"/>
        <v>4.2119634101459892E-4</v>
      </c>
      <c r="AZ194" s="10">
        <f t="shared" si="128"/>
        <v>4.6705609559193917</v>
      </c>
      <c r="BA194" s="10">
        <f t="shared" si="129"/>
        <v>-101.84803452627378</v>
      </c>
      <c r="BB194" s="10">
        <f t="shared" si="130"/>
        <v>78.151965473726221</v>
      </c>
      <c r="BC194" s="37"/>
      <c r="BD194" s="46">
        <f t="shared" si="131"/>
        <v>5</v>
      </c>
      <c r="BE194" s="46">
        <f t="shared" si="132"/>
        <v>-102</v>
      </c>
      <c r="BF194" s="46">
        <f t="shared" si="133"/>
        <v>78</v>
      </c>
    </row>
    <row r="195" spans="22:58" x14ac:dyDescent="0.3">
      <c r="V195" s="29">
        <v>2.91</v>
      </c>
      <c r="W195" s="36">
        <f t="shared" si="117"/>
        <v>8128.3051616409975</v>
      </c>
      <c r="X195" s="30">
        <f t="shared" si="102"/>
        <v>0.52657877444698298</v>
      </c>
      <c r="Y195" s="31">
        <f t="shared" si="103"/>
        <v>-7.9808646959283394</v>
      </c>
      <c r="Z195" s="31">
        <f t="shared" si="104"/>
        <v>-66.485247460188845</v>
      </c>
      <c r="AA195" s="31">
        <f t="shared" si="105"/>
        <v>1.4648270051975023</v>
      </c>
      <c r="AB195" s="31">
        <f t="shared" si="106"/>
        <v>-32.348497869186787</v>
      </c>
      <c r="AC195" s="31">
        <f t="shared" si="118"/>
        <v>9.175484809271557E-7</v>
      </c>
      <c r="AD195" s="31">
        <f t="shared" si="107"/>
        <v>2.6335706869039108E-2</v>
      </c>
      <c r="AE195" s="31">
        <f t="shared" si="119"/>
        <v>-5.9894579987353733</v>
      </c>
      <c r="AF195" s="31">
        <f t="shared" si="120"/>
        <v>-98.807409622506597</v>
      </c>
      <c r="AG195" s="31">
        <f t="shared" si="99"/>
        <v>92.110410468749379</v>
      </c>
      <c r="AH195" s="31">
        <f t="shared" si="108"/>
        <v>-114.62085787712043</v>
      </c>
      <c r="AI195" s="31">
        <f t="shared" si="109"/>
        <v>-89.999893566158207</v>
      </c>
      <c r="AJ195" s="31">
        <f t="shared" si="121"/>
        <v>31.958001132861739</v>
      </c>
      <c r="AK195" s="31">
        <f t="shared" si="110"/>
        <v>88.553665650427902</v>
      </c>
      <c r="AL195" s="32">
        <f t="shared" si="111"/>
        <v>-9.6606171208540436E-3</v>
      </c>
      <c r="AM195" s="31">
        <f t="shared" si="112"/>
        <v>-2.7017950624067142</v>
      </c>
      <c r="AN195" s="31">
        <f t="shared" si="122"/>
        <v>9.4378931073698347</v>
      </c>
      <c r="AO195" s="31">
        <f t="shared" si="123"/>
        <v>-4.1480229781370186</v>
      </c>
      <c r="AP195" s="30">
        <f t="shared" si="100"/>
        <v>23.609121289162623</v>
      </c>
      <c r="AQ195" s="30">
        <f t="shared" si="101"/>
        <v>-22.498774732165998</v>
      </c>
      <c r="AR195" s="31">
        <f t="shared" si="124"/>
        <v>4.5587816656310878</v>
      </c>
      <c r="AS195" s="33">
        <f t="shared" si="125"/>
        <v>-102.95543260064362</v>
      </c>
      <c r="AT195" s="31">
        <f t="shared" si="113"/>
        <v>2.8722686456308066E-10</v>
      </c>
      <c r="AU195" s="31">
        <f t="shared" si="114"/>
        <v>4.6595379906468938E-4</v>
      </c>
      <c r="AV195" s="32">
        <f t="shared" si="115"/>
        <v>-1.6162128339434597E-12</v>
      </c>
      <c r="AW195" s="31">
        <f t="shared" si="116"/>
        <v>-3.494653493061778E-5</v>
      </c>
      <c r="AX195" s="34">
        <f t="shared" si="126"/>
        <v>2.8561065172913722E-10</v>
      </c>
      <c r="AY195" s="35">
        <f t="shared" si="127"/>
        <v>4.3100726413407162E-4</v>
      </c>
      <c r="AZ195" s="10">
        <f t="shared" si="128"/>
        <v>4.5587816659166984</v>
      </c>
      <c r="BA195" s="10">
        <f t="shared" si="129"/>
        <v>-102.95500159337948</v>
      </c>
      <c r="BB195" s="10">
        <f t="shared" si="130"/>
        <v>77.044998406620522</v>
      </c>
      <c r="BC195" s="48"/>
      <c r="BD195" s="46">
        <f t="shared" si="131"/>
        <v>5</v>
      </c>
      <c r="BE195" s="46">
        <f t="shared" si="132"/>
        <v>-103</v>
      </c>
      <c r="BF195" s="46">
        <f t="shared" si="133"/>
        <v>77</v>
      </c>
    </row>
    <row r="196" spans="22:58" x14ac:dyDescent="0.3">
      <c r="V196" s="29">
        <v>2.92</v>
      </c>
      <c r="W196" s="38">
        <f t="shared" si="117"/>
        <v>8317.6377110267131</v>
      </c>
      <c r="X196" s="30">
        <f t="shared" si="102"/>
        <v>0.52657877444698298</v>
      </c>
      <c r="Y196" s="31">
        <f t="shared" si="103"/>
        <v>-8.1496368261475176</v>
      </c>
      <c r="Z196" s="31">
        <f t="shared" si="104"/>
        <v>-66.964120378906387</v>
      </c>
      <c r="AA196" s="31">
        <f t="shared" si="105"/>
        <v>1.5230335934599051</v>
      </c>
      <c r="AB196" s="31">
        <f t="shared" si="106"/>
        <v>-32.947754474600664</v>
      </c>
      <c r="AC196" s="31">
        <f t="shared" si="118"/>
        <v>9.6079120530784115E-7</v>
      </c>
      <c r="AD196" s="31">
        <f t="shared" si="107"/>
        <v>2.6949144196403575E-2</v>
      </c>
      <c r="AE196" s="31">
        <f t="shared" si="119"/>
        <v>-6.1000234974494241</v>
      </c>
      <c r="AF196" s="31">
        <f t="shared" si="120"/>
        <v>-99.884925709310636</v>
      </c>
      <c r="AG196" s="31">
        <f t="shared" ref="AG196:AG259" si="134">DC_gain_comp</f>
        <v>92.110410468749379</v>
      </c>
      <c r="AH196" s="31">
        <f t="shared" si="108"/>
        <v>-114.82085787711975</v>
      </c>
      <c r="AI196" s="31">
        <f t="shared" si="109"/>
        <v>-89.999895988888227</v>
      </c>
      <c r="AJ196" s="31">
        <f t="shared" si="121"/>
        <v>32.157876602719369</v>
      </c>
      <c r="AK196" s="31">
        <f t="shared" si="110"/>
        <v>88.586574729016093</v>
      </c>
      <c r="AL196" s="32">
        <f t="shared" si="111"/>
        <v>-1.0115378160423655E-2</v>
      </c>
      <c r="AM196" s="31">
        <f t="shared" si="112"/>
        <v>-2.7646314257147249</v>
      </c>
      <c r="AN196" s="31">
        <f t="shared" si="122"/>
        <v>9.4373138161885759</v>
      </c>
      <c r="AO196" s="31">
        <f t="shared" si="123"/>
        <v>-4.1779526855868596</v>
      </c>
      <c r="AP196" s="30">
        <f t="shared" ref="AP196:AP259" si="135">-20*LOG(GmPS*Rsns)</f>
        <v>23.609121289162623</v>
      </c>
      <c r="AQ196" s="30">
        <f t="shared" ref="AQ196:AQ259" si="136">20*LOG(Vref/Vout)</f>
        <v>-22.498774732165998</v>
      </c>
      <c r="AR196" s="31">
        <f t="shared" si="124"/>
        <v>4.4476368757357747</v>
      </c>
      <c r="AS196" s="33">
        <f t="shared" si="125"/>
        <v>-104.0628783948975</v>
      </c>
      <c r="AT196" s="31">
        <f t="shared" si="113"/>
        <v>3.0076216488316449E-10</v>
      </c>
      <c r="AU196" s="31">
        <f t="shared" si="114"/>
        <v>4.7680725730899572E-4</v>
      </c>
      <c r="AV196" s="32">
        <f t="shared" si="115"/>
        <v>-1.6914303763346303E-12</v>
      </c>
      <c r="AW196" s="31">
        <f t="shared" si="116"/>
        <v>-3.5760544298995547E-5</v>
      </c>
      <c r="AX196" s="34">
        <f t="shared" si="126"/>
        <v>2.9907073450682985E-10</v>
      </c>
      <c r="AY196" s="35">
        <f t="shared" si="127"/>
        <v>4.4104671301000017E-4</v>
      </c>
      <c r="AZ196" s="10">
        <f t="shared" si="128"/>
        <v>4.4476368760348457</v>
      </c>
      <c r="BA196" s="10">
        <f t="shared" si="129"/>
        <v>-104.06243734818449</v>
      </c>
      <c r="BB196" s="10">
        <f t="shared" si="130"/>
        <v>75.937562651815512</v>
      </c>
      <c r="BC196" s="37"/>
      <c r="BD196" s="46">
        <f t="shared" si="131"/>
        <v>4</v>
      </c>
      <c r="BE196" s="46">
        <f t="shared" si="132"/>
        <v>-104</v>
      </c>
      <c r="BF196" s="46">
        <f t="shared" si="133"/>
        <v>76</v>
      </c>
    </row>
    <row r="197" spans="22:58" x14ac:dyDescent="0.3">
      <c r="V197" s="29">
        <v>2.93</v>
      </c>
      <c r="W197" s="36">
        <f t="shared" si="117"/>
        <v>8511.3803820237772</v>
      </c>
      <c r="X197" s="30">
        <f t="shared" ref="X197:X260" si="137">DC_gain_power</f>
        <v>0.52657877444698298</v>
      </c>
      <c r="Y197" s="31">
        <f t="shared" si="103"/>
        <v>-8.319603357231415</v>
      </c>
      <c r="Z197" s="31">
        <f t="shared" si="104"/>
        <v>-67.435404910229309</v>
      </c>
      <c r="AA197" s="31">
        <f t="shared" si="105"/>
        <v>1.583158628874501</v>
      </c>
      <c r="AB197" s="31">
        <f t="shared" si="106"/>
        <v>-33.552672323250327</v>
      </c>
      <c r="AC197" s="31">
        <f t="shared" si="118"/>
        <v>1.0060718945461777E-6</v>
      </c>
      <c r="AD197" s="31">
        <f t="shared" si="107"/>
        <v>2.7576870308302116E-2</v>
      </c>
      <c r="AE197" s="31">
        <f t="shared" si="119"/>
        <v>-6.209864947838037</v>
      </c>
      <c r="AF197" s="31">
        <f t="shared" si="120"/>
        <v>-100.96050036317132</v>
      </c>
      <c r="AG197" s="31">
        <f t="shared" si="134"/>
        <v>92.110410468749379</v>
      </c>
      <c r="AH197" s="31">
        <f t="shared" si="108"/>
        <v>-115.02085787711913</v>
      </c>
      <c r="AI197" s="31">
        <f t="shared" si="109"/>
        <v>-89.999898356470183</v>
      </c>
      <c r="AJ197" s="31">
        <f t="shared" si="121"/>
        <v>32.357757674023247</v>
      </c>
      <c r="AK197" s="31">
        <f t="shared" si="110"/>
        <v>88.618735606872519</v>
      </c>
      <c r="AL197" s="32">
        <f t="shared" si="111"/>
        <v>-1.0591520394582058E-2</v>
      </c>
      <c r="AM197" s="31">
        <f t="shared" si="112"/>
        <v>-2.8289245456198424</v>
      </c>
      <c r="AN197" s="31">
        <f t="shared" si="122"/>
        <v>9.4367187452589167</v>
      </c>
      <c r="AO197" s="31">
        <f t="shared" si="123"/>
        <v>-4.2100872952175061</v>
      </c>
      <c r="AP197" s="30">
        <f t="shared" si="135"/>
        <v>23.609121289162623</v>
      </c>
      <c r="AQ197" s="30">
        <f t="shared" si="136"/>
        <v>-22.498774732165998</v>
      </c>
      <c r="AR197" s="31">
        <f t="shared" si="124"/>
        <v>4.3372003544175044</v>
      </c>
      <c r="AS197" s="33">
        <f t="shared" si="125"/>
        <v>-105.17058765838883</v>
      </c>
      <c r="AT197" s="31">
        <f t="shared" si="113"/>
        <v>3.1493777864099533E-10</v>
      </c>
      <c r="AU197" s="31">
        <f t="shared" si="114"/>
        <v>4.8791352507237141E-4</v>
      </c>
      <c r="AV197" s="32">
        <f t="shared" si="115"/>
        <v>-1.7705052285920156E-12</v>
      </c>
      <c r="AW197" s="31">
        <f t="shared" si="116"/>
        <v>-3.6593514381307432E-5</v>
      </c>
      <c r="AX197" s="34">
        <f t="shared" si="126"/>
        <v>3.1316727341240334E-10</v>
      </c>
      <c r="AY197" s="35">
        <f t="shared" si="127"/>
        <v>4.5132001069106398E-4</v>
      </c>
      <c r="AZ197" s="10">
        <f t="shared" si="128"/>
        <v>4.3372003547306717</v>
      </c>
      <c r="BA197" s="10">
        <f t="shared" si="129"/>
        <v>-105.17013633837813</v>
      </c>
      <c r="BB197" s="10">
        <f t="shared" si="130"/>
        <v>74.829863661621872</v>
      </c>
      <c r="BC197" s="48"/>
      <c r="BD197" s="46">
        <f t="shared" si="131"/>
        <v>4</v>
      </c>
      <c r="BE197" s="46">
        <f t="shared" si="132"/>
        <v>-105</v>
      </c>
      <c r="BF197" s="46">
        <f t="shared" si="133"/>
        <v>75</v>
      </c>
    </row>
    <row r="198" spans="22:58" x14ac:dyDescent="0.3">
      <c r="V198" s="29">
        <v>2.94</v>
      </c>
      <c r="W198" s="38">
        <f t="shared" si="117"/>
        <v>8709.6358995608098</v>
      </c>
      <c r="X198" s="30">
        <f t="shared" si="137"/>
        <v>0.52657877444698298</v>
      </c>
      <c r="Y198" s="31">
        <f t="shared" ref="Y198:Y232" si="138">20*LOG(1/SQRT((W198/fp)^2+1))</f>
        <v>-8.4907264230916795</v>
      </c>
      <c r="Z198" s="31">
        <f t="shared" ref="Z198:Z232" si="139">-180/PI()*ATAN(W198/fp)</f>
        <v>-67.899095784750571</v>
      </c>
      <c r="AA198" s="31">
        <f t="shared" ref="AA198:AA232" si="140">20*LOG(SQRT((W198/fzRHP)^2+1))</f>
        <v>1.6452376575231664</v>
      </c>
      <c r="AB198" s="31">
        <f t="shared" ref="AB198:AB232" si="141">-180/PI()*ATAN(W198/fzRHP)</f>
        <v>-34.163032712875712</v>
      </c>
      <c r="AC198" s="31">
        <f t="shared" si="118"/>
        <v>1.0534865956143129E-6</v>
      </c>
      <c r="AD198" s="31">
        <f t="shared" ref="AD198:AD232" si="142">180/PI()*ATAN(W198/fzESR)</f>
        <v>2.8219218032824983E-2</v>
      </c>
      <c r="AE198" s="31">
        <f t="shared" si="119"/>
        <v>-6.3189089376349346</v>
      </c>
      <c r="AF198" s="31">
        <f t="shared" si="120"/>
        <v>-102.03390927959344</v>
      </c>
      <c r="AG198" s="31">
        <f t="shared" si="134"/>
        <v>92.110410468749379</v>
      </c>
      <c r="AH198" s="31">
        <f t="shared" ref="AH198:AH232" si="143">20*LOG(1/SQRT((W198/fp_comp1)^2+1))</f>
        <v>-115.2208578771185</v>
      </c>
      <c r="AI198" s="31">
        <f t="shared" ref="AI198:AI232" si="144">-180/PI()*ATAN(W198/fp_comp1)</f>
        <v>-89.999900670159391</v>
      </c>
      <c r="AJ198" s="31">
        <f t="shared" si="121"/>
        <v>32.557644094959869</v>
      </c>
      <c r="AK198" s="31">
        <f t="shared" ref="AK198:AK232" si="145">180/PI()*ATAN(W198/fz_comp)</f>
        <v>88.650165255009767</v>
      </c>
      <c r="AL198" s="32">
        <f t="shared" ref="AL198:AL232" si="146">20*LOG(1/SQRT((W198/fp_comp2)^2+1))</f>
        <v>-1.1090046576694771E-2</v>
      </c>
      <c r="AM198" s="31">
        <f t="shared" ref="AM198:AM232" si="147">-180/PI()*ATAN(W198/fp_comp2)</f>
        <v>-2.8947078631704541</v>
      </c>
      <c r="AN198" s="31">
        <f t="shared" si="122"/>
        <v>9.4361066400140476</v>
      </c>
      <c r="AO198" s="31">
        <f t="shared" si="123"/>
        <v>-4.2444432783200785</v>
      </c>
      <c r="AP198" s="30">
        <f t="shared" si="135"/>
        <v>23.609121289162623</v>
      </c>
      <c r="AQ198" s="30">
        <f t="shared" si="136"/>
        <v>-22.498774732165998</v>
      </c>
      <c r="AR198" s="31">
        <f t="shared" si="124"/>
        <v>4.2275442593757369</v>
      </c>
      <c r="AS198" s="33">
        <f t="shared" si="125"/>
        <v>-106.27835255791352</v>
      </c>
      <c r="AT198" s="31">
        <f t="shared" ref="AT198:AT232" si="148">20*LOG(SQRT((W198/fz_ff)^2+1))</f>
        <v>3.2978070700563263E-10</v>
      </c>
      <c r="AU198" s="31">
        <f t="shared" ref="AU198:AU232" si="149">180/PI()*ATAN(W198/fz_ff)</f>
        <v>4.9927849104498844E-4</v>
      </c>
      <c r="AV198" s="32">
        <f t="shared" ref="AV198:AV232" si="150">20*LOG(1/SQRT((W198/fp_ff)^2+1))</f>
        <v>-1.8553660456487228E-12</v>
      </c>
      <c r="AW198" s="31">
        <f t="shared" ref="AW198:AW232" si="151">-180/PI()*ATAN(W198/fp_ff)</f>
        <v>-3.7445886829316604E-5</v>
      </c>
      <c r="AX198" s="34">
        <f t="shared" si="126"/>
        <v>3.2792534095998389E-10</v>
      </c>
      <c r="AY198" s="35">
        <f t="shared" si="127"/>
        <v>4.6183260421567182E-4</v>
      </c>
      <c r="AZ198" s="10">
        <f t="shared" si="128"/>
        <v>4.2275442597036621</v>
      </c>
      <c r="BA198" s="10">
        <f t="shared" si="129"/>
        <v>-106.27789072530931</v>
      </c>
      <c r="BB198" s="10">
        <f t="shared" si="130"/>
        <v>73.722109274690695</v>
      </c>
      <c r="BC198" s="37"/>
      <c r="BD198" s="46">
        <f t="shared" si="131"/>
        <v>4</v>
      </c>
      <c r="BE198" s="46">
        <f t="shared" si="132"/>
        <v>-106</v>
      </c>
      <c r="BF198" s="46">
        <f t="shared" si="133"/>
        <v>74</v>
      </c>
    </row>
    <row r="199" spans="22:58" x14ac:dyDescent="0.3">
      <c r="V199" s="29">
        <v>2.95</v>
      </c>
      <c r="W199" s="36">
        <f t="shared" ref="W199:W232" si="152">10*10^V199</f>
        <v>8912.509381337466</v>
      </c>
      <c r="X199" s="30">
        <f t="shared" si="137"/>
        <v>0.52657877444698298</v>
      </c>
      <c r="Y199" s="31">
        <f t="shared" si="138"/>
        <v>-8.6629687617427571</v>
      </c>
      <c r="Z199" s="31">
        <f t="shared" si="139"/>
        <v>-68.355195840004953</v>
      </c>
      <c r="AA199" s="31">
        <f t="shared" si="140"/>
        <v>1.7093050942964194</v>
      </c>
      <c r="AB199" s="31">
        <f t="shared" si="141"/>
        <v>-34.77860514089322</v>
      </c>
      <c r="AC199" s="31">
        <f t="shared" ref="AC199:AC232" si="153">20*LOG(SQRT((W199/fzESR)^2+1))</f>
        <v>1.1031358839619782E-6</v>
      </c>
      <c r="AD199" s="31">
        <f t="shared" si="142"/>
        <v>2.8876527950592042E-2</v>
      </c>
      <c r="AE199" s="31">
        <f t="shared" ref="AE199:AE232" si="154">X199+Y199+AA199+AC199</f>
        <v>-6.4270837898634703</v>
      </c>
      <c r="AF199" s="31">
        <f t="shared" ref="AF199:AF232" si="155">Z199+AB199+AD199</f>
        <v>-103.10492445294759</v>
      </c>
      <c r="AG199" s="31">
        <f t="shared" si="134"/>
        <v>92.110410468749379</v>
      </c>
      <c r="AH199" s="31">
        <f t="shared" si="143"/>
        <v>-115.42085787711791</v>
      </c>
      <c r="AI199" s="31">
        <f t="shared" si="144"/>
        <v>-89.999902931182618</v>
      </c>
      <c r="AJ199" s="31">
        <f t="shared" ref="AJ199:AJ232" si="156">20*LOG(SQRT((W199/fz_comp)^2+1))</f>
        <v>32.757535625023507</v>
      </c>
      <c r="AK199" s="31">
        <f t="shared" si="145"/>
        <v>88.680880262140519</v>
      </c>
      <c r="AL199" s="32">
        <f t="shared" si="146"/>
        <v>-1.1612006246428119E-2</v>
      </c>
      <c r="AM199" s="31">
        <f t="shared" si="147"/>
        <v>-2.9620155634258136</v>
      </c>
      <c r="AN199" s="31">
        <f t="shared" ref="AN199:AN232" si="157">AG199+AH199+AJ199+AL199</f>
        <v>9.435476210408547</v>
      </c>
      <c r="AO199" s="31">
        <f t="shared" ref="AO199:AO232" si="158">AI199+AK199+AM199</f>
        <v>-4.2810382324679122</v>
      </c>
      <c r="AP199" s="30">
        <f t="shared" si="135"/>
        <v>23.609121289162623</v>
      </c>
      <c r="AQ199" s="30">
        <f t="shared" si="136"/>
        <v>-22.498774732165998</v>
      </c>
      <c r="AR199" s="31">
        <f t="shared" ref="AR199:AR232" si="159">AE199+AN199+AP199+AQ199</f>
        <v>4.1187389775417032</v>
      </c>
      <c r="AS199" s="33">
        <f t="shared" ref="AS199:AS232" si="160">AF199+AO199</f>
        <v>-107.38596268541549</v>
      </c>
      <c r="AT199" s="31">
        <f t="shared" si="148"/>
        <v>3.4532180845600147E-10</v>
      </c>
      <c r="AU199" s="31">
        <f t="shared" si="149"/>
        <v>5.1090818108223679E-4</v>
      </c>
      <c r="AV199" s="32">
        <f t="shared" si="150"/>
        <v>-1.9421555176385374E-12</v>
      </c>
      <c r="AW199" s="31">
        <f t="shared" si="151"/>
        <v>-3.8318113582177641E-5</v>
      </c>
      <c r="AX199" s="34">
        <f t="shared" ref="AX199:AX232" si="161">AT199+AV199</f>
        <v>3.4337965293836293E-10</v>
      </c>
      <c r="AY199" s="35">
        <f t="shared" ref="AY199:AY232" si="162">AU199+AW199</f>
        <v>4.7259006750005914E-4</v>
      </c>
      <c r="AZ199" s="10">
        <f t="shared" ref="AZ199:AZ232" si="163">AR199+AX199</f>
        <v>4.1187389778850827</v>
      </c>
      <c r="BA199" s="10">
        <f t="shared" ref="BA199:BA232" si="164">AS199+AY199</f>
        <v>-107.38549009534799</v>
      </c>
      <c r="BB199" s="10">
        <f t="shared" ref="BB199:BB232" si="165">BA199+180</f>
        <v>72.61450990465201</v>
      </c>
      <c r="BC199" s="48"/>
      <c r="BD199" s="46">
        <f t="shared" ref="BD199:BD232" si="166">ROUND(AZ199,0)</f>
        <v>4</v>
      </c>
      <c r="BE199" s="46">
        <f t="shared" ref="BE199:BE232" si="167">ROUND(BA199,0)</f>
        <v>-107</v>
      </c>
      <c r="BF199" s="46">
        <f t="shared" ref="BF199:BF232" si="168">ROUND(BB199,0)</f>
        <v>73</v>
      </c>
    </row>
    <row r="200" spans="22:58" x14ac:dyDescent="0.3">
      <c r="V200" s="29">
        <v>2.96</v>
      </c>
      <c r="W200" s="38">
        <f t="shared" si="152"/>
        <v>9120.1083935590977</v>
      </c>
      <c r="X200" s="30">
        <f t="shared" si="137"/>
        <v>0.52657877444698298</v>
      </c>
      <c r="Y200" s="31">
        <f t="shared" si="138"/>
        <v>-8.8362937534586337</v>
      </c>
      <c r="Z200" s="31">
        <f t="shared" si="139"/>
        <v>-68.803715626905088</v>
      </c>
      <c r="AA200" s="31">
        <f t="shared" si="140"/>
        <v>1.7753941085127076</v>
      </c>
      <c r="AB200" s="31">
        <f t="shared" si="141"/>
        <v>-35.399147556722866</v>
      </c>
      <c r="AC200" s="31">
        <f t="shared" si="153"/>
        <v>1.1551250698821621E-6</v>
      </c>
      <c r="AD200" s="31">
        <f t="shared" si="142"/>
        <v>2.9549148575329646E-2</v>
      </c>
      <c r="AE200" s="31">
        <f t="shared" si="154"/>
        <v>-6.5343197153738721</v>
      </c>
      <c r="AF200" s="31">
        <f t="shared" si="155"/>
        <v>-104.17331403505263</v>
      </c>
      <c r="AG200" s="31">
        <f t="shared" si="134"/>
        <v>92.110410468749379</v>
      </c>
      <c r="AH200" s="31">
        <f t="shared" si="143"/>
        <v>-115.62085787711734</v>
      </c>
      <c r="AI200" s="31">
        <f t="shared" si="144"/>
        <v>-89.999905140738662</v>
      </c>
      <c r="AJ200" s="31">
        <f t="shared" si="156"/>
        <v>32.957432034509388</v>
      </c>
      <c r="AK200" s="31">
        <f t="shared" si="145"/>
        <v>88.710896843112664</v>
      </c>
      <c r="AL200" s="32">
        <f t="shared" si="146"/>
        <v>-1.2158497889428336E-2</v>
      </c>
      <c r="AM200" s="31">
        <f t="shared" si="147"/>
        <v>-3.030882590311907</v>
      </c>
      <c r="AN200" s="31">
        <f t="shared" si="157"/>
        <v>9.4348261282519932</v>
      </c>
      <c r="AO200" s="31">
        <f t="shared" si="158"/>
        <v>-4.3198908879379045</v>
      </c>
      <c r="AP200" s="30">
        <f t="shared" si="135"/>
        <v>23.609121289162623</v>
      </c>
      <c r="AQ200" s="30">
        <f t="shared" si="136"/>
        <v>-22.498774732165998</v>
      </c>
      <c r="AR200" s="31">
        <f t="shared" si="159"/>
        <v>4.0108529698747475</v>
      </c>
      <c r="AS200" s="33">
        <f t="shared" si="160"/>
        <v>-108.49320492299053</v>
      </c>
      <c r="AT200" s="31">
        <f t="shared" si="148"/>
        <v>3.615957987808925E-10</v>
      </c>
      <c r="AU200" s="31">
        <f t="shared" si="149"/>
        <v>5.228087613997058E-4</v>
      </c>
      <c r="AV200" s="32">
        <f t="shared" si="150"/>
        <v>-2.0328022994945669E-12</v>
      </c>
      <c r="AW200" s="31">
        <f t="shared" si="151"/>
        <v>-3.9210657106060048E-5</v>
      </c>
      <c r="AX200" s="34">
        <f t="shared" si="161"/>
        <v>3.5956299648139791E-10</v>
      </c>
      <c r="AY200" s="35">
        <f t="shared" si="162"/>
        <v>4.8359810429364578E-4</v>
      </c>
      <c r="AZ200" s="10">
        <f t="shared" si="163"/>
        <v>4.0108529702343105</v>
      </c>
      <c r="BA200" s="10">
        <f t="shared" si="164"/>
        <v>-108.49272132488623</v>
      </c>
      <c r="BB200" s="10">
        <f t="shared" si="165"/>
        <v>71.507278675113767</v>
      </c>
      <c r="BC200" s="37"/>
      <c r="BD200" s="46">
        <f t="shared" si="166"/>
        <v>4</v>
      </c>
      <c r="BE200" s="46">
        <f t="shared" si="167"/>
        <v>-108</v>
      </c>
      <c r="BF200" s="46">
        <f t="shared" si="168"/>
        <v>72</v>
      </c>
    </row>
    <row r="201" spans="22:58" x14ac:dyDescent="0.3">
      <c r="V201" s="29">
        <v>2.97</v>
      </c>
      <c r="W201" s="36">
        <f t="shared" si="152"/>
        <v>9332.5430079699199</v>
      </c>
      <c r="X201" s="30">
        <f t="shared" si="137"/>
        <v>0.52657877444698298</v>
      </c>
      <c r="Y201" s="31">
        <f t="shared" si="138"/>
        <v>-9.0106654545364098</v>
      </c>
      <c r="Z201" s="31">
        <f t="shared" si="139"/>
        <v>-69.244673015736026</v>
      </c>
      <c r="AA201" s="31">
        <f t="shared" si="140"/>
        <v>1.8435365105865635</v>
      </c>
      <c r="AB201" s="31">
        <f t="shared" si="141"/>
        <v>-36.02440667068462</v>
      </c>
      <c r="AC201" s="31">
        <f t="shared" si="153"/>
        <v>1.209564428020603E-6</v>
      </c>
      <c r="AD201" s="31">
        <f t="shared" si="142"/>
        <v>3.0237436538654322E-2</v>
      </c>
      <c r="AE201" s="31">
        <f t="shared" si="154"/>
        <v>-6.6405489599384344</v>
      </c>
      <c r="AF201" s="31">
        <f t="shared" si="155"/>
        <v>-105.23884224988198</v>
      </c>
      <c r="AG201" s="31">
        <f t="shared" si="134"/>
        <v>92.110410468749379</v>
      </c>
      <c r="AH201" s="31">
        <f t="shared" si="143"/>
        <v>-115.82085787711682</v>
      </c>
      <c r="AI201" s="31">
        <f t="shared" si="144"/>
        <v>-89.999907299999066</v>
      </c>
      <c r="AJ201" s="31">
        <f t="shared" si="156"/>
        <v>33.157333104029803</v>
      </c>
      <c r="AK201" s="31">
        <f t="shared" si="145"/>
        <v>88.740230847170508</v>
      </c>
      <c r="AL201" s="32">
        <f t="shared" si="146"/>
        <v>-1.2730671194497688E-2</v>
      </c>
      <c r="AM201" s="31">
        <f t="shared" si="147"/>
        <v>-3.1013446616493945</v>
      </c>
      <c r="AN201" s="31">
        <f t="shared" si="157"/>
        <v>9.4341550244678611</v>
      </c>
      <c r="AO201" s="31">
        <f t="shared" si="158"/>
        <v>-4.3610211144779516</v>
      </c>
      <c r="AP201" s="30">
        <f t="shared" si="135"/>
        <v>23.609121289162623</v>
      </c>
      <c r="AQ201" s="30">
        <f t="shared" si="136"/>
        <v>-22.498774732165998</v>
      </c>
      <c r="AR201" s="31">
        <f t="shared" si="159"/>
        <v>3.9039526215260523</v>
      </c>
      <c r="AS201" s="33">
        <f t="shared" si="160"/>
        <v>-109.59986336435993</v>
      </c>
      <c r="AT201" s="31">
        <f t="shared" si="148"/>
        <v>3.7863739376909603E-10</v>
      </c>
      <c r="AU201" s="31">
        <f t="shared" si="149"/>
        <v>5.3498654184260062E-4</v>
      </c>
      <c r="AV201" s="32">
        <f t="shared" si="150"/>
        <v>-2.1292350461499188E-12</v>
      </c>
      <c r="AW201" s="31">
        <f t="shared" si="151"/>
        <v>-4.0123990639354546E-5</v>
      </c>
      <c r="AX201" s="34">
        <f t="shared" si="161"/>
        <v>3.7650815872294609E-10</v>
      </c>
      <c r="AY201" s="35">
        <f t="shared" si="162"/>
        <v>4.9486255120324602E-4</v>
      </c>
      <c r="AZ201" s="10">
        <f t="shared" si="163"/>
        <v>3.9039526219025604</v>
      </c>
      <c r="BA201" s="10">
        <f t="shared" si="164"/>
        <v>-109.59936850180873</v>
      </c>
      <c r="BB201" s="10">
        <f t="shared" si="165"/>
        <v>70.400631498191274</v>
      </c>
      <c r="BC201" s="48"/>
      <c r="BD201" s="46">
        <f t="shared" si="166"/>
        <v>4</v>
      </c>
      <c r="BE201" s="46">
        <f t="shared" si="167"/>
        <v>-110</v>
      </c>
      <c r="BF201" s="46">
        <f t="shared" si="168"/>
        <v>70</v>
      </c>
    </row>
    <row r="202" spans="22:58" x14ac:dyDescent="0.3">
      <c r="V202" s="29">
        <v>2.98</v>
      </c>
      <c r="W202" s="38">
        <f t="shared" si="152"/>
        <v>9549.9258602143673</v>
      </c>
      <c r="X202" s="30">
        <f t="shared" si="137"/>
        <v>0.52657877444698298</v>
      </c>
      <c r="Y202" s="31">
        <f t="shared" si="138"/>
        <v>-9.1860486268348396</v>
      </c>
      <c r="Z202" s="31">
        <f t="shared" si="139"/>
        <v>-69.678092803562876</v>
      </c>
      <c r="AA202" s="31">
        <f t="shared" si="140"/>
        <v>1.9137626404897836</v>
      </c>
      <c r="AB202" s="31">
        <f t="shared" si="141"/>
        <v>-36.654118319822949</v>
      </c>
      <c r="AC202" s="31">
        <f t="shared" si="153"/>
        <v>1.2665694365285125E-6</v>
      </c>
      <c r="AD202" s="31">
        <f t="shared" si="142"/>
        <v>3.0941756779159633E-2</v>
      </c>
      <c r="AE202" s="31">
        <f t="shared" si="154"/>
        <v>-6.745705945328635</v>
      </c>
      <c r="AF202" s="31">
        <f t="shared" si="155"/>
        <v>-106.30126936660668</v>
      </c>
      <c r="AG202" s="31">
        <f t="shared" si="134"/>
        <v>92.110410468749379</v>
      </c>
      <c r="AH202" s="31">
        <f t="shared" si="143"/>
        <v>-116.0208578771163</v>
      </c>
      <c r="AI202" s="31">
        <f t="shared" si="144"/>
        <v>-89.9999094101087</v>
      </c>
      <c r="AJ202" s="31">
        <f t="shared" si="156"/>
        <v>33.357238624051469</v>
      </c>
      <c r="AK202" s="31">
        <f t="shared" si="145"/>
        <v>88.768897766044148</v>
      </c>
      <c r="AL202" s="32">
        <f t="shared" si="146"/>
        <v>-1.3329729412367068E-2</v>
      </c>
      <c r="AM202" s="31">
        <f t="shared" si="147"/>
        <v>-3.173438284345345</v>
      </c>
      <c r="AN202" s="31">
        <f t="shared" si="157"/>
        <v>9.4334614862721811</v>
      </c>
      <c r="AO202" s="31">
        <f t="shared" si="158"/>
        <v>-4.4044499284098961</v>
      </c>
      <c r="AP202" s="30">
        <f t="shared" si="135"/>
        <v>23.609121289162623</v>
      </c>
      <c r="AQ202" s="30">
        <f t="shared" si="136"/>
        <v>-22.498774732165998</v>
      </c>
      <c r="AR202" s="31">
        <f t="shared" si="159"/>
        <v>3.7981020979401698</v>
      </c>
      <c r="AS202" s="33">
        <f t="shared" si="160"/>
        <v>-110.70571929501656</v>
      </c>
      <c r="AT202" s="31">
        <f t="shared" si="148"/>
        <v>3.9648323786433491E-10</v>
      </c>
      <c r="AU202" s="31">
        <f t="shared" si="149"/>
        <v>5.4744797923129778E-4</v>
      </c>
      <c r="AV202" s="32">
        <f t="shared" si="150"/>
        <v>-2.2295251026714861E-12</v>
      </c>
      <c r="AW202" s="31">
        <f t="shared" si="151"/>
        <v>-4.105859844358976E-5</v>
      </c>
      <c r="AX202" s="34">
        <f t="shared" si="161"/>
        <v>3.9425371276166344E-10</v>
      </c>
      <c r="AY202" s="35">
        <f t="shared" si="162"/>
        <v>5.06389380787708E-4</v>
      </c>
      <c r="AZ202" s="10">
        <f t="shared" si="163"/>
        <v>3.7981020983344234</v>
      </c>
      <c r="BA202" s="10">
        <f t="shared" si="164"/>
        <v>-110.70521290563578</v>
      </c>
      <c r="BB202" s="10">
        <f t="shared" si="165"/>
        <v>69.294787094364224</v>
      </c>
      <c r="BC202" s="37"/>
      <c r="BD202" s="46">
        <f t="shared" si="166"/>
        <v>4</v>
      </c>
      <c r="BE202" s="46">
        <f t="shared" si="167"/>
        <v>-111</v>
      </c>
      <c r="BF202" s="46">
        <f t="shared" si="168"/>
        <v>69</v>
      </c>
    </row>
    <row r="203" spans="22:58" x14ac:dyDescent="0.3">
      <c r="V203" s="29">
        <v>2.99</v>
      </c>
      <c r="W203" s="36">
        <f t="shared" si="152"/>
        <v>9772.3722095581143</v>
      </c>
      <c r="X203" s="30">
        <f t="shared" si="137"/>
        <v>0.52657877444698298</v>
      </c>
      <c r="Y203" s="31">
        <f t="shared" si="138"/>
        <v>-9.3624087632694213</v>
      </c>
      <c r="Z203" s="31">
        <f t="shared" si="139"/>
        <v>-70.10400632474196</v>
      </c>
      <c r="AA203" s="31">
        <f t="shared" si="140"/>
        <v>1.9861012587688918</v>
      </c>
      <c r="AB203" s="31">
        <f t="shared" si="141"/>
        <v>-37.288007890540413</v>
      </c>
      <c r="AC203" s="31">
        <f t="shared" si="153"/>
        <v>1.3262610046433267E-6</v>
      </c>
      <c r="AD203" s="31">
        <f t="shared" si="142"/>
        <v>3.1662482735907993E-2</v>
      </c>
      <c r="AE203" s="31">
        <f t="shared" si="154"/>
        <v>-6.8497274037925404</v>
      </c>
      <c r="AF203" s="31">
        <f t="shared" si="155"/>
        <v>-107.36035173254646</v>
      </c>
      <c r="AG203" s="31">
        <f t="shared" si="134"/>
        <v>92.110410468749379</v>
      </c>
      <c r="AH203" s="31">
        <f t="shared" si="143"/>
        <v>-116.22085787711582</v>
      </c>
      <c r="AI203" s="31">
        <f t="shared" si="144"/>
        <v>-89.999911472186383</v>
      </c>
      <c r="AJ203" s="31">
        <f t="shared" si="156"/>
        <v>33.557148394453883</v>
      </c>
      <c r="AK203" s="31">
        <f t="shared" si="145"/>
        <v>88.796912741870472</v>
      </c>
      <c r="AL203" s="32">
        <f t="shared" si="146"/>
        <v>-1.3956931820464157E-2</v>
      </c>
      <c r="AM203" s="31">
        <f t="shared" si="147"/>
        <v>-3.247200769739834</v>
      </c>
      <c r="AN203" s="31">
        <f t="shared" si="157"/>
        <v>9.432744054266978</v>
      </c>
      <c r="AO203" s="31">
        <f t="shared" si="158"/>
        <v>-4.4501995000557457</v>
      </c>
      <c r="AP203" s="30">
        <f t="shared" si="135"/>
        <v>23.609121289162623</v>
      </c>
      <c r="AQ203" s="30">
        <f t="shared" si="136"/>
        <v>-22.498774732165998</v>
      </c>
      <c r="AR203" s="31">
        <f t="shared" si="159"/>
        <v>3.6933632074710623</v>
      </c>
      <c r="AS203" s="33">
        <f t="shared" si="160"/>
        <v>-111.81055123260221</v>
      </c>
      <c r="AT203" s="31">
        <f t="shared" si="148"/>
        <v>4.1516997551033137E-10</v>
      </c>
      <c r="AU203" s="31">
        <f t="shared" si="149"/>
        <v>5.6019968078484326E-4</v>
      </c>
      <c r="AV203" s="32">
        <f t="shared" si="150"/>
        <v>-2.3356011239923754E-12</v>
      </c>
      <c r="AW203" s="31">
        <f t="shared" si="151"/>
        <v>-4.2014976060194536E-5</v>
      </c>
      <c r="AX203" s="34">
        <f t="shared" si="161"/>
        <v>4.1283437438633901E-10</v>
      </c>
      <c r="AY203" s="35">
        <f t="shared" si="162"/>
        <v>5.1818470472464874E-4</v>
      </c>
      <c r="AZ203" s="10">
        <f t="shared" si="163"/>
        <v>3.6933632078838965</v>
      </c>
      <c r="BA203" s="10">
        <f t="shared" si="164"/>
        <v>-111.81003304789748</v>
      </c>
      <c r="BB203" s="10">
        <f t="shared" si="165"/>
        <v>68.189966952102523</v>
      </c>
      <c r="BC203" s="48"/>
      <c r="BD203" s="46">
        <f t="shared" si="166"/>
        <v>4</v>
      </c>
      <c r="BE203" s="46">
        <f t="shared" si="167"/>
        <v>-112</v>
      </c>
      <c r="BF203" s="46">
        <f t="shared" si="168"/>
        <v>68</v>
      </c>
    </row>
    <row r="204" spans="22:58" x14ac:dyDescent="0.3">
      <c r="V204" s="29">
        <v>3</v>
      </c>
      <c r="W204" s="50">
        <f t="shared" si="152"/>
        <v>10000</v>
      </c>
      <c r="X204" s="30">
        <f t="shared" si="137"/>
        <v>0.52657877444698298</v>
      </c>
      <c r="Y204" s="31">
        <f t="shared" si="138"/>
        <v>-9.5397121094547526</v>
      </c>
      <c r="Z204" s="31">
        <f t="shared" si="139"/>
        <v>-70.522451066057044</v>
      </c>
      <c r="AA204" s="31">
        <f t="shared" si="140"/>
        <v>2.0605794408925431</v>
      </c>
      <c r="AB204" s="31">
        <f t="shared" si="141"/>
        <v>-37.925790797414052</v>
      </c>
      <c r="AC204" s="31">
        <f t="shared" si="153"/>
        <v>1.3887657504144265E-6</v>
      </c>
      <c r="AD204" s="31">
        <f t="shared" si="142"/>
        <v>3.2399996546428687E-2</v>
      </c>
      <c r="AE204" s="31">
        <f t="shared" si="154"/>
        <v>-6.9525525053494759</v>
      </c>
      <c r="AF204" s="31">
        <f t="shared" si="155"/>
        <v>-108.41584186692467</v>
      </c>
      <c r="AG204" s="31">
        <f t="shared" si="134"/>
        <v>92.110410468749379</v>
      </c>
      <c r="AH204" s="31">
        <f t="shared" si="143"/>
        <v>-116.42085787711534</v>
      </c>
      <c r="AI204" s="31">
        <f t="shared" si="144"/>
        <v>-89.999913487325443</v>
      </c>
      <c r="AJ204" s="31">
        <f t="shared" si="156"/>
        <v>33.757062224107145</v>
      </c>
      <c r="AK204" s="31">
        <f t="shared" si="145"/>
        <v>88.824290574948222</v>
      </c>
      <c r="AL204" s="32">
        <f t="shared" si="146"/>
        <v>-1.4613596298166057E-2</v>
      </c>
      <c r="AM204" s="31">
        <f t="shared" si="147"/>
        <v>-3.3226702490970759</v>
      </c>
      <c r="AN204" s="31">
        <f t="shared" si="157"/>
        <v>9.4320012194430198</v>
      </c>
      <c r="AO204" s="31">
        <f t="shared" si="158"/>
        <v>-4.4982931614742974</v>
      </c>
      <c r="AP204" s="30">
        <f t="shared" si="135"/>
        <v>23.609121289162623</v>
      </c>
      <c r="AQ204" s="30">
        <f t="shared" si="136"/>
        <v>-22.498774732165998</v>
      </c>
      <c r="AR204" s="31">
        <f t="shared" si="159"/>
        <v>3.5897952710901677</v>
      </c>
      <c r="AS204" s="33">
        <f t="shared" si="160"/>
        <v>-112.91413502839896</v>
      </c>
      <c r="AT204" s="31">
        <f t="shared" si="148"/>
        <v>4.3473425115080734E-10</v>
      </c>
      <c r="AU204" s="31">
        <f t="shared" si="149"/>
        <v>5.7324840762418424E-4</v>
      </c>
      <c r="AV204" s="32">
        <f t="shared" si="150"/>
        <v>-2.4455344551794804E-12</v>
      </c>
      <c r="AW204" s="31">
        <f t="shared" si="151"/>
        <v>-4.2993630573240325E-5</v>
      </c>
      <c r="AX204" s="34">
        <f t="shared" si="161"/>
        <v>4.3228871669562785E-10</v>
      </c>
      <c r="AY204" s="35">
        <f t="shared" si="162"/>
        <v>5.3025477705094396E-4</v>
      </c>
      <c r="AZ204" s="10">
        <f t="shared" si="163"/>
        <v>3.5897952715224566</v>
      </c>
      <c r="BA204" s="10">
        <f t="shared" si="164"/>
        <v>-112.91360477362191</v>
      </c>
      <c r="BB204" s="10">
        <f t="shared" si="165"/>
        <v>67.086395226378087</v>
      </c>
      <c r="BC204" s="37"/>
      <c r="BD204" s="46">
        <f t="shared" si="166"/>
        <v>4</v>
      </c>
      <c r="BE204" s="46">
        <f t="shared" si="167"/>
        <v>-113</v>
      </c>
      <c r="BF204" s="46">
        <f t="shared" si="168"/>
        <v>67</v>
      </c>
    </row>
    <row r="205" spans="22:58" x14ac:dyDescent="0.3">
      <c r="V205" s="29">
        <v>3.01</v>
      </c>
      <c r="W205" s="36">
        <f t="shared" si="152"/>
        <v>10232.929922807547</v>
      </c>
      <c r="X205" s="30">
        <f t="shared" si="137"/>
        <v>0.52657877444698298</v>
      </c>
      <c r="Y205" s="31">
        <f t="shared" si="138"/>
        <v>-9.717925681692714</v>
      </c>
      <c r="Z205" s="31">
        <f t="shared" si="139"/>
        <v>-70.933470287843122</v>
      </c>
      <c r="AA205" s="31">
        <f t="shared" si="140"/>
        <v>2.1372224757050815</v>
      </c>
      <c r="AB205" s="31">
        <f t="shared" si="141"/>
        <v>-38.567173017049122</v>
      </c>
      <c r="AC205" s="31">
        <f t="shared" si="153"/>
        <v>1.4542162533562963E-6</v>
      </c>
      <c r="AD205" s="31">
        <f t="shared" si="142"/>
        <v>3.3154689249328156E-2</v>
      </c>
      <c r="AE205" s="31">
        <f t="shared" si="154"/>
        <v>-7.0541229773243952</v>
      </c>
      <c r="AF205" s="31">
        <f t="shared" si="155"/>
        <v>-109.46748861564291</v>
      </c>
      <c r="AG205" s="31">
        <f t="shared" si="134"/>
        <v>92.110410468749379</v>
      </c>
      <c r="AH205" s="31">
        <f t="shared" si="143"/>
        <v>-116.6208578771149</v>
      </c>
      <c r="AI205" s="31">
        <f t="shared" si="144"/>
        <v>-89.999915456594337</v>
      </c>
      <c r="AJ205" s="31">
        <f t="shared" si="156"/>
        <v>33.956979930468798</v>
      </c>
      <c r="AK205" s="31">
        <f t="shared" si="145"/>
        <v>88.851045731329918</v>
      </c>
      <c r="AL205" s="32">
        <f t="shared" si="146"/>
        <v>-1.5301102017173879E-2</v>
      </c>
      <c r="AM205" s="31">
        <f t="shared" si="147"/>
        <v>-3.3998856892298237</v>
      </c>
      <c r="AN205" s="31">
        <f t="shared" si="157"/>
        <v>9.4312314200861014</v>
      </c>
      <c r="AO205" s="31">
        <f t="shared" si="158"/>
        <v>-4.5487554144942424</v>
      </c>
      <c r="AP205" s="30">
        <f t="shared" si="135"/>
        <v>23.609121289162623</v>
      </c>
      <c r="AQ205" s="30">
        <f t="shared" si="136"/>
        <v>-22.498774732165998</v>
      </c>
      <c r="AR205" s="31">
        <f t="shared" si="159"/>
        <v>3.4874549997583308</v>
      </c>
      <c r="AS205" s="33">
        <f t="shared" si="160"/>
        <v>-114.01624403013714</v>
      </c>
      <c r="AT205" s="31">
        <f t="shared" si="148"/>
        <v>4.5522428115908187E-10</v>
      </c>
      <c r="AU205" s="31">
        <f t="shared" si="149"/>
        <v>5.8660107835700694E-4</v>
      </c>
      <c r="AV205" s="32">
        <f t="shared" si="150"/>
        <v>-2.5612537511659082E-12</v>
      </c>
      <c r="AW205" s="31">
        <f t="shared" si="151"/>
        <v>-4.3995080878304042E-5</v>
      </c>
      <c r="AX205" s="34">
        <f t="shared" si="161"/>
        <v>4.5266302740791594E-10</v>
      </c>
      <c r="AY205" s="35">
        <f t="shared" si="162"/>
        <v>5.4260599747870287E-4</v>
      </c>
      <c r="AZ205" s="10">
        <f t="shared" si="163"/>
        <v>3.4874550002109941</v>
      </c>
      <c r="BA205" s="10">
        <f t="shared" si="164"/>
        <v>-114.01570142413966</v>
      </c>
      <c r="BB205" s="10">
        <f t="shared" si="165"/>
        <v>65.984298575860336</v>
      </c>
      <c r="BC205" s="48"/>
      <c r="BD205" s="46">
        <f t="shared" si="166"/>
        <v>3</v>
      </c>
      <c r="BE205" s="46">
        <f t="shared" si="167"/>
        <v>-114</v>
      </c>
      <c r="BF205" s="46">
        <f t="shared" si="168"/>
        <v>66</v>
      </c>
    </row>
    <row r="206" spans="22:58" x14ac:dyDescent="0.3">
      <c r="V206" s="29">
        <v>3.02</v>
      </c>
      <c r="W206" s="38">
        <f t="shared" si="152"/>
        <v>10471.285480508999</v>
      </c>
      <c r="X206" s="30">
        <f t="shared" si="137"/>
        <v>0.52657877444698298</v>
      </c>
      <c r="Y206" s="31">
        <f t="shared" si="138"/>
        <v>-9.8970172815095303</v>
      </c>
      <c r="Z206" s="31">
        <f t="shared" si="139"/>
        <v>-71.337112652301741</v>
      </c>
      <c r="AA206" s="31">
        <f t="shared" si="140"/>
        <v>2.2160537687553159</v>
      </c>
      <c r="AB206" s="31">
        <f t="shared" si="141"/>
        <v>-39.211851675291875</v>
      </c>
      <c r="AC206" s="31">
        <f t="shared" si="153"/>
        <v>1.5227513418174023E-6</v>
      </c>
      <c r="AD206" s="31">
        <f t="shared" si="142"/>
        <v>3.3926960991618821E-2</v>
      </c>
      <c r="AE206" s="31">
        <f t="shared" si="154"/>
        <v>-7.1543832155558889</v>
      </c>
      <c r="AF206" s="31">
        <f t="shared" si="155"/>
        <v>-110.51503736660199</v>
      </c>
      <c r="AG206" s="31">
        <f t="shared" si="134"/>
        <v>92.110410468749379</v>
      </c>
      <c r="AH206" s="31">
        <f t="shared" si="143"/>
        <v>-116.82085787711446</v>
      </c>
      <c r="AI206" s="31">
        <f t="shared" si="144"/>
        <v>-89.999917381037193</v>
      </c>
      <c r="AJ206" s="31">
        <f t="shared" si="156"/>
        <v>34.156901339198605</v>
      </c>
      <c r="AK206" s="31">
        <f t="shared" si="145"/>
        <v>88.877192350253679</v>
      </c>
      <c r="AL206" s="32">
        <f t="shared" si="146"/>
        <v>-1.6020892251891121E-2</v>
      </c>
      <c r="AM206" s="31">
        <f t="shared" si="147"/>
        <v>-3.4788869082443337</v>
      </c>
      <c r="AN206" s="31">
        <f t="shared" si="157"/>
        <v>9.4304330385816293</v>
      </c>
      <c r="AO206" s="31">
        <f t="shared" si="158"/>
        <v>-4.6016119390278476</v>
      </c>
      <c r="AP206" s="30">
        <f t="shared" si="135"/>
        <v>23.609121289162623</v>
      </c>
      <c r="AQ206" s="30">
        <f t="shared" si="136"/>
        <v>-22.498774732165998</v>
      </c>
      <c r="AR206" s="31">
        <f t="shared" si="159"/>
        <v>3.3863963800223651</v>
      </c>
      <c r="AS206" s="33">
        <f t="shared" si="160"/>
        <v>-115.11664930562983</v>
      </c>
      <c r="AT206" s="31">
        <f t="shared" si="148"/>
        <v>4.7667863863380854E-10</v>
      </c>
      <c r="AU206" s="31">
        <f t="shared" si="149"/>
        <v>6.0026477274607013E-4</v>
      </c>
      <c r="AV206" s="32">
        <f t="shared" si="150"/>
        <v>-2.6808303570185518E-12</v>
      </c>
      <c r="AW206" s="31">
        <f t="shared" si="151"/>
        <v>-4.501985795759311E-5</v>
      </c>
      <c r="AX206" s="34">
        <f t="shared" si="161"/>
        <v>4.7399780827679003E-10</v>
      </c>
      <c r="AY206" s="35">
        <f t="shared" si="162"/>
        <v>5.5524491478847705E-4</v>
      </c>
      <c r="AZ206" s="10">
        <f t="shared" si="163"/>
        <v>3.3863963804963628</v>
      </c>
      <c r="BA206" s="10">
        <f t="shared" si="164"/>
        <v>-115.11609406071504</v>
      </c>
      <c r="BB206" s="10">
        <f t="shared" si="165"/>
        <v>64.883905939284958</v>
      </c>
      <c r="BC206" s="37"/>
      <c r="BD206" s="46">
        <f t="shared" si="166"/>
        <v>3</v>
      </c>
      <c r="BE206" s="46">
        <f t="shared" si="167"/>
        <v>-115</v>
      </c>
      <c r="BF206" s="46">
        <f t="shared" si="168"/>
        <v>65</v>
      </c>
    </row>
    <row r="207" spans="22:58" x14ac:dyDescent="0.3">
      <c r="V207" s="29">
        <v>3.03</v>
      </c>
      <c r="W207" s="36">
        <f t="shared" si="152"/>
        <v>10715.193052376069</v>
      </c>
      <c r="X207" s="30">
        <f t="shared" si="137"/>
        <v>0.52657877444698298</v>
      </c>
      <c r="Y207" s="31">
        <f t="shared" si="138"/>
        <v>-10.076955506947998</v>
      </c>
      <c r="Z207" s="31">
        <f t="shared" si="139"/>
        <v>-71.733431860062069</v>
      </c>
      <c r="AA207" s="31">
        <f t="shared" si="140"/>
        <v>2.2970947512535322</v>
      </c>
      <c r="AB207" s="31">
        <f t="shared" si="141"/>
        <v>-39.859515685591006</v>
      </c>
      <c r="AC207" s="31">
        <f t="shared" si="153"/>
        <v>1.5945163880636258E-6</v>
      </c>
      <c r="AD207" s="31">
        <f t="shared" si="142"/>
        <v>3.4717221240877658E-2</v>
      </c>
      <c r="AE207" s="31">
        <f t="shared" si="154"/>
        <v>-7.2532803867310944</v>
      </c>
      <c r="AF207" s="31">
        <f t="shared" si="155"/>
        <v>-111.55823032441219</v>
      </c>
      <c r="AG207" s="31">
        <f t="shared" si="134"/>
        <v>92.110410468749379</v>
      </c>
      <c r="AH207" s="31">
        <f t="shared" si="143"/>
        <v>-117.02085787711405</v>
      </c>
      <c r="AI207" s="31">
        <f t="shared" si="144"/>
        <v>-89.999919261674393</v>
      </c>
      <c r="AJ207" s="31">
        <f t="shared" si="156"/>
        <v>34.356826283790582</v>
      </c>
      <c r="AK207" s="31">
        <f t="shared" si="145"/>
        <v>88.902744251417644</v>
      </c>
      <c r="AL207" s="32">
        <f t="shared" si="146"/>
        <v>-1.6774477314764641E-2</v>
      </c>
      <c r="AM207" s="31">
        <f t="shared" si="147"/>
        <v>-3.5597145913920012</v>
      </c>
      <c r="AN207" s="31">
        <f t="shared" si="157"/>
        <v>9.4296043981111417</v>
      </c>
      <c r="AO207" s="31">
        <f t="shared" si="158"/>
        <v>-4.65688960164875</v>
      </c>
      <c r="AP207" s="30">
        <f t="shared" si="135"/>
        <v>23.609121289162623</v>
      </c>
      <c r="AQ207" s="30">
        <f t="shared" si="136"/>
        <v>-22.498774732165998</v>
      </c>
      <c r="AR207" s="31">
        <f t="shared" si="159"/>
        <v>3.286670568376671</v>
      </c>
      <c r="AS207" s="33">
        <f t="shared" si="160"/>
        <v>-116.21511992606094</v>
      </c>
      <c r="AT207" s="31">
        <f t="shared" si="148"/>
        <v>4.991436112933719E-10</v>
      </c>
      <c r="AU207" s="31">
        <f t="shared" si="149"/>
        <v>6.1424673546299393E-4</v>
      </c>
      <c r="AV207" s="32">
        <f t="shared" si="150"/>
        <v>-2.808121582603626E-12</v>
      </c>
      <c r="AW207" s="31">
        <f t="shared" si="151"/>
        <v>-4.6068505161479528E-5</v>
      </c>
      <c r="AX207" s="34">
        <f t="shared" si="161"/>
        <v>4.9633548971076827E-10</v>
      </c>
      <c r="AY207" s="35">
        <f t="shared" si="162"/>
        <v>5.6817823030151442E-4</v>
      </c>
      <c r="AZ207" s="10">
        <f t="shared" si="163"/>
        <v>3.2866705688730065</v>
      </c>
      <c r="BA207" s="10">
        <f t="shared" si="164"/>
        <v>-116.21455174783064</v>
      </c>
      <c r="BB207" s="10">
        <f t="shared" si="165"/>
        <v>63.78544825216936</v>
      </c>
      <c r="BC207" s="48"/>
      <c r="BD207" s="46">
        <f t="shared" si="166"/>
        <v>3</v>
      </c>
      <c r="BE207" s="46">
        <f t="shared" si="167"/>
        <v>-116</v>
      </c>
      <c r="BF207" s="46">
        <f t="shared" si="168"/>
        <v>64</v>
      </c>
    </row>
    <row r="208" spans="22:58" x14ac:dyDescent="0.3">
      <c r="V208" s="29">
        <v>3.04</v>
      </c>
      <c r="W208" s="38">
        <f t="shared" si="152"/>
        <v>10964.781961431863</v>
      </c>
      <c r="X208" s="30">
        <f t="shared" si="137"/>
        <v>0.52657877444698298</v>
      </c>
      <c r="Y208" s="31">
        <f t="shared" si="138"/>
        <v>-10.257709760821573</v>
      </c>
      <c r="Z208" s="31">
        <f t="shared" si="139"/>
        <v>-72.122486295897531</v>
      </c>
      <c r="AA208" s="31">
        <f t="shared" si="140"/>
        <v>2.3803647953837799</v>
      </c>
      <c r="AB208" s="31">
        <f t="shared" si="141"/>
        <v>-40.509846435768431</v>
      </c>
      <c r="AC208" s="31">
        <f t="shared" si="153"/>
        <v>1.6696636149335525E-6</v>
      </c>
      <c r="AD208" s="31">
        <f t="shared" si="142"/>
        <v>3.552588900234576E-2</v>
      </c>
      <c r="AE208" s="31">
        <f t="shared" si="154"/>
        <v>-7.3507645213271937</v>
      </c>
      <c r="AF208" s="31">
        <f t="shared" si="155"/>
        <v>-112.59680684266363</v>
      </c>
      <c r="AG208" s="31">
        <f t="shared" si="134"/>
        <v>92.110410468749379</v>
      </c>
      <c r="AH208" s="31">
        <f t="shared" si="143"/>
        <v>-117.22085787711367</v>
      </c>
      <c r="AI208" s="31">
        <f t="shared" si="144"/>
        <v>-89.999921099503055</v>
      </c>
      <c r="AJ208" s="31">
        <f t="shared" si="156"/>
        <v>34.556754605221506</v>
      </c>
      <c r="AK208" s="31">
        <f t="shared" si="145"/>
        <v>88.927714942099669</v>
      </c>
      <c r="AL208" s="32">
        <f t="shared" si="146"/>
        <v>-1.7563437621830567E-2</v>
      </c>
      <c r="AM208" s="31">
        <f t="shared" si="147"/>
        <v>-3.6424103070121725</v>
      </c>
      <c r="AN208" s="31">
        <f t="shared" si="157"/>
        <v>9.4287437592353811</v>
      </c>
      <c r="AO208" s="31">
        <f t="shared" si="158"/>
        <v>-4.7146164644155579</v>
      </c>
      <c r="AP208" s="30">
        <f t="shared" si="135"/>
        <v>23.609121289162623</v>
      </c>
      <c r="AQ208" s="30">
        <f t="shared" si="136"/>
        <v>-22.498774732165998</v>
      </c>
      <c r="AR208" s="31">
        <f t="shared" si="159"/>
        <v>3.1883257949048129</v>
      </c>
      <c r="AS208" s="33">
        <f t="shared" si="160"/>
        <v>-117.31142330707918</v>
      </c>
      <c r="AT208" s="31">
        <f t="shared" si="148"/>
        <v>5.2266548685615614E-10</v>
      </c>
      <c r="AU208" s="31">
        <f t="shared" si="149"/>
        <v>6.2855437992947745E-4</v>
      </c>
      <c r="AV208" s="32">
        <f t="shared" si="150"/>
        <v>-2.9392701180549164E-12</v>
      </c>
      <c r="AW208" s="31">
        <f t="shared" si="151"/>
        <v>-4.7141578496591303E-5</v>
      </c>
      <c r="AX208" s="34">
        <f t="shared" si="161"/>
        <v>5.1972621673810118E-10</v>
      </c>
      <c r="AY208" s="35">
        <f t="shared" si="162"/>
        <v>5.814128014328861E-4</v>
      </c>
      <c r="AZ208" s="10">
        <f t="shared" si="163"/>
        <v>3.188325795424539</v>
      </c>
      <c r="BA208" s="10">
        <f t="shared" si="164"/>
        <v>-117.31084189427774</v>
      </c>
      <c r="BB208" s="10">
        <f t="shared" si="165"/>
        <v>62.689158105722257</v>
      </c>
      <c r="BC208" s="37"/>
      <c r="BD208" s="46">
        <f t="shared" si="166"/>
        <v>3</v>
      </c>
      <c r="BE208" s="46">
        <f t="shared" si="167"/>
        <v>-117</v>
      </c>
      <c r="BF208" s="46">
        <f t="shared" si="168"/>
        <v>63</v>
      </c>
    </row>
    <row r="209" spans="22:58" x14ac:dyDescent="0.3">
      <c r="V209" s="29">
        <v>3.05</v>
      </c>
      <c r="W209" s="36">
        <f t="shared" si="152"/>
        <v>11220.184543019637</v>
      </c>
      <c r="X209" s="30">
        <f t="shared" si="137"/>
        <v>0.52657877444698298</v>
      </c>
      <c r="Y209" s="31">
        <f t="shared" si="138"/>
        <v>-10.43925025613647</v>
      </c>
      <c r="Z209" s="31">
        <f t="shared" si="139"/>
        <v>-72.50433868437193</v>
      </c>
      <c r="AA209" s="31">
        <f t="shared" si="140"/>
        <v>2.4658811366630831</v>
      </c>
      <c r="AB209" s="31">
        <f t="shared" si="141"/>
        <v>-41.162518519947078</v>
      </c>
      <c r="AC209" s="31">
        <f t="shared" si="153"/>
        <v>1.7483524217802251E-6</v>
      </c>
      <c r="AD209" s="31">
        <f t="shared" si="142"/>
        <v>3.6353393041084731E-2</v>
      </c>
      <c r="AE209" s="31">
        <f t="shared" si="154"/>
        <v>-7.4467885966739811</v>
      </c>
      <c r="AF209" s="31">
        <f t="shared" si="155"/>
        <v>-113.63050381127792</v>
      </c>
      <c r="AG209" s="31">
        <f t="shared" si="134"/>
        <v>92.110410468749379</v>
      </c>
      <c r="AH209" s="31">
        <f t="shared" si="143"/>
        <v>-117.42085787711331</v>
      </c>
      <c r="AI209" s="31">
        <f t="shared" si="144"/>
        <v>-89.999922895497633</v>
      </c>
      <c r="AJ209" s="31">
        <f t="shared" si="156"/>
        <v>34.756686151615071</v>
      </c>
      <c r="AK209" s="31">
        <f t="shared" si="145"/>
        <v>88.952117624125293</v>
      </c>
      <c r="AL209" s="32">
        <f t="shared" si="146"/>
        <v>-1.8389426893768563E-2</v>
      </c>
      <c r="AM209" s="31">
        <f t="shared" si="147"/>
        <v>-3.7270165225491794</v>
      </c>
      <c r="AN209" s="31">
        <f t="shared" si="157"/>
        <v>9.4278493163573742</v>
      </c>
      <c r="AO209" s="31">
        <f t="shared" si="158"/>
        <v>-4.7748217939215198</v>
      </c>
      <c r="AP209" s="30">
        <f t="shared" si="135"/>
        <v>23.609121289162623</v>
      </c>
      <c r="AQ209" s="30">
        <f t="shared" si="136"/>
        <v>-22.498774732165998</v>
      </c>
      <c r="AR209" s="31">
        <f t="shared" si="159"/>
        <v>3.091407276680016</v>
      </c>
      <c r="AS209" s="33">
        <f t="shared" si="160"/>
        <v>-118.40532560519944</v>
      </c>
      <c r="AT209" s="31">
        <f t="shared" si="148"/>
        <v>5.4729826766027612E-10</v>
      </c>
      <c r="AU209" s="31">
        <f t="shared" si="149"/>
        <v>6.4319529224799246E-4</v>
      </c>
      <c r="AV209" s="32">
        <f t="shared" si="150"/>
        <v>-3.0781332732386378E-12</v>
      </c>
      <c r="AW209" s="31">
        <f t="shared" si="151"/>
        <v>-4.8239646920614412E-5</v>
      </c>
      <c r="AX209" s="34">
        <f t="shared" si="161"/>
        <v>5.4422013438703744E-10</v>
      </c>
      <c r="AY209" s="35">
        <f t="shared" si="162"/>
        <v>5.94955645327378E-4</v>
      </c>
      <c r="AZ209" s="10">
        <f t="shared" si="163"/>
        <v>3.0914072772242362</v>
      </c>
      <c r="BA209" s="10">
        <f t="shared" si="164"/>
        <v>-118.40473064955411</v>
      </c>
      <c r="BB209" s="10">
        <f t="shared" si="165"/>
        <v>61.595269350445889</v>
      </c>
      <c r="BC209" s="48"/>
      <c r="BD209" s="46">
        <f t="shared" si="166"/>
        <v>3</v>
      </c>
      <c r="BE209" s="46">
        <f t="shared" si="167"/>
        <v>-118</v>
      </c>
      <c r="BF209" s="46">
        <f t="shared" si="168"/>
        <v>62</v>
      </c>
    </row>
    <row r="210" spans="22:58" x14ac:dyDescent="0.3">
      <c r="V210" s="29">
        <v>3.06</v>
      </c>
      <c r="W210" s="38">
        <f t="shared" si="152"/>
        <v>11481.536214968839</v>
      </c>
      <c r="X210" s="30">
        <f t="shared" si="137"/>
        <v>0.52657877444698298</v>
      </c>
      <c r="Y210" s="31">
        <f t="shared" si="138"/>
        <v>-10.621548018885498</v>
      </c>
      <c r="Z210" s="31">
        <f t="shared" si="139"/>
        <v>-72.879055756060922</v>
      </c>
      <c r="AA210" s="31">
        <f t="shared" si="140"/>
        <v>2.5536588039944985</v>
      </c>
      <c r="AB210" s="31">
        <f t="shared" si="141"/>
        <v>-41.817200511892665</v>
      </c>
      <c r="AC210" s="31">
        <f t="shared" si="153"/>
        <v>1.8307497161987783E-6</v>
      </c>
      <c r="AD210" s="31">
        <f t="shared" si="142"/>
        <v>3.7200172109307657E-2</v>
      </c>
      <c r="AE210" s="31">
        <f t="shared" si="154"/>
        <v>-7.5413086096943003</v>
      </c>
      <c r="AF210" s="31">
        <f t="shared" si="155"/>
        <v>-114.65905609584428</v>
      </c>
      <c r="AG210" s="31">
        <f t="shared" si="134"/>
        <v>92.110410468749379</v>
      </c>
      <c r="AH210" s="31">
        <f t="shared" si="143"/>
        <v>-117.62085787711297</v>
      </c>
      <c r="AI210" s="31">
        <f t="shared" si="144"/>
        <v>-89.999924650610396</v>
      </c>
      <c r="AJ210" s="31">
        <f t="shared" si="156"/>
        <v>34.956620777921216</v>
      </c>
      <c r="AK210" s="31">
        <f t="shared" si="145"/>
        <v>88.975965200686687</v>
      </c>
      <c r="AL210" s="32">
        <f t="shared" si="146"/>
        <v>-1.9254175498040114E-2</v>
      </c>
      <c r="AM210" s="31">
        <f t="shared" si="147"/>
        <v>-3.8135766206249739</v>
      </c>
      <c r="AN210" s="31">
        <f t="shared" si="157"/>
        <v>9.4269191940595878</v>
      </c>
      <c r="AO210" s="31">
        <f t="shared" si="158"/>
        <v>-4.8375360705486825</v>
      </c>
      <c r="AP210" s="30">
        <f t="shared" si="135"/>
        <v>23.609121289162623</v>
      </c>
      <c r="AQ210" s="30">
        <f t="shared" si="136"/>
        <v>-22.498774732165998</v>
      </c>
      <c r="AR210" s="31">
        <f t="shared" si="159"/>
        <v>2.995957141361913</v>
      </c>
      <c r="AS210" s="33">
        <f t="shared" si="160"/>
        <v>-119.49659216639296</v>
      </c>
      <c r="AT210" s="31">
        <f t="shared" si="148"/>
        <v>5.7309209873397989E-10</v>
      </c>
      <c r="AU210" s="31">
        <f t="shared" si="149"/>
        <v>6.5817723522403971E-4</v>
      </c>
      <c r="AV210" s="32">
        <f t="shared" si="150"/>
        <v>-3.2247110481547904E-12</v>
      </c>
      <c r="AW210" s="31">
        <f t="shared" si="151"/>
        <v>-4.9363292643962077E-5</v>
      </c>
      <c r="AX210" s="34">
        <f t="shared" si="161"/>
        <v>5.698673876858251E-10</v>
      </c>
      <c r="AY210" s="35">
        <f t="shared" si="162"/>
        <v>6.0881394258007762E-4</v>
      </c>
      <c r="AZ210" s="10">
        <f t="shared" si="163"/>
        <v>2.9959571419317803</v>
      </c>
      <c r="BA210" s="10">
        <f t="shared" si="164"/>
        <v>-119.49598335245038</v>
      </c>
      <c r="BB210" s="10">
        <f t="shared" si="165"/>
        <v>60.504016647549619</v>
      </c>
      <c r="BC210" s="37"/>
      <c r="BD210" s="46">
        <f t="shared" si="166"/>
        <v>3</v>
      </c>
      <c r="BE210" s="46">
        <f t="shared" si="167"/>
        <v>-119</v>
      </c>
      <c r="BF210" s="46">
        <f t="shared" si="168"/>
        <v>61</v>
      </c>
    </row>
    <row r="211" spans="22:58" x14ac:dyDescent="0.3">
      <c r="V211" s="29">
        <v>3.07</v>
      </c>
      <c r="W211" s="36">
        <f t="shared" si="152"/>
        <v>11748.975549395294</v>
      </c>
      <c r="X211" s="30">
        <f t="shared" si="137"/>
        <v>0.52657877444698298</v>
      </c>
      <c r="Y211" s="31">
        <f t="shared" si="138"/>
        <v>-10.804574888413452</v>
      </c>
      <c r="Z211" s="31">
        <f t="shared" si="139"/>
        <v>-73.246707924874229</v>
      </c>
      <c r="AA211" s="31">
        <f t="shared" si="140"/>
        <v>2.643710558006882</v>
      </c>
      <c r="AB211" s="31">
        <f t="shared" si="141"/>
        <v>-42.473555775564748</v>
      </c>
      <c r="AC211" s="31">
        <f t="shared" si="153"/>
        <v>1.9170302727551389E-6</v>
      </c>
      <c r="AD211" s="31">
        <f t="shared" si="142"/>
        <v>3.806667517900434E-2</v>
      </c>
      <c r="AE211" s="31">
        <f t="shared" si="154"/>
        <v>-7.6342836389293129</v>
      </c>
      <c r="AF211" s="31">
        <f t="shared" si="155"/>
        <v>-115.68219702525997</v>
      </c>
      <c r="AG211" s="31">
        <f t="shared" si="134"/>
        <v>92.110410468749379</v>
      </c>
      <c r="AH211" s="31">
        <f t="shared" si="143"/>
        <v>-117.8208578771126</v>
      </c>
      <c r="AI211" s="31">
        <f t="shared" si="144"/>
        <v>-89.999926365771898</v>
      </c>
      <c r="AJ211" s="31">
        <f t="shared" si="156"/>
        <v>35.156558345609611</v>
      </c>
      <c r="AK211" s="31">
        <f t="shared" si="145"/>
        <v>88.99927028301515</v>
      </c>
      <c r="AL211" s="32">
        <f t="shared" si="146"/>
        <v>-2.0159493937839734E-2</v>
      </c>
      <c r="AM211" s="31">
        <f t="shared" si="147"/>
        <v>-3.9021349151468203</v>
      </c>
      <c r="AN211" s="31">
        <f t="shared" si="157"/>
        <v>9.4259514433085485</v>
      </c>
      <c r="AO211" s="31">
        <f t="shared" si="158"/>
        <v>-4.9027909979035691</v>
      </c>
      <c r="AP211" s="30">
        <f t="shared" si="135"/>
        <v>23.609121289162623</v>
      </c>
      <c r="AQ211" s="30">
        <f t="shared" si="136"/>
        <v>-22.498774732165998</v>
      </c>
      <c r="AR211" s="31">
        <f t="shared" si="159"/>
        <v>2.902014361375862</v>
      </c>
      <c r="AS211" s="33">
        <f t="shared" si="160"/>
        <v>-120.58498802316353</v>
      </c>
      <c r="AT211" s="31">
        <f t="shared" si="148"/>
        <v>6.0010098241538026E-10</v>
      </c>
      <c r="AU211" s="31">
        <f t="shared" si="149"/>
        <v>6.7350815248208443E-4</v>
      </c>
      <c r="AV211" s="32">
        <f t="shared" si="150"/>
        <v>-3.3751461329371607E-12</v>
      </c>
      <c r="AW211" s="31">
        <f t="shared" si="151"/>
        <v>-5.051311143846985E-5</v>
      </c>
      <c r="AX211" s="34">
        <f t="shared" si="161"/>
        <v>5.9672583628244306E-10</v>
      </c>
      <c r="AY211" s="35">
        <f t="shared" si="162"/>
        <v>6.2299504104361457E-4</v>
      </c>
      <c r="AZ211" s="10">
        <f t="shared" si="163"/>
        <v>2.9020143619725878</v>
      </c>
      <c r="BA211" s="10">
        <f t="shared" si="164"/>
        <v>-120.58436502812249</v>
      </c>
      <c r="BB211" s="10">
        <f t="shared" si="165"/>
        <v>59.415634971877509</v>
      </c>
      <c r="BC211" s="48"/>
      <c r="BD211" s="46">
        <f t="shared" si="166"/>
        <v>3</v>
      </c>
      <c r="BE211" s="46">
        <f t="shared" si="167"/>
        <v>-121</v>
      </c>
      <c r="BF211" s="46">
        <f t="shared" si="168"/>
        <v>59</v>
      </c>
    </row>
    <row r="212" spans="22:58" x14ac:dyDescent="0.3">
      <c r="V212" s="29">
        <v>3.08</v>
      </c>
      <c r="W212" s="38">
        <f t="shared" si="152"/>
        <v>12022.644346174138</v>
      </c>
      <c r="X212" s="30">
        <f t="shared" si="137"/>
        <v>0.52657877444698298</v>
      </c>
      <c r="Y212" s="31">
        <f t="shared" si="138"/>
        <v>-10.988303515549529</v>
      </c>
      <c r="Z212" s="31">
        <f t="shared" si="139"/>
        <v>-73.607368976894236</v>
      </c>
      <c r="AA212" s="31">
        <f t="shared" si="140"/>
        <v>2.73604683821224</v>
      </c>
      <c r="AB212" s="31">
        <f t="shared" si="141"/>
        <v>-43.131243308253332</v>
      </c>
      <c r="AC212" s="31">
        <f t="shared" si="153"/>
        <v>2.0073771052152017E-6</v>
      </c>
      <c r="AD212" s="31">
        <f t="shared" si="142"/>
        <v>3.8953361679985636E-2</v>
      </c>
      <c r="AE212" s="31">
        <f t="shared" si="154"/>
        <v>-7.7256758955131994</v>
      </c>
      <c r="AF212" s="31">
        <f t="shared" si="155"/>
        <v>-116.69965892346758</v>
      </c>
      <c r="AG212" s="31">
        <f t="shared" si="134"/>
        <v>92.110410468749379</v>
      </c>
      <c r="AH212" s="31">
        <f t="shared" si="143"/>
        <v>-118.02085787711229</v>
      </c>
      <c r="AI212" s="31">
        <f t="shared" si="144"/>
        <v>-89.999928041891565</v>
      </c>
      <c r="AJ212" s="31">
        <f t="shared" si="156"/>
        <v>35.356498722377097</v>
      </c>
      <c r="AK212" s="31">
        <f t="shared" si="145"/>
        <v>89.022045196910298</v>
      </c>
      <c r="AL212" s="32">
        <f t="shared" si="146"/>
        <v>-2.110727649374965E-2</v>
      </c>
      <c r="AM212" s="31">
        <f t="shared" si="147"/>
        <v>-3.9927366674278577</v>
      </c>
      <c r="AN212" s="31">
        <f t="shared" si="157"/>
        <v>9.4249440375204347</v>
      </c>
      <c r="AO212" s="31">
        <f t="shared" si="158"/>
        <v>-4.9706195124091241</v>
      </c>
      <c r="AP212" s="30">
        <f t="shared" si="135"/>
        <v>23.609121289162623</v>
      </c>
      <c r="AQ212" s="30">
        <f t="shared" si="136"/>
        <v>-22.498774732165998</v>
      </c>
      <c r="AR212" s="31">
        <f t="shared" si="159"/>
        <v>2.8096146990038591</v>
      </c>
      <c r="AS212" s="33">
        <f t="shared" si="160"/>
        <v>-121.67027843587671</v>
      </c>
      <c r="AT212" s="31">
        <f t="shared" si="148"/>
        <v>6.2838277835245519E-10</v>
      </c>
      <c r="AU212" s="31">
        <f t="shared" si="149"/>
        <v>6.8919617267737922E-4</v>
      </c>
      <c r="AV212" s="32">
        <f t="shared" si="150"/>
        <v>-3.5332958374519625E-12</v>
      </c>
      <c r="AW212" s="31">
        <f t="shared" si="151"/>
        <v>-5.1689712953282409E-5</v>
      </c>
      <c r="AX212" s="34">
        <f t="shared" si="161"/>
        <v>6.2484948251500318E-10</v>
      </c>
      <c r="AY212" s="35">
        <f t="shared" si="162"/>
        <v>6.3750645972409682E-4</v>
      </c>
      <c r="AZ212" s="10">
        <f t="shared" si="163"/>
        <v>2.8096146996287086</v>
      </c>
      <c r="BA212" s="10">
        <f t="shared" si="164"/>
        <v>-121.66964092941699</v>
      </c>
      <c r="BB212" s="10">
        <f t="shared" si="165"/>
        <v>58.330359070583015</v>
      </c>
      <c r="BC212" s="37"/>
      <c r="BD212" s="46">
        <f t="shared" si="166"/>
        <v>3</v>
      </c>
      <c r="BE212" s="46">
        <f t="shared" si="167"/>
        <v>-122</v>
      </c>
      <c r="BF212" s="46">
        <f t="shared" si="168"/>
        <v>58</v>
      </c>
    </row>
    <row r="213" spans="22:58" x14ac:dyDescent="0.3">
      <c r="V213" s="29">
        <v>3.09</v>
      </c>
      <c r="W213" s="36">
        <f t="shared" si="152"/>
        <v>12302.687708123824</v>
      </c>
      <c r="X213" s="30">
        <f t="shared" si="137"/>
        <v>0.52657877444698298</v>
      </c>
      <c r="Y213" s="31">
        <f t="shared" si="138"/>
        <v>-11.172707358695851</v>
      </c>
      <c r="Z213" s="31">
        <f t="shared" si="139"/>
        <v>-73.961115771042131</v>
      </c>
      <c r="AA213" s="31">
        <f t="shared" si="140"/>
        <v>2.8306757194410812</v>
      </c>
      <c r="AB213" s="31">
        <f t="shared" si="141"/>
        <v>-43.789918611299726</v>
      </c>
      <c r="AC213" s="31">
        <f t="shared" si="153"/>
        <v>2.1019818503458253E-6</v>
      </c>
      <c r="AD213" s="31">
        <f t="shared" si="142"/>
        <v>3.9860701743471116E-2</v>
      </c>
      <c r="AE213" s="31">
        <f t="shared" si="154"/>
        <v>-7.815450762825936</v>
      </c>
      <c r="AF213" s="31">
        <f t="shared" si="155"/>
        <v>-117.71117368059839</v>
      </c>
      <c r="AG213" s="31">
        <f t="shared" si="134"/>
        <v>92.110410468749379</v>
      </c>
      <c r="AH213" s="31">
        <f t="shared" si="143"/>
        <v>-118.220857877112</v>
      </c>
      <c r="AI213" s="31">
        <f t="shared" si="144"/>
        <v>-89.999929679858084</v>
      </c>
      <c r="AJ213" s="31">
        <f t="shared" si="156"/>
        <v>35.556441781867946</v>
      </c>
      <c r="AK213" s="31">
        <f t="shared" si="145"/>
        <v>89.044301989128172</v>
      </c>
      <c r="AL213" s="32">
        <f t="shared" si="146"/>
        <v>-2.2099505024189718E-2</v>
      </c>
      <c r="AM213" s="31">
        <f t="shared" si="147"/>
        <v>-4.0854281022959187</v>
      </c>
      <c r="AN213" s="31">
        <f t="shared" si="157"/>
        <v>9.4238948684811383</v>
      </c>
      <c r="AO213" s="31">
        <f t="shared" si="158"/>
        <v>-5.0410557930258308</v>
      </c>
      <c r="AP213" s="30">
        <f t="shared" si="135"/>
        <v>23.609121289162623</v>
      </c>
      <c r="AQ213" s="30">
        <f t="shared" si="136"/>
        <v>-22.498774732165998</v>
      </c>
      <c r="AR213" s="31">
        <f t="shared" si="159"/>
        <v>2.718790662651827</v>
      </c>
      <c r="AS213" s="33">
        <f t="shared" si="160"/>
        <v>-122.75222947362423</v>
      </c>
      <c r="AT213" s="31">
        <f t="shared" si="148"/>
        <v>6.5799920350304657E-10</v>
      </c>
      <c r="AU213" s="31">
        <f t="shared" si="149"/>
        <v>7.0524961380587551E-4</v>
      </c>
      <c r="AV213" s="32">
        <f t="shared" si="150"/>
        <v>-3.7010888166323048E-12</v>
      </c>
      <c r="AW213" s="31">
        <f t="shared" si="151"/>
        <v>-5.2893721038096935E-5</v>
      </c>
      <c r="AX213" s="34">
        <f t="shared" si="161"/>
        <v>6.5429811468641426E-10</v>
      </c>
      <c r="AY213" s="35">
        <f t="shared" si="162"/>
        <v>6.5235589276777862E-4</v>
      </c>
      <c r="AZ213" s="10">
        <f t="shared" si="163"/>
        <v>2.718790663306125</v>
      </c>
      <c r="BA213" s="10">
        <f t="shared" si="164"/>
        <v>-122.75157711773146</v>
      </c>
      <c r="BB213" s="10">
        <f t="shared" si="165"/>
        <v>57.248422882268542</v>
      </c>
      <c r="BC213" s="48"/>
      <c r="BD213" s="46">
        <f t="shared" si="166"/>
        <v>3</v>
      </c>
      <c r="BE213" s="46">
        <f t="shared" si="167"/>
        <v>-123</v>
      </c>
      <c r="BF213" s="46">
        <f t="shared" si="168"/>
        <v>57</v>
      </c>
    </row>
    <row r="214" spans="22:58" x14ac:dyDescent="0.3">
      <c r="V214" s="29">
        <v>3.1</v>
      </c>
      <c r="W214" s="38">
        <f t="shared" si="152"/>
        <v>12589.25411794168</v>
      </c>
      <c r="X214" s="30">
        <f t="shared" si="137"/>
        <v>0.52657877444698298</v>
      </c>
      <c r="Y214" s="31">
        <f t="shared" si="138"/>
        <v>-11.357760678055337</v>
      </c>
      <c r="Z214" s="31">
        <f t="shared" si="139"/>
        <v>-74.308027951790649</v>
      </c>
      <c r="AA214" s="31">
        <f t="shared" si="140"/>
        <v>2.9276028779397656</v>
      </c>
      <c r="AB214" s="31">
        <f t="shared" si="141"/>
        <v>-44.449234583081505</v>
      </c>
      <c r="AC214" s="31">
        <f t="shared" si="153"/>
        <v>2.2010451767882029E-6</v>
      </c>
      <c r="AD214" s="31">
        <f t="shared" si="142"/>
        <v>4.0789176451351133E-2</v>
      </c>
      <c r="AE214" s="31">
        <f t="shared" si="154"/>
        <v>-7.9035768246234106</v>
      </c>
      <c r="AF214" s="31">
        <f t="shared" si="155"/>
        <v>-118.7164733584208</v>
      </c>
      <c r="AG214" s="31">
        <f t="shared" si="134"/>
        <v>92.110410468749379</v>
      </c>
      <c r="AH214" s="31">
        <f t="shared" si="143"/>
        <v>-118.42085787711169</v>
      </c>
      <c r="AI214" s="31">
        <f t="shared" si="144"/>
        <v>-89.99993128053994</v>
      </c>
      <c r="AJ214" s="31">
        <f t="shared" si="156"/>
        <v>35.756387403406947</v>
      </c>
      <c r="AK214" s="31">
        <f t="shared" si="145"/>
        <v>89.066052433631398</v>
      </c>
      <c r="AL214" s="32">
        <f t="shared" si="146"/>
        <v>-2.3138252930964075E-2</v>
      </c>
      <c r="AM214" s="31">
        <f t="shared" si="147"/>
        <v>-4.1802564241642273</v>
      </c>
      <c r="AN214" s="31">
        <f t="shared" si="157"/>
        <v>9.4228017421136752</v>
      </c>
      <c r="AO214" s="31">
        <f t="shared" si="158"/>
        <v>-5.1141352710727688</v>
      </c>
      <c r="AP214" s="30">
        <f t="shared" si="135"/>
        <v>23.609121289162623</v>
      </c>
      <c r="AQ214" s="30">
        <f t="shared" si="136"/>
        <v>-22.498774732165998</v>
      </c>
      <c r="AR214" s="31">
        <f t="shared" si="159"/>
        <v>2.6295714744868874</v>
      </c>
      <c r="AS214" s="33">
        <f t="shared" si="160"/>
        <v>-123.83060862949357</v>
      </c>
      <c r="AT214" s="31">
        <f t="shared" si="148"/>
        <v>6.8900811751512957E-10</v>
      </c>
      <c r="AU214" s="31">
        <f t="shared" si="149"/>
        <v>7.2167698761454286E-4</v>
      </c>
      <c r="AV214" s="32">
        <f t="shared" si="150"/>
        <v>-3.8765964155450794E-12</v>
      </c>
      <c r="AW214" s="31">
        <f t="shared" si="151"/>
        <v>-5.4125774073936962E-5</v>
      </c>
      <c r="AX214" s="34">
        <f t="shared" si="161"/>
        <v>6.8513152109958446E-10</v>
      </c>
      <c r="AY214" s="35">
        <f t="shared" si="162"/>
        <v>6.6755121354060594E-4</v>
      </c>
      <c r="AZ214" s="10">
        <f t="shared" si="163"/>
        <v>2.6295714751720189</v>
      </c>
      <c r="BA214" s="10">
        <f t="shared" si="164"/>
        <v>-123.82994107828003</v>
      </c>
      <c r="BB214" s="10">
        <f t="shared" si="165"/>
        <v>56.170058921719971</v>
      </c>
      <c r="BC214" s="37"/>
      <c r="BD214" s="46">
        <f t="shared" si="166"/>
        <v>3</v>
      </c>
      <c r="BE214" s="46">
        <f t="shared" si="167"/>
        <v>-124</v>
      </c>
      <c r="BF214" s="46">
        <f t="shared" si="168"/>
        <v>56</v>
      </c>
    </row>
    <row r="215" spans="22:58" x14ac:dyDescent="0.3">
      <c r="V215" s="29">
        <v>3.11</v>
      </c>
      <c r="W215" s="36">
        <f t="shared" si="152"/>
        <v>12882.495516931347</v>
      </c>
      <c r="X215" s="30">
        <f t="shared" si="137"/>
        <v>0.52657877444698298</v>
      </c>
      <c r="Y215" s="31">
        <f t="shared" si="138"/>
        <v>-11.54343852817442</v>
      </c>
      <c r="Z215" s="31">
        <f t="shared" si="139"/>
        <v>-74.648187674055819</v>
      </c>
      <c r="AA215" s="31">
        <f t="shared" si="140"/>
        <v>3.0268315674308255</v>
      </c>
      <c r="AB215" s="31">
        <f t="shared" si="141"/>
        <v>-45.108842428676638</v>
      </c>
      <c r="AC215" s="31">
        <f t="shared" si="153"/>
        <v>2.304777213217644E-6</v>
      </c>
      <c r="AD215" s="31">
        <f t="shared" si="142"/>
        <v>4.1739278091253967E-2</v>
      </c>
      <c r="AE215" s="31">
        <f t="shared" si="154"/>
        <v>-7.9900258815193972</v>
      </c>
      <c r="AF215" s="31">
        <f t="shared" si="155"/>
        <v>-119.7152908246412</v>
      </c>
      <c r="AG215" s="31">
        <f t="shared" si="134"/>
        <v>92.110410468749379</v>
      </c>
      <c r="AH215" s="31">
        <f t="shared" si="143"/>
        <v>-118.6208578771114</v>
      </c>
      <c r="AI215" s="31">
        <f t="shared" si="144"/>
        <v>-89.999932844785818</v>
      </c>
      <c r="AJ215" s="31">
        <f t="shared" si="156"/>
        <v>35.956335471744254</v>
      </c>
      <c r="AK215" s="31">
        <f t="shared" si="145"/>
        <v>89.087308037703664</v>
      </c>
      <c r="AL215" s="32">
        <f t="shared" si="146"/>
        <v>-2.4225689296335191E-2</v>
      </c>
      <c r="AM215" s="31">
        <f t="shared" si="147"/>
        <v>-4.2772698330348788</v>
      </c>
      <c r="AN215" s="31">
        <f t="shared" si="157"/>
        <v>9.4216623740858925</v>
      </c>
      <c r="AO215" s="31">
        <f t="shared" si="158"/>
        <v>-5.1898946401170321</v>
      </c>
      <c r="AP215" s="30">
        <f t="shared" si="135"/>
        <v>23.609121289162623</v>
      </c>
      <c r="AQ215" s="30">
        <f t="shared" si="136"/>
        <v>-22.498774732165998</v>
      </c>
      <c r="AR215" s="31">
        <f t="shared" si="159"/>
        <v>2.5419830495631217</v>
      </c>
      <c r="AS215" s="33">
        <f t="shared" si="160"/>
        <v>-124.90518546475823</v>
      </c>
      <c r="AT215" s="31">
        <f t="shared" si="148"/>
        <v>7.2148088062120847E-10</v>
      </c>
      <c r="AU215" s="31">
        <f t="shared" si="149"/>
        <v>7.3848700411440567E-4</v>
      </c>
      <c r="AV215" s="32">
        <f t="shared" si="150"/>
        <v>-4.0578899792571797E-12</v>
      </c>
      <c r="AW215" s="31">
        <f t="shared" si="151"/>
        <v>-5.5386525311630242E-5</v>
      </c>
      <c r="AX215" s="34">
        <f t="shared" si="161"/>
        <v>7.1742299064195127E-10</v>
      </c>
      <c r="AY215" s="35">
        <f t="shared" si="162"/>
        <v>6.8310047880277538E-4</v>
      </c>
      <c r="AZ215" s="10">
        <f t="shared" si="163"/>
        <v>2.5419830502805447</v>
      </c>
      <c r="BA215" s="10">
        <f t="shared" si="164"/>
        <v>-124.90450236427942</v>
      </c>
      <c r="BB215" s="10">
        <f t="shared" si="165"/>
        <v>55.095497635720577</v>
      </c>
      <c r="BC215" s="48"/>
      <c r="BD215" s="46">
        <f t="shared" si="166"/>
        <v>3</v>
      </c>
      <c r="BE215" s="46">
        <f t="shared" si="167"/>
        <v>-125</v>
      </c>
      <c r="BF215" s="46">
        <f t="shared" si="168"/>
        <v>55</v>
      </c>
    </row>
    <row r="216" spans="22:58" x14ac:dyDescent="0.3">
      <c r="V216" s="29">
        <v>3.12</v>
      </c>
      <c r="W216" s="38">
        <f t="shared" si="152"/>
        <v>13182.567385564089</v>
      </c>
      <c r="X216" s="30">
        <f t="shared" si="137"/>
        <v>0.52657877444698298</v>
      </c>
      <c r="Y216" s="31">
        <f t="shared" si="138"/>
        <v>-11.729716748968793</v>
      </c>
      <c r="Z216" s="31">
        <f t="shared" si="139"/>
        <v>-74.98167934032287</v>
      </c>
      <c r="AA216" s="31">
        <f t="shared" si="140"/>
        <v>3.1283626053503037</v>
      </c>
      <c r="AB216" s="31">
        <f t="shared" si="141"/>
        <v>-45.768392580425569</v>
      </c>
      <c r="AC216" s="31">
        <f t="shared" si="153"/>
        <v>2.4133979880751364E-6</v>
      </c>
      <c r="AD216" s="31">
        <f t="shared" si="142"/>
        <v>4.2711510417553972E-2</v>
      </c>
      <c r="AE216" s="31">
        <f t="shared" si="154"/>
        <v>-8.0747729557735166</v>
      </c>
      <c r="AF216" s="31">
        <f t="shared" si="155"/>
        <v>-120.70736041033089</v>
      </c>
      <c r="AG216" s="31">
        <f t="shared" si="134"/>
        <v>92.110410468749379</v>
      </c>
      <c r="AH216" s="31">
        <f t="shared" si="143"/>
        <v>-118.82085787711114</v>
      </c>
      <c r="AI216" s="31">
        <f t="shared" si="144"/>
        <v>-89.999934373425134</v>
      </c>
      <c r="AJ216" s="31">
        <f t="shared" si="156"/>
        <v>36.156285876811708</v>
      </c>
      <c r="AK216" s="31">
        <f t="shared" si="145"/>
        <v>89.108080047931551</v>
      </c>
      <c r="AL216" s="32">
        <f t="shared" si="146"/>
        <v>-2.5364083198286744E-2</v>
      </c>
      <c r="AM216" s="31">
        <f t="shared" si="147"/>
        <v>-4.3765175404037668</v>
      </c>
      <c r="AN216" s="31">
        <f t="shared" si="157"/>
        <v>9.4204743852516621</v>
      </c>
      <c r="AO216" s="31">
        <f t="shared" si="158"/>
        <v>-5.2683718658973495</v>
      </c>
      <c r="AP216" s="30">
        <f t="shared" si="135"/>
        <v>23.609121289162623</v>
      </c>
      <c r="AQ216" s="30">
        <f t="shared" si="136"/>
        <v>-22.498774732165998</v>
      </c>
      <c r="AR216" s="31">
        <f t="shared" si="159"/>
        <v>2.456047986474772</v>
      </c>
      <c r="AS216" s="33">
        <f t="shared" si="160"/>
        <v>-125.97573227622824</v>
      </c>
      <c r="AT216" s="31">
        <f t="shared" si="148"/>
        <v>7.5548306708898649E-10</v>
      </c>
      <c r="AU216" s="31">
        <f t="shared" si="149"/>
        <v>7.5568857619870823E-4</v>
      </c>
      <c r="AV216" s="32">
        <f t="shared" si="150"/>
        <v>-4.2507554725679296E-12</v>
      </c>
      <c r="AW216" s="31">
        <f t="shared" si="151"/>
        <v>-5.6676643218171045E-5</v>
      </c>
      <c r="AX216" s="34">
        <f t="shared" si="161"/>
        <v>7.5123231161641861E-10</v>
      </c>
      <c r="AY216" s="35">
        <f t="shared" si="162"/>
        <v>6.9901193298053715E-4</v>
      </c>
      <c r="AZ216" s="10">
        <f t="shared" si="163"/>
        <v>2.4560479872260044</v>
      </c>
      <c r="BA216" s="10">
        <f t="shared" si="164"/>
        <v>-125.97503326429526</v>
      </c>
      <c r="BB216" s="10">
        <f t="shared" si="165"/>
        <v>54.024966735704737</v>
      </c>
      <c r="BC216" s="37"/>
      <c r="BD216" s="46">
        <f t="shared" si="166"/>
        <v>2</v>
      </c>
      <c r="BE216" s="46">
        <f t="shared" si="167"/>
        <v>-126</v>
      </c>
      <c r="BF216" s="46">
        <f t="shared" si="168"/>
        <v>54</v>
      </c>
    </row>
    <row r="217" spans="22:58" x14ac:dyDescent="0.3">
      <c r="V217" s="29">
        <v>3.13</v>
      </c>
      <c r="W217" s="36">
        <f t="shared" si="152"/>
        <v>13489.628825916541</v>
      </c>
      <c r="X217" s="30">
        <f t="shared" si="137"/>
        <v>0.52657877444698298</v>
      </c>
      <c r="Y217" s="31">
        <f t="shared" si="138"/>
        <v>-11.916571955392252</v>
      </c>
      <c r="Z217" s="31">
        <f t="shared" si="139"/>
        <v>-75.308589349992573</v>
      </c>
      <c r="AA217" s="31">
        <f t="shared" si="140"/>
        <v>3.2321943693855433</v>
      </c>
      <c r="AB217" s="31">
        <f t="shared" si="141"/>
        <v>-46.427535623478434</v>
      </c>
      <c r="AC217" s="31">
        <f t="shared" si="153"/>
        <v>2.5271378962998964E-6</v>
      </c>
      <c r="AD217" s="31">
        <f t="shared" si="142"/>
        <v>4.3706388918458641E-2</v>
      </c>
      <c r="AE217" s="31">
        <f t="shared" si="154"/>
        <v>-8.1577962844218295</v>
      </c>
      <c r="AF217" s="31">
        <f t="shared" si="155"/>
        <v>-121.69241858455254</v>
      </c>
      <c r="AG217" s="31">
        <f t="shared" si="134"/>
        <v>92.110410468749379</v>
      </c>
      <c r="AH217" s="31">
        <f t="shared" si="143"/>
        <v>-119.02085787711088</v>
      </c>
      <c r="AI217" s="31">
        <f t="shared" si="144"/>
        <v>-89.999935867268348</v>
      </c>
      <c r="AJ217" s="31">
        <f t="shared" si="156"/>
        <v>36.356238513490105</v>
      </c>
      <c r="AK217" s="31">
        <f t="shared" si="145"/>
        <v>89.128379456055882</v>
      </c>
      <c r="AL217" s="32">
        <f t="shared" si="146"/>
        <v>-2.6555808210798965E-2</v>
      </c>
      <c r="AM217" s="31">
        <f t="shared" si="147"/>
        <v>-4.4780497850328045</v>
      </c>
      <c r="AN217" s="31">
        <f t="shared" si="157"/>
        <v>9.4192352969177993</v>
      </c>
      <c r="AO217" s="31">
        <f t="shared" si="158"/>
        <v>-5.3496061962452712</v>
      </c>
      <c r="AP217" s="30">
        <f t="shared" si="135"/>
        <v>23.609121289162623</v>
      </c>
      <c r="AQ217" s="30">
        <f t="shared" si="136"/>
        <v>-22.498774732165998</v>
      </c>
      <c r="AR217" s="31">
        <f t="shared" si="159"/>
        <v>2.3717855694925944</v>
      </c>
      <c r="AS217" s="33">
        <f t="shared" si="160"/>
        <v>-127.04202478079782</v>
      </c>
      <c r="AT217" s="31">
        <f t="shared" si="148"/>
        <v>7.9108796580589709E-10</v>
      </c>
      <c r="AU217" s="31">
        <f t="shared" si="149"/>
        <v>7.732908243686449E-4</v>
      </c>
      <c r="AV217" s="32">
        <f t="shared" si="150"/>
        <v>-4.449406930678006E-12</v>
      </c>
      <c r="AW217" s="31">
        <f t="shared" si="151"/>
        <v>-5.7996811831150012E-5</v>
      </c>
      <c r="AX217" s="34">
        <f t="shared" si="161"/>
        <v>7.8663855887521912E-10</v>
      </c>
      <c r="AY217" s="35">
        <f t="shared" si="162"/>
        <v>7.1529401253749491E-4</v>
      </c>
      <c r="AZ217" s="10">
        <f t="shared" si="163"/>
        <v>2.3717855702792332</v>
      </c>
      <c r="BA217" s="10">
        <f t="shared" si="164"/>
        <v>-127.04130948678528</v>
      </c>
      <c r="BB217" s="10">
        <f t="shared" si="165"/>
        <v>52.958690513214719</v>
      </c>
      <c r="BC217" s="48"/>
      <c r="BD217" s="46">
        <f t="shared" si="166"/>
        <v>2</v>
      </c>
      <c r="BE217" s="46">
        <f t="shared" si="167"/>
        <v>-127</v>
      </c>
      <c r="BF217" s="46">
        <f t="shared" si="168"/>
        <v>53</v>
      </c>
    </row>
    <row r="218" spans="22:58" x14ac:dyDescent="0.3">
      <c r="V218" s="29">
        <v>3.14</v>
      </c>
      <c r="W218" s="38">
        <f t="shared" si="152"/>
        <v>13803.842646028863</v>
      </c>
      <c r="X218" s="30">
        <f t="shared" si="137"/>
        <v>0.52657877444698298</v>
      </c>
      <c r="Y218" s="31">
        <f t="shared" si="138"/>
        <v>-12.103981525900549</v>
      </c>
      <c r="Z218" s="31">
        <f t="shared" si="139"/>
        <v>-75.62900586087224</v>
      </c>
      <c r="AA218" s="31">
        <f t="shared" si="140"/>
        <v>3.338322804344616</v>
      </c>
      <c r="AB218" s="31">
        <f t="shared" si="141"/>
        <v>-47.085923220356307</v>
      </c>
      <c r="AC218" s="31">
        <f t="shared" si="153"/>
        <v>2.6462382007775236E-6</v>
      </c>
      <c r="AD218" s="31">
        <f t="shared" si="142"/>
        <v>4.4724441089317023E-2</v>
      </c>
      <c r="AE218" s="31">
        <f t="shared" si="154"/>
        <v>-8.2390773008707487</v>
      </c>
      <c r="AF218" s="31">
        <f t="shared" si="155"/>
        <v>-122.67020464013923</v>
      </c>
      <c r="AG218" s="31">
        <f t="shared" si="134"/>
        <v>92.110410468749379</v>
      </c>
      <c r="AH218" s="31">
        <f t="shared" si="143"/>
        <v>-119.22085787711063</v>
      </c>
      <c r="AI218" s="31">
        <f t="shared" si="144"/>
        <v>-89.999937327107546</v>
      </c>
      <c r="AJ218" s="31">
        <f t="shared" si="156"/>
        <v>36.556193281386946</v>
      </c>
      <c r="AK218" s="31">
        <f t="shared" si="145"/>
        <v>89.14821700469561</v>
      </c>
      <c r="AL218" s="32">
        <f t="shared" si="146"/>
        <v>-2.7803347096117578E-2</v>
      </c>
      <c r="AM218" s="31">
        <f t="shared" si="147"/>
        <v>-4.5819178485526013</v>
      </c>
      <c r="AN218" s="31">
        <f t="shared" si="157"/>
        <v>9.4179425259295755</v>
      </c>
      <c r="AO218" s="31">
        <f t="shared" si="158"/>
        <v>-5.4336381709645369</v>
      </c>
      <c r="AP218" s="30">
        <f t="shared" si="135"/>
        <v>23.609121289162623</v>
      </c>
      <c r="AQ218" s="30">
        <f t="shared" si="136"/>
        <v>-22.498774732165998</v>
      </c>
      <c r="AR218" s="31">
        <f t="shared" si="159"/>
        <v>2.2892117820554532</v>
      </c>
      <c r="AS218" s="33">
        <f t="shared" si="160"/>
        <v>-128.10384281110376</v>
      </c>
      <c r="AT218" s="31">
        <f t="shared" si="148"/>
        <v>8.2837079431430473E-10</v>
      </c>
      <c r="AU218" s="31">
        <f t="shared" si="149"/>
        <v>7.9130308156917788E-4</v>
      </c>
      <c r="AV218" s="32">
        <f t="shared" si="150"/>
        <v>-4.6596303183867328E-12</v>
      </c>
      <c r="AW218" s="31">
        <f t="shared" si="151"/>
        <v>-5.9347731121440434E-5</v>
      </c>
      <c r="AX218" s="34">
        <f t="shared" si="161"/>
        <v>8.2371116399591798E-10</v>
      </c>
      <c r="AY218" s="35">
        <f t="shared" si="162"/>
        <v>7.3195535044773741E-4</v>
      </c>
      <c r="AZ218" s="10">
        <f t="shared" si="163"/>
        <v>2.2892117828791645</v>
      </c>
      <c r="BA218" s="10">
        <f t="shared" si="164"/>
        <v>-128.1031108557533</v>
      </c>
      <c r="BB218" s="10">
        <f t="shared" si="165"/>
        <v>51.8968891442467</v>
      </c>
      <c r="BC218" s="37"/>
      <c r="BD218" s="46">
        <f t="shared" si="166"/>
        <v>2</v>
      </c>
      <c r="BE218" s="46">
        <f t="shared" si="167"/>
        <v>-128</v>
      </c>
      <c r="BF218" s="46">
        <f t="shared" si="168"/>
        <v>52</v>
      </c>
    </row>
    <row r="219" spans="22:58" x14ac:dyDescent="0.3">
      <c r="V219" s="29">
        <v>3.15</v>
      </c>
      <c r="W219" s="36">
        <f t="shared" si="152"/>
        <v>14125.375446227545</v>
      </c>
      <c r="X219" s="30">
        <f t="shared" si="137"/>
        <v>0.52657877444698298</v>
      </c>
      <c r="Y219" s="31">
        <f t="shared" si="138"/>
        <v>-12.291923589853436</v>
      </c>
      <c r="Z219" s="31">
        <f t="shared" si="139"/>
        <v>-75.943018562680223</v>
      </c>
      <c r="AA219" s="31">
        <f t="shared" si="140"/>
        <v>3.4467414392955487</v>
      </c>
      <c r="AB219" s="31">
        <f t="shared" si="141"/>
        <v>-47.743209028565104</v>
      </c>
      <c r="AC219" s="31">
        <f t="shared" si="153"/>
        <v>2.7709515260733394E-6</v>
      </c>
      <c r="AD219" s="31">
        <f t="shared" si="142"/>
        <v>4.5766206712292673E-2</v>
      </c>
      <c r="AE219" s="31">
        <f t="shared" si="154"/>
        <v>-8.3186006051593768</v>
      </c>
      <c r="AF219" s="31">
        <f t="shared" si="155"/>
        <v>-123.64046138453304</v>
      </c>
      <c r="AG219" s="31">
        <f t="shared" si="134"/>
        <v>92.110410468749379</v>
      </c>
      <c r="AH219" s="31">
        <f t="shared" si="143"/>
        <v>-119.42085787711039</v>
      </c>
      <c r="AI219" s="31">
        <f t="shared" si="144"/>
        <v>-89.999938753716748</v>
      </c>
      <c r="AJ219" s="31">
        <f t="shared" si="156"/>
        <v>36.756150084623997</v>
      </c>
      <c r="AK219" s="31">
        <f t="shared" si="145"/>
        <v>89.167603192946359</v>
      </c>
      <c r="AL219" s="32">
        <f t="shared" si="146"/>
        <v>-2.9109296696202065E-2</v>
      </c>
      <c r="AM219" s="31">
        <f t="shared" si="147"/>
        <v>-4.6881740708554718</v>
      </c>
      <c r="AN219" s="31">
        <f t="shared" si="157"/>
        <v>9.4165933795667804</v>
      </c>
      <c r="AO219" s="31">
        <f t="shared" si="158"/>
        <v>-5.5205096316258606</v>
      </c>
      <c r="AP219" s="30">
        <f t="shared" si="135"/>
        <v>23.609121289162623</v>
      </c>
      <c r="AQ219" s="30">
        <f t="shared" si="136"/>
        <v>-22.498774732165998</v>
      </c>
      <c r="AR219" s="31">
        <f t="shared" si="159"/>
        <v>2.2083393314040265</v>
      </c>
      <c r="AS219" s="33">
        <f t="shared" si="160"/>
        <v>-129.1609710161589</v>
      </c>
      <c r="AT219" s="31">
        <f t="shared" si="148"/>
        <v>8.674106274664369E-10</v>
      </c>
      <c r="AU219" s="31">
        <f t="shared" si="149"/>
        <v>8.0973489813747866E-4</v>
      </c>
      <c r="AV219" s="32">
        <f t="shared" si="150"/>
        <v>-4.8794969807610034E-12</v>
      </c>
      <c r="AW219" s="31">
        <f t="shared" si="151"/>
        <v>-6.0730117364331337E-5</v>
      </c>
      <c r="AX219" s="34">
        <f t="shared" si="161"/>
        <v>8.6253113048567588E-10</v>
      </c>
      <c r="AY219" s="35">
        <f t="shared" si="162"/>
        <v>7.4900478077314736E-4</v>
      </c>
      <c r="AZ219" s="10">
        <f t="shared" si="163"/>
        <v>2.2083393322665574</v>
      </c>
      <c r="BA219" s="10">
        <f t="shared" si="164"/>
        <v>-129.16022201137812</v>
      </c>
      <c r="BB219" s="10">
        <f t="shared" si="165"/>
        <v>50.839777988621876</v>
      </c>
      <c r="BC219" s="48"/>
      <c r="BD219" s="46">
        <f t="shared" si="166"/>
        <v>2</v>
      </c>
      <c r="BE219" s="46">
        <f t="shared" si="167"/>
        <v>-129</v>
      </c>
      <c r="BF219" s="46">
        <f t="shared" si="168"/>
        <v>51</v>
      </c>
    </row>
    <row r="220" spans="22:58" x14ac:dyDescent="0.3">
      <c r="V220" s="29">
        <v>3.16</v>
      </c>
      <c r="W220" s="38">
        <f t="shared" si="152"/>
        <v>14454.397707459288</v>
      </c>
      <c r="X220" s="30">
        <f t="shared" si="137"/>
        <v>0.52657877444698298</v>
      </c>
      <c r="Y220" s="31">
        <f t="shared" si="138"/>
        <v>-12.480377013990305</v>
      </c>
      <c r="Z220" s="31">
        <f t="shared" si="139"/>
        <v>-76.250718462386786</v>
      </c>
      <c r="AA220" s="31">
        <f t="shared" si="140"/>
        <v>3.5574414148218851</v>
      </c>
      <c r="AB220" s="31">
        <f t="shared" si="141"/>
        <v>-48.399049605386807</v>
      </c>
      <c r="AC220" s="31">
        <f t="shared" si="153"/>
        <v>2.9015424042391731E-6</v>
      </c>
      <c r="AD220" s="31">
        <f t="shared" si="142"/>
        <v>4.6832238142551656E-2</v>
      </c>
      <c r="AE220" s="31">
        <f t="shared" si="154"/>
        <v>-8.3963539231790332</v>
      </c>
      <c r="AF220" s="31">
        <f t="shared" si="155"/>
        <v>-124.60293582963104</v>
      </c>
      <c r="AG220" s="31">
        <f t="shared" si="134"/>
        <v>92.110410468749379</v>
      </c>
      <c r="AH220" s="31">
        <f t="shared" si="143"/>
        <v>-119.62085787711018</v>
      </c>
      <c r="AI220" s="31">
        <f t="shared" si="144"/>
        <v>-89.999940147852357</v>
      </c>
      <c r="AJ220" s="31">
        <f t="shared" si="156"/>
        <v>36.956108831634566</v>
      </c>
      <c r="AK220" s="31">
        <f t="shared" si="145"/>
        <v>89.186548281856503</v>
      </c>
      <c r="AL220" s="32">
        <f t="shared" si="146"/>
        <v>-3.0476373030698407E-2</v>
      </c>
      <c r="AM220" s="31">
        <f t="shared" si="147"/>
        <v>-4.7968718652358051</v>
      </c>
      <c r="AN220" s="31">
        <f t="shared" si="157"/>
        <v>9.4151850502430641</v>
      </c>
      <c r="AO220" s="31">
        <f t="shared" si="158"/>
        <v>-5.610263731231659</v>
      </c>
      <c r="AP220" s="30">
        <f t="shared" si="135"/>
        <v>23.609121289162623</v>
      </c>
      <c r="AQ220" s="30">
        <f t="shared" si="136"/>
        <v>-22.498774732165998</v>
      </c>
      <c r="AR220" s="31">
        <f t="shared" si="159"/>
        <v>2.1291776840606573</v>
      </c>
      <c r="AS220" s="33">
        <f t="shared" si="160"/>
        <v>-130.21319956086271</v>
      </c>
      <c r="AT220" s="31">
        <f t="shared" si="148"/>
        <v>9.0829039742438529E-10</v>
      </c>
      <c r="AU220" s="31">
        <f t="shared" si="149"/>
        <v>8.2859604686665294E-4</v>
      </c>
      <c r="AV220" s="32">
        <f t="shared" si="150"/>
        <v>-5.1090069178008178E-12</v>
      </c>
      <c r="AW220" s="31">
        <f t="shared" si="151"/>
        <v>-6.2144703519306931E-5</v>
      </c>
      <c r="AX220" s="34">
        <f t="shared" si="161"/>
        <v>9.031813905065845E-10</v>
      </c>
      <c r="AY220" s="35">
        <f t="shared" si="162"/>
        <v>7.6645134334734602E-4</v>
      </c>
      <c r="AZ220" s="10">
        <f t="shared" si="163"/>
        <v>2.1291776849638389</v>
      </c>
      <c r="BA220" s="10">
        <f t="shared" si="164"/>
        <v>-130.21243310951937</v>
      </c>
      <c r="BB220" s="10">
        <f t="shared" si="165"/>
        <v>49.787566890480633</v>
      </c>
      <c r="BC220" s="37"/>
      <c r="BD220" s="46">
        <f t="shared" si="166"/>
        <v>2</v>
      </c>
      <c r="BE220" s="46">
        <f t="shared" si="167"/>
        <v>-130</v>
      </c>
      <c r="BF220" s="46">
        <f t="shared" si="168"/>
        <v>50</v>
      </c>
    </row>
    <row r="221" spans="22:58" x14ac:dyDescent="0.3">
      <c r="V221" s="29">
        <v>3.17</v>
      </c>
      <c r="W221" s="36">
        <f t="shared" si="152"/>
        <v>14791.083881682087</v>
      </c>
      <c r="X221" s="30">
        <f t="shared" si="137"/>
        <v>0.52657877444698298</v>
      </c>
      <c r="Y221" s="31">
        <f t="shared" si="138"/>
        <v>-12.669321388105558</v>
      </c>
      <c r="Z221" s="31">
        <f t="shared" si="139"/>
        <v>-76.552197681170441</v>
      </c>
      <c r="AA221" s="31">
        <f t="shared" si="140"/>
        <v>3.6704115201512639</v>
      </c>
      <c r="AB221" s="31">
        <f t="shared" si="141"/>
        <v>-49.053105294122361</v>
      </c>
      <c r="AC221" s="31">
        <f t="shared" si="153"/>
        <v>3.038287836049142E-6</v>
      </c>
      <c r="AD221" s="31">
        <f t="shared" si="142"/>
        <v>4.7923100601114821E-2</v>
      </c>
      <c r="AE221" s="31">
        <f t="shared" si="154"/>
        <v>-8.4723280552194744</v>
      </c>
      <c r="AF221" s="31">
        <f t="shared" si="155"/>
        <v>-125.55737987469169</v>
      </c>
      <c r="AG221" s="31">
        <f t="shared" si="134"/>
        <v>92.110410468749379</v>
      </c>
      <c r="AH221" s="31">
        <f t="shared" si="143"/>
        <v>-119.82085787710997</v>
      </c>
      <c r="AI221" s="31">
        <f t="shared" si="144"/>
        <v>-89.999941510253578</v>
      </c>
      <c r="AJ221" s="31">
        <f t="shared" si="156"/>
        <v>37.156069434969694</v>
      </c>
      <c r="AK221" s="31">
        <f t="shared" si="145"/>
        <v>89.205062299783009</v>
      </c>
      <c r="AL221" s="32">
        <f t="shared" si="146"/>
        <v>-3.1907416608894047E-2</v>
      </c>
      <c r="AM221" s="31">
        <f t="shared" si="147"/>
        <v>-4.9080657332309707</v>
      </c>
      <c r="AN221" s="31">
        <f t="shared" si="157"/>
        <v>9.4137146100002074</v>
      </c>
      <c r="AO221" s="31">
        <f t="shared" si="158"/>
        <v>-5.7029449437015396</v>
      </c>
      <c r="AP221" s="30">
        <f t="shared" si="135"/>
        <v>23.609121289162623</v>
      </c>
      <c r="AQ221" s="30">
        <f t="shared" si="136"/>
        <v>-22.498774732165998</v>
      </c>
      <c r="AR221" s="31">
        <f t="shared" si="159"/>
        <v>2.0517331117773594</v>
      </c>
      <c r="AS221" s="33">
        <f t="shared" si="160"/>
        <v>-131.26032481839323</v>
      </c>
      <c r="AT221" s="31">
        <f t="shared" si="148"/>
        <v>9.5109689366010397E-10</v>
      </c>
      <c r="AU221" s="31">
        <f t="shared" si="149"/>
        <v>8.4789652818739551E-4</v>
      </c>
      <c r="AV221" s="32">
        <f t="shared" si="150"/>
        <v>-5.3500887844392843E-12</v>
      </c>
      <c r="AW221" s="31">
        <f t="shared" si="151"/>
        <v>-6.3592239618670728E-5</v>
      </c>
      <c r="AX221" s="34">
        <f t="shared" si="161"/>
        <v>9.4574680487566473E-10</v>
      </c>
      <c r="AY221" s="35">
        <f t="shared" si="162"/>
        <v>7.8430428856872479E-4</v>
      </c>
      <c r="AZ221" s="10">
        <f t="shared" si="163"/>
        <v>2.051733112723106</v>
      </c>
      <c r="BA221" s="10">
        <f t="shared" si="164"/>
        <v>-131.25954051410466</v>
      </c>
      <c r="BB221" s="10">
        <f t="shared" si="165"/>
        <v>48.740459485895343</v>
      </c>
      <c r="BC221" s="48"/>
      <c r="BD221" s="46">
        <f t="shared" si="166"/>
        <v>2</v>
      </c>
      <c r="BE221" s="46">
        <f t="shared" si="167"/>
        <v>-131</v>
      </c>
      <c r="BF221" s="46">
        <f t="shared" si="168"/>
        <v>49</v>
      </c>
    </row>
    <row r="222" spans="22:58" x14ac:dyDescent="0.3">
      <c r="V222" s="29">
        <v>3.18</v>
      </c>
      <c r="W222" s="38">
        <f t="shared" si="152"/>
        <v>15135.612484362093</v>
      </c>
      <c r="X222" s="30">
        <f t="shared" si="137"/>
        <v>0.52657877444698298</v>
      </c>
      <c r="Y222" s="31">
        <f t="shared" si="138"/>
        <v>-12.858737010042313</v>
      </c>
      <c r="Z222" s="31">
        <f t="shared" si="139"/>
        <v>-76.847549262735569</v>
      </c>
      <c r="AA222" s="31">
        <f t="shared" si="140"/>
        <v>3.7856382398281867</v>
      </c>
      <c r="AB222" s="31">
        <f t="shared" si="141"/>
        <v>-49.705041086283721</v>
      </c>
      <c r="AC222" s="31">
        <f t="shared" si="153"/>
        <v>3.1814778773076839E-6</v>
      </c>
      <c r="AD222" s="31">
        <f t="shared" si="142"/>
        <v>4.9039372474531766E-2</v>
      </c>
      <c r="AE222" s="31">
        <f t="shared" si="154"/>
        <v>-8.5465168142892658</v>
      </c>
      <c r="AF222" s="31">
        <f t="shared" si="155"/>
        <v>-126.50355097654474</v>
      </c>
      <c r="AG222" s="31">
        <f t="shared" si="134"/>
        <v>92.110410468749379</v>
      </c>
      <c r="AH222" s="31">
        <f t="shared" si="143"/>
        <v>-120.02085787710976</v>
      </c>
      <c r="AI222" s="31">
        <f t="shared" si="144"/>
        <v>-89.999942841642749</v>
      </c>
      <c r="AJ222" s="31">
        <f t="shared" si="156"/>
        <v>37.356031811113219</v>
      </c>
      <c r="AK222" s="31">
        <f t="shared" si="145"/>
        <v>89.223155047629433</v>
      </c>
      <c r="AL222" s="32">
        <f t="shared" si="146"/>
        <v>-3.3405397963330641E-2</v>
      </c>
      <c r="AM222" s="31">
        <f t="shared" si="147"/>
        <v>-5.021811279112689</v>
      </c>
      <c r="AN222" s="31">
        <f t="shared" si="157"/>
        <v>9.4121790047895058</v>
      </c>
      <c r="AO222" s="31">
        <f t="shared" si="158"/>
        <v>-5.7985990731260051</v>
      </c>
      <c r="AP222" s="30">
        <f t="shared" si="135"/>
        <v>23.609121289162623</v>
      </c>
      <c r="AQ222" s="30">
        <f t="shared" si="136"/>
        <v>-22.498774732165998</v>
      </c>
      <c r="AR222" s="31">
        <f t="shared" si="159"/>
        <v>1.9760087474968628</v>
      </c>
      <c r="AS222" s="33">
        <f t="shared" si="160"/>
        <v>-132.30215004967076</v>
      </c>
      <c r="AT222" s="31">
        <f t="shared" si="148"/>
        <v>9.9592076295540992E-10</v>
      </c>
      <c r="AU222" s="31">
        <f t="shared" si="149"/>
        <v>8.6764657547035759E-4</v>
      </c>
      <c r="AV222" s="32">
        <f t="shared" si="150"/>
        <v>-5.600813925743297E-12</v>
      </c>
      <c r="AW222" s="31">
        <f t="shared" si="151"/>
        <v>-6.5073493165223033E-5</v>
      </c>
      <c r="AX222" s="34">
        <f t="shared" si="161"/>
        <v>9.9031994902966661E-10</v>
      </c>
      <c r="AY222" s="35">
        <f t="shared" si="162"/>
        <v>8.025730823051345E-4</v>
      </c>
      <c r="AZ222" s="10">
        <f t="shared" si="163"/>
        <v>1.9760087484871829</v>
      </c>
      <c r="BA222" s="10">
        <f t="shared" si="164"/>
        <v>-132.30134747658846</v>
      </c>
      <c r="BB222" s="10">
        <f t="shared" si="165"/>
        <v>47.698652523411539</v>
      </c>
      <c r="BC222" s="37"/>
      <c r="BD222" s="46">
        <f t="shared" si="166"/>
        <v>2</v>
      </c>
      <c r="BE222" s="46">
        <f t="shared" si="167"/>
        <v>-132</v>
      </c>
      <c r="BF222" s="46">
        <f t="shared" si="168"/>
        <v>48</v>
      </c>
    </row>
    <row r="223" spans="22:58" x14ac:dyDescent="0.3">
      <c r="V223" s="29">
        <v>3.19</v>
      </c>
      <c r="W223" s="36">
        <f t="shared" si="152"/>
        <v>15488.166189124822</v>
      </c>
      <c r="X223" s="30">
        <f t="shared" si="137"/>
        <v>0.52657877444698298</v>
      </c>
      <c r="Y223" s="31">
        <f t="shared" si="138"/>
        <v>-13.048604870114282</v>
      </c>
      <c r="Z223" s="31">
        <f t="shared" si="139"/>
        <v>-77.13686699270562</v>
      </c>
      <c r="AA223" s="31">
        <f t="shared" si="140"/>
        <v>3.9031058095210391</v>
      </c>
      <c r="AB223" s="31">
        <f t="shared" si="141"/>
        <v>-50.354527454512166</v>
      </c>
      <c r="AC223" s="31">
        <f t="shared" si="153"/>
        <v>3.3314162540871066E-6</v>
      </c>
      <c r="AD223" s="31">
        <f t="shared" si="142"/>
        <v>5.0181645621533794E-2</v>
      </c>
      <c r="AE223" s="31">
        <f t="shared" si="154"/>
        <v>-8.6189169547300057</v>
      </c>
      <c r="AF223" s="31">
        <f t="shared" si="155"/>
        <v>-127.44121280159625</v>
      </c>
      <c r="AG223" s="31">
        <f t="shared" si="134"/>
        <v>92.110410468749379</v>
      </c>
      <c r="AH223" s="31">
        <f t="shared" si="143"/>
        <v>-120.22085787710957</v>
      </c>
      <c r="AI223" s="31">
        <f t="shared" si="144"/>
        <v>-89.999944142725809</v>
      </c>
      <c r="AJ223" s="31">
        <f t="shared" si="156"/>
        <v>37.555995880304948</v>
      </c>
      <c r="AK223" s="31">
        <f t="shared" si="145"/>
        <v>89.24083610396886</v>
      </c>
      <c r="AL223" s="32">
        <f t="shared" si="146"/>
        <v>-3.4973423412844193E-2</v>
      </c>
      <c r="AM223" s="31">
        <f t="shared" si="147"/>
        <v>-5.1381652239746076</v>
      </c>
      <c r="AN223" s="31">
        <f t="shared" si="157"/>
        <v>9.4105750485319177</v>
      </c>
      <c r="AO223" s="31">
        <f t="shared" si="158"/>
        <v>-5.8972732627315567</v>
      </c>
      <c r="AP223" s="30">
        <f t="shared" si="135"/>
        <v>23.609121289162623</v>
      </c>
      <c r="AQ223" s="30">
        <f t="shared" si="136"/>
        <v>-22.498774732165998</v>
      </c>
      <c r="AR223" s="31">
        <f t="shared" si="159"/>
        <v>1.9020046507985384</v>
      </c>
      <c r="AS223" s="33">
        <f t="shared" si="160"/>
        <v>-133.33848606432781</v>
      </c>
      <c r="AT223" s="31">
        <f t="shared" si="148"/>
        <v>1.0428584380569159E-9</v>
      </c>
      <c r="AU223" s="31">
        <f t="shared" si="149"/>
        <v>8.8785666045201276E-4</v>
      </c>
      <c r="AV223" s="32">
        <f t="shared" si="150"/>
        <v>-5.8669683065121807E-12</v>
      </c>
      <c r="AW223" s="31">
        <f t="shared" si="151"/>
        <v>-6.658924953920093E-5</v>
      </c>
      <c r="AX223" s="34">
        <f t="shared" si="161"/>
        <v>1.0369914697504037E-9</v>
      </c>
      <c r="AY223" s="35">
        <f t="shared" si="162"/>
        <v>8.2126741091281179E-4</v>
      </c>
      <c r="AZ223" s="10">
        <f t="shared" si="163"/>
        <v>1.9020046518355298</v>
      </c>
      <c r="BA223" s="10">
        <f t="shared" si="164"/>
        <v>-133.3376647969169</v>
      </c>
      <c r="BB223" s="10">
        <f t="shared" si="165"/>
        <v>46.662335203083103</v>
      </c>
      <c r="BC223" s="48"/>
      <c r="BD223" s="46">
        <f t="shared" si="166"/>
        <v>2</v>
      </c>
      <c r="BE223" s="46">
        <f t="shared" si="167"/>
        <v>-133</v>
      </c>
      <c r="BF223" s="46">
        <f t="shared" si="168"/>
        <v>47</v>
      </c>
    </row>
    <row r="224" spans="22:58" x14ac:dyDescent="0.3">
      <c r="V224" s="29">
        <v>3.2</v>
      </c>
      <c r="W224" s="38">
        <f t="shared" si="152"/>
        <v>15848.931924611155</v>
      </c>
      <c r="X224" s="30">
        <f t="shared" si="137"/>
        <v>0.52657877444698298</v>
      </c>
      <c r="Y224" s="31">
        <f t="shared" si="138"/>
        <v>-13.238906635058056</v>
      </c>
      <c r="Z224" s="31">
        <f t="shared" si="139"/>
        <v>-77.420245228782321</v>
      </c>
      <c r="AA224" s="31">
        <f t="shared" si="140"/>
        <v>4.0227962804788442</v>
      </c>
      <c r="AB224" s="31">
        <f t="shared" si="141"/>
        <v>-51.00124115134183</v>
      </c>
      <c r="AC224" s="31">
        <f t="shared" si="153"/>
        <v>3.4884210011086813E-6</v>
      </c>
      <c r="AD224" s="31">
        <f t="shared" si="142"/>
        <v>5.1350525686829115E-2</v>
      </c>
      <c r="AE224" s="31">
        <f t="shared" si="154"/>
        <v>-8.6895280917112281</v>
      </c>
      <c r="AF224" s="31">
        <f t="shared" si="155"/>
        <v>-128.37013585443731</v>
      </c>
      <c r="AG224" s="31">
        <f t="shared" si="134"/>
        <v>92.110410468749379</v>
      </c>
      <c r="AH224" s="31">
        <f t="shared" si="143"/>
        <v>-120.42085787710938</v>
      </c>
      <c r="AI224" s="31">
        <f t="shared" si="144"/>
        <v>-89.999945414192595</v>
      </c>
      <c r="AJ224" s="31">
        <f t="shared" si="156"/>
        <v>37.755961566371937</v>
      </c>
      <c r="AK224" s="31">
        <f t="shared" si="145"/>
        <v>89.258114830053614</v>
      </c>
      <c r="AL224" s="32">
        <f t="shared" si="146"/>
        <v>-3.6614741062921556E-2</v>
      </c>
      <c r="AM224" s="31">
        <f t="shared" si="147"/>
        <v>-5.2571854193579393</v>
      </c>
      <c r="AN224" s="31">
        <f t="shared" si="157"/>
        <v>9.4088994169490103</v>
      </c>
      <c r="AO224" s="31">
        <f t="shared" si="158"/>
        <v>-5.9990160034969202</v>
      </c>
      <c r="AP224" s="30">
        <f t="shared" si="135"/>
        <v>23.609121289162623</v>
      </c>
      <c r="AQ224" s="30">
        <f t="shared" si="136"/>
        <v>-22.498774732165998</v>
      </c>
      <c r="AR224" s="31">
        <f t="shared" si="159"/>
        <v>1.8297178822344051</v>
      </c>
      <c r="AS224" s="33">
        <f t="shared" si="160"/>
        <v>-134.36915185793424</v>
      </c>
      <c r="AT224" s="31">
        <f t="shared" si="148"/>
        <v>1.0920044230562979E-9</v>
      </c>
      <c r="AU224" s="31">
        <f t="shared" si="149"/>
        <v>9.0853749878691103E-4</v>
      </c>
      <c r="AV224" s="32">
        <f t="shared" si="150"/>
        <v>-6.1427659619466115E-12</v>
      </c>
      <c r="AW224" s="31">
        <f t="shared" si="151"/>
        <v>-6.8140312414697338E-5</v>
      </c>
      <c r="AX224" s="34">
        <f t="shared" si="161"/>
        <v>1.0858616570943513E-9</v>
      </c>
      <c r="AY224" s="35">
        <f t="shared" si="162"/>
        <v>8.4039718637221367E-4</v>
      </c>
      <c r="AZ224" s="10">
        <f t="shared" si="163"/>
        <v>1.8297178833202667</v>
      </c>
      <c r="BA224" s="10">
        <f t="shared" si="164"/>
        <v>-134.36831146074786</v>
      </c>
      <c r="BB224" s="10">
        <f t="shared" si="165"/>
        <v>45.631688539252139</v>
      </c>
      <c r="BC224" s="37"/>
      <c r="BD224" s="46">
        <f t="shared" si="166"/>
        <v>2</v>
      </c>
      <c r="BE224" s="46">
        <f t="shared" si="167"/>
        <v>-134</v>
      </c>
      <c r="BF224" s="46">
        <f t="shared" si="168"/>
        <v>46</v>
      </c>
    </row>
    <row r="225" spans="22:58" x14ac:dyDescent="0.3">
      <c r="V225" s="29">
        <v>3.21</v>
      </c>
      <c r="W225" s="36">
        <f t="shared" si="152"/>
        <v>16218.100973589308</v>
      </c>
      <c r="X225" s="30">
        <f t="shared" si="137"/>
        <v>0.52657877444698298</v>
      </c>
      <c r="Y225" s="31">
        <f t="shared" si="138"/>
        <v>-13.429624631610029</v>
      </c>
      <c r="Z225" s="31">
        <f t="shared" si="139"/>
        <v>-77.697778741340542</v>
      </c>
      <c r="AA225" s="31">
        <f t="shared" si="140"/>
        <v>4.1446895920855988</v>
      </c>
      <c r="AB225" s="31">
        <f t="shared" si="141"/>
        <v>-51.644865969317294</v>
      </c>
      <c r="AC225" s="31">
        <f t="shared" si="153"/>
        <v>3.6528251502683959E-6</v>
      </c>
      <c r="AD225" s="31">
        <f t="shared" si="142"/>
        <v>5.2546632422206092E-2</v>
      </c>
      <c r="AE225" s="31">
        <f t="shared" si="154"/>
        <v>-8.7583526122522954</v>
      </c>
      <c r="AF225" s="31">
        <f t="shared" si="155"/>
        <v>-129.29009807823564</v>
      </c>
      <c r="AG225" s="31">
        <f t="shared" si="134"/>
        <v>92.110410468749379</v>
      </c>
      <c r="AH225" s="31">
        <f t="shared" si="143"/>
        <v>-120.6208578771092</v>
      </c>
      <c r="AI225" s="31">
        <f t="shared" si="144"/>
        <v>-89.99994665671727</v>
      </c>
      <c r="AJ225" s="31">
        <f t="shared" si="156"/>
        <v>37.955928796567221</v>
      </c>
      <c r="AK225" s="31">
        <f t="shared" si="145"/>
        <v>89.275000374714438</v>
      </c>
      <c r="AL225" s="32">
        <f t="shared" si="146"/>
        <v>-3.8332747051393341E-2</v>
      </c>
      <c r="AM225" s="31">
        <f t="shared" si="147"/>
        <v>-5.3789308603524963</v>
      </c>
      <c r="AN225" s="31">
        <f t="shared" si="157"/>
        <v>9.4071486411560041</v>
      </c>
      <c r="AO225" s="31">
        <f t="shared" si="158"/>
        <v>-6.1038771423553291</v>
      </c>
      <c r="AP225" s="30">
        <f t="shared" si="135"/>
        <v>23.609121289162623</v>
      </c>
      <c r="AQ225" s="30">
        <f t="shared" si="136"/>
        <v>-22.498774732165998</v>
      </c>
      <c r="AR225" s="31">
        <f t="shared" si="159"/>
        <v>1.7591425859003351</v>
      </c>
      <c r="AS225" s="33">
        <f t="shared" si="160"/>
        <v>-135.39397522059096</v>
      </c>
      <c r="AT225" s="31">
        <f t="shared" si="148"/>
        <v>1.1434686512846913E-9</v>
      </c>
      <c r="AU225" s="31">
        <f t="shared" si="149"/>
        <v>9.2970005572925703E-4</v>
      </c>
      <c r="AV225" s="32">
        <f t="shared" si="150"/>
        <v>-6.4320642019128067E-12</v>
      </c>
      <c r="AW225" s="31">
        <f t="shared" si="151"/>
        <v>-6.9727504185779462E-5</v>
      </c>
      <c r="AX225" s="34">
        <f t="shared" si="161"/>
        <v>1.1370365870827786E-9</v>
      </c>
      <c r="AY225" s="35">
        <f t="shared" si="162"/>
        <v>8.5997255154347753E-4</v>
      </c>
      <c r="AZ225" s="10">
        <f t="shared" si="163"/>
        <v>1.7591425870373718</v>
      </c>
      <c r="BA225" s="10">
        <f t="shared" si="164"/>
        <v>-135.39311524803941</v>
      </c>
      <c r="BB225" s="10">
        <f t="shared" si="165"/>
        <v>44.606884751960592</v>
      </c>
      <c r="BC225" s="48"/>
      <c r="BD225" s="46">
        <f t="shared" si="166"/>
        <v>2</v>
      </c>
      <c r="BE225" s="46">
        <f t="shared" si="167"/>
        <v>-135</v>
      </c>
      <c r="BF225" s="46">
        <f t="shared" si="168"/>
        <v>45</v>
      </c>
    </row>
    <row r="226" spans="22:58" x14ac:dyDescent="0.3">
      <c r="V226" s="29">
        <v>3.22</v>
      </c>
      <c r="W226" s="38">
        <f t="shared" si="152"/>
        <v>16595.869074375627</v>
      </c>
      <c r="X226" s="30">
        <f t="shared" si="137"/>
        <v>0.52657877444698298</v>
      </c>
      <c r="Y226" s="31">
        <f t="shared" si="138"/>
        <v>-13.62074182979506</v>
      </c>
      <c r="Z226" s="31">
        <f t="shared" si="139"/>
        <v>-77.969562564112934</v>
      </c>
      <c r="AA226" s="31">
        <f t="shared" si="140"/>
        <v>4.2687636519005032</v>
      </c>
      <c r="AB226" s="31">
        <f t="shared" si="141"/>
        <v>-52.285093458409939</v>
      </c>
      <c r="AC226" s="31">
        <f t="shared" si="153"/>
        <v>3.8249774191623315E-6</v>
      </c>
      <c r="AD226" s="31">
        <f t="shared" si="142"/>
        <v>5.3770600015115771E-2</v>
      </c>
      <c r="AE226" s="31">
        <f t="shared" si="154"/>
        <v>-8.8253955784701539</v>
      </c>
      <c r="AF226" s="31">
        <f t="shared" si="155"/>
        <v>-130.20088542250775</v>
      </c>
      <c r="AG226" s="31">
        <f t="shared" si="134"/>
        <v>92.110410468749379</v>
      </c>
      <c r="AH226" s="31">
        <f t="shared" si="143"/>
        <v>-120.82085787710903</v>
      </c>
      <c r="AI226" s="31">
        <f t="shared" si="144"/>
        <v>-89.999947870958636</v>
      </c>
      <c r="AJ226" s="31">
        <f t="shared" si="156"/>
        <v>38.155897501415858</v>
      </c>
      <c r="AK226" s="31">
        <f t="shared" si="145"/>
        <v>89.291501679151423</v>
      </c>
      <c r="AL226" s="32">
        <f t="shared" si="146"/>
        <v>-4.0130992047583344E-2</v>
      </c>
      <c r="AM226" s="31">
        <f t="shared" si="147"/>
        <v>-5.5034616981060305</v>
      </c>
      <c r="AN226" s="31">
        <f t="shared" si="157"/>
        <v>9.4053191010086188</v>
      </c>
      <c r="AO226" s="31">
        <f t="shared" si="158"/>
        <v>-6.2119078899132427</v>
      </c>
      <c r="AP226" s="30">
        <f t="shared" si="135"/>
        <v>23.609121289162623</v>
      </c>
      <c r="AQ226" s="30">
        <f t="shared" si="136"/>
        <v>-22.498774732165998</v>
      </c>
      <c r="AR226" s="31">
        <f t="shared" si="159"/>
        <v>1.6902700795350896</v>
      </c>
      <c r="AS226" s="33">
        <f t="shared" si="160"/>
        <v>-136.412793312421</v>
      </c>
      <c r="AT226" s="31">
        <f t="shared" si="148"/>
        <v>1.1973591274182934E-9</v>
      </c>
      <c r="AU226" s="31">
        <f t="shared" si="149"/>
        <v>9.5135555194684118E-4</v>
      </c>
      <c r="AV226" s="32">
        <f t="shared" si="150"/>
        <v>-6.7348630264107678E-12</v>
      </c>
      <c r="AW226" s="31">
        <f t="shared" si="151"/>
        <v>-7.1351666402533459E-5</v>
      </c>
      <c r="AX226" s="34">
        <f t="shared" si="161"/>
        <v>1.1906242643918825E-9</v>
      </c>
      <c r="AY226" s="35">
        <f t="shared" si="162"/>
        <v>8.8000388554430767E-4</v>
      </c>
      <c r="AZ226" s="10">
        <f t="shared" si="163"/>
        <v>1.6902700807257138</v>
      </c>
      <c r="BA226" s="10">
        <f t="shared" si="164"/>
        <v>-136.41191330853545</v>
      </c>
      <c r="BB226" s="10">
        <f t="shared" si="165"/>
        <v>43.588086691464554</v>
      </c>
      <c r="BC226" s="37"/>
      <c r="BD226" s="46">
        <f t="shared" si="166"/>
        <v>2</v>
      </c>
      <c r="BE226" s="46">
        <f t="shared" si="167"/>
        <v>-136</v>
      </c>
      <c r="BF226" s="46">
        <f t="shared" si="168"/>
        <v>44</v>
      </c>
    </row>
    <row r="227" spans="22:58" x14ac:dyDescent="0.3">
      <c r="V227" s="29">
        <v>3.23</v>
      </c>
      <c r="W227" s="36">
        <f t="shared" si="152"/>
        <v>16982.436524617446</v>
      </c>
      <c r="X227" s="30">
        <f t="shared" si="137"/>
        <v>0.52657877444698298</v>
      </c>
      <c r="Y227" s="31">
        <f t="shared" si="138"/>
        <v>-13.812241826006261</v>
      </c>
      <c r="Z227" s="31">
        <f t="shared" si="139"/>
        <v>-78.235691854605776</v>
      </c>
      <c r="AA227" s="31">
        <f t="shared" si="140"/>
        <v>4.3949944225212905</v>
      </c>
      <c r="AB227" s="31">
        <f t="shared" si="141"/>
        <v>-52.921623597147843</v>
      </c>
      <c r="AC227" s="31">
        <f t="shared" si="153"/>
        <v>4.0052429690431747E-6</v>
      </c>
      <c r="AD227" s="31">
        <f t="shared" si="142"/>
        <v>5.5023077424905857E-2</v>
      </c>
      <c r="AE227" s="31">
        <f t="shared" si="154"/>
        <v>-8.8906646237950167</v>
      </c>
      <c r="AF227" s="31">
        <f t="shared" si="155"/>
        <v>-131.10229237432873</v>
      </c>
      <c r="AG227" s="31">
        <f t="shared" si="134"/>
        <v>92.110410468749379</v>
      </c>
      <c r="AH227" s="31">
        <f t="shared" si="143"/>
        <v>-121.02085787710888</v>
      </c>
      <c r="AI227" s="31">
        <f t="shared" si="144"/>
        <v>-89.999949057560485</v>
      </c>
      <c r="AJ227" s="31">
        <f t="shared" si="156"/>
        <v>38.355867614567799</v>
      </c>
      <c r="AK227" s="31">
        <f t="shared" si="145"/>
        <v>89.307627481618667</v>
      </c>
      <c r="AL227" s="32">
        <f t="shared" si="146"/>
        <v>-4.2013188013036246E-2</v>
      </c>
      <c r="AM227" s="31">
        <f t="shared" si="147"/>
        <v>-5.6308392516696051</v>
      </c>
      <c r="AN227" s="31">
        <f t="shared" si="157"/>
        <v>9.40340701819526</v>
      </c>
      <c r="AO227" s="31">
        <f t="shared" si="158"/>
        <v>-6.3231608276114235</v>
      </c>
      <c r="AP227" s="30">
        <f t="shared" si="135"/>
        <v>23.609121289162623</v>
      </c>
      <c r="AQ227" s="30">
        <f t="shared" si="136"/>
        <v>-22.498774732165998</v>
      </c>
      <c r="AR227" s="31">
        <f t="shared" si="159"/>
        <v>1.6230889513968663</v>
      </c>
      <c r="AS227" s="33">
        <f t="shared" si="160"/>
        <v>-137.42545320194014</v>
      </c>
      <c r="AT227" s="31">
        <f t="shared" si="148"/>
        <v>1.2537896420980964E-9</v>
      </c>
      <c r="AU227" s="31">
        <f t="shared" si="149"/>
        <v>9.7351546947037381E-4</v>
      </c>
      <c r="AV227" s="32">
        <f t="shared" si="150"/>
        <v>-7.0511624354404982E-12</v>
      </c>
      <c r="AW227" s="31">
        <f t="shared" si="151"/>
        <v>-7.3013660217264757E-5</v>
      </c>
      <c r="AX227" s="34">
        <f t="shared" si="161"/>
        <v>1.2467384796626559E-9</v>
      </c>
      <c r="AY227" s="35">
        <f t="shared" si="162"/>
        <v>9.0050180925310903E-4</v>
      </c>
      <c r="AZ227" s="10">
        <f t="shared" si="163"/>
        <v>1.6230889526436048</v>
      </c>
      <c r="BA227" s="10">
        <f t="shared" si="164"/>
        <v>-137.4245527001309</v>
      </c>
      <c r="BB227" s="10">
        <f t="shared" si="165"/>
        <v>42.575447299869097</v>
      </c>
      <c r="BC227" s="48"/>
      <c r="BD227" s="46">
        <f t="shared" si="166"/>
        <v>2</v>
      </c>
      <c r="BE227" s="46">
        <f t="shared" si="167"/>
        <v>-137</v>
      </c>
      <c r="BF227" s="46">
        <f t="shared" si="168"/>
        <v>43</v>
      </c>
    </row>
    <row r="228" spans="22:58" x14ac:dyDescent="0.3">
      <c r="V228" s="29">
        <v>3.24</v>
      </c>
      <c r="W228" s="38">
        <f t="shared" si="152"/>
        <v>17378.008287493773</v>
      </c>
      <c r="X228" s="30">
        <f t="shared" si="137"/>
        <v>0.52657877444698298</v>
      </c>
      <c r="Y228" s="31">
        <f t="shared" si="138"/>
        <v>-14.004108825949244</v>
      </c>
      <c r="Z228" s="31">
        <f t="shared" si="139"/>
        <v>-78.496261763879971</v>
      </c>
      <c r="AA228" s="31">
        <f t="shared" si="140"/>
        <v>4.5233560145664873</v>
      </c>
      <c r="AB228" s="31">
        <f t="shared" si="141"/>
        <v>-53.554165414375333</v>
      </c>
      <c r="AC228" s="31">
        <f t="shared" si="153"/>
        <v>4.1940041627762714E-6</v>
      </c>
      <c r="AD228" s="31">
        <f t="shared" si="142"/>
        <v>5.6304728726886973E-2</v>
      </c>
      <c r="AE228" s="31">
        <f t="shared" si="154"/>
        <v>-8.9541698429316092</v>
      </c>
      <c r="AF228" s="31">
        <f t="shared" si="155"/>
        <v>-131.99412244952839</v>
      </c>
      <c r="AG228" s="31">
        <f t="shared" si="134"/>
        <v>92.110410468749379</v>
      </c>
      <c r="AH228" s="31">
        <f t="shared" si="143"/>
        <v>-121.22085787710873</v>
      </c>
      <c r="AI228" s="31">
        <f t="shared" si="144"/>
        <v>-89.999950217151962</v>
      </c>
      <c r="AJ228" s="31">
        <f t="shared" si="156"/>
        <v>38.555839072657498</v>
      </c>
      <c r="AK228" s="31">
        <f t="shared" si="145"/>
        <v>89.323386322005248</v>
      </c>
      <c r="AL228" s="32">
        <f t="shared" si="146"/>
        <v>-4.3983215232107152E-2</v>
      </c>
      <c r="AM228" s="31">
        <f t="shared" si="147"/>
        <v>-5.7611260191019991</v>
      </c>
      <c r="AN228" s="31">
        <f t="shared" si="157"/>
        <v>9.401408449066043</v>
      </c>
      <c r="AO228" s="31">
        <f t="shared" si="158"/>
        <v>-6.437689914248713</v>
      </c>
      <c r="AP228" s="30">
        <f t="shared" si="135"/>
        <v>23.609121289162623</v>
      </c>
      <c r="AQ228" s="30">
        <f t="shared" si="136"/>
        <v>-22.498774732165998</v>
      </c>
      <c r="AR228" s="31">
        <f t="shared" si="159"/>
        <v>1.5575851631310584</v>
      </c>
      <c r="AS228" s="33">
        <f t="shared" si="160"/>
        <v>-138.43181236377711</v>
      </c>
      <c r="AT228" s="31">
        <f t="shared" si="148"/>
        <v>1.3128778432749524E-9</v>
      </c>
      <c r="AU228" s="31">
        <f t="shared" si="149"/>
        <v>9.96191557781425E-4</v>
      </c>
      <c r="AV228" s="32">
        <f t="shared" si="150"/>
        <v>-7.3848197388682119E-12</v>
      </c>
      <c r="AW228" s="31">
        <f t="shared" si="151"/>
        <v>-7.4714366841093272E-5</v>
      </c>
      <c r="AX228" s="34">
        <f t="shared" si="161"/>
        <v>1.3054930235360842E-9</v>
      </c>
      <c r="AY228" s="35">
        <f t="shared" si="162"/>
        <v>9.2147719094033177E-4</v>
      </c>
      <c r="AZ228" s="10">
        <f t="shared" si="163"/>
        <v>1.5575851644365515</v>
      </c>
      <c r="BA228" s="10">
        <f t="shared" si="164"/>
        <v>-138.43089088658618</v>
      </c>
      <c r="BB228" s="10">
        <f t="shared" si="165"/>
        <v>41.569109113413816</v>
      </c>
      <c r="BC228" s="37"/>
      <c r="BD228" s="46">
        <f t="shared" si="166"/>
        <v>2</v>
      </c>
      <c r="BE228" s="46">
        <f t="shared" si="167"/>
        <v>-138</v>
      </c>
      <c r="BF228" s="46">
        <f t="shared" si="168"/>
        <v>42</v>
      </c>
    </row>
    <row r="229" spans="22:58" x14ac:dyDescent="0.3">
      <c r="V229" s="29">
        <v>3.25</v>
      </c>
      <c r="W229" s="36">
        <f t="shared" si="152"/>
        <v>17782.794100389245</v>
      </c>
      <c r="X229" s="30">
        <f t="shared" si="137"/>
        <v>0.52657877444698298</v>
      </c>
      <c r="Y229" s="31">
        <f t="shared" si="138"/>
        <v>-14.196327627516581</v>
      </c>
      <c r="Z229" s="31">
        <f t="shared" si="139"/>
        <v>-78.751367315323989</v>
      </c>
      <c r="AA229" s="31">
        <f t="shared" si="140"/>
        <v>4.653820785039616</v>
      </c>
      <c r="AB229" s="31">
        <f t="shared" si="141"/>
        <v>-54.182437559075034</v>
      </c>
      <c r="AC229" s="31">
        <f t="shared" si="153"/>
        <v>4.3916613902980774E-6</v>
      </c>
      <c r="AD229" s="31">
        <f t="shared" si="142"/>
        <v>5.7616233464410541E-2</v>
      </c>
      <c r="AE229" s="31">
        <f t="shared" si="154"/>
        <v>-9.0159236763685922</v>
      </c>
      <c r="AF229" s="31">
        <f t="shared" si="155"/>
        <v>-132.8761886409346</v>
      </c>
      <c r="AG229" s="31">
        <f t="shared" si="134"/>
        <v>92.110410468749379</v>
      </c>
      <c r="AH229" s="31">
        <f t="shared" si="143"/>
        <v>-121.42085787710857</v>
      </c>
      <c r="AI229" s="31">
        <f t="shared" si="144"/>
        <v>-89.999951350347942</v>
      </c>
      <c r="AJ229" s="31">
        <f t="shared" si="156"/>
        <v>38.755811815169658</v>
      </c>
      <c r="AK229" s="31">
        <f t="shared" si="145"/>
        <v>89.338786546314296</v>
      </c>
      <c r="AL229" s="32">
        <f t="shared" si="146"/>
        <v>-4.6045129620585989E-2</v>
      </c>
      <c r="AM229" s="31">
        <f t="shared" si="147"/>
        <v>-5.8943856877501295</v>
      </c>
      <c r="AN229" s="31">
        <f t="shared" si="157"/>
        <v>9.3993192771898766</v>
      </c>
      <c r="AO229" s="31">
        <f t="shared" si="158"/>
        <v>-6.5555504917837757</v>
      </c>
      <c r="AP229" s="30">
        <f t="shared" si="135"/>
        <v>23.609121289162623</v>
      </c>
      <c r="AQ229" s="30">
        <f t="shared" si="136"/>
        <v>-22.498774732165998</v>
      </c>
      <c r="AR229" s="31">
        <f t="shared" si="159"/>
        <v>1.4937421578179091</v>
      </c>
      <c r="AS229" s="33">
        <f t="shared" si="160"/>
        <v>-139.43173913271838</v>
      </c>
      <c r="AT229" s="31">
        <f t="shared" si="148"/>
        <v>1.3747529508293045E-9</v>
      </c>
      <c r="AU229" s="31">
        <f t="shared" si="149"/>
        <v>1.0193958400421391E-3</v>
      </c>
      <c r="AV229" s="32">
        <f t="shared" si="150"/>
        <v>-7.7339062817608064E-12</v>
      </c>
      <c r="AW229" s="31">
        <f t="shared" si="151"/>
        <v>-7.6454688011182243E-5</v>
      </c>
      <c r="AX229" s="34">
        <f t="shared" si="161"/>
        <v>1.3670190445475437E-9</v>
      </c>
      <c r="AY229" s="35">
        <f t="shared" si="162"/>
        <v>9.4294115203095693E-4</v>
      </c>
      <c r="AZ229" s="10">
        <f t="shared" si="163"/>
        <v>1.493742159184928</v>
      </c>
      <c r="BA229" s="10">
        <f t="shared" si="164"/>
        <v>-139.43079619156634</v>
      </c>
      <c r="BB229" s="10">
        <f t="shared" si="165"/>
        <v>40.569203808433656</v>
      </c>
      <c r="BC229" s="48"/>
      <c r="BD229" s="46">
        <f t="shared" si="166"/>
        <v>1</v>
      </c>
      <c r="BE229" s="46">
        <f t="shared" si="167"/>
        <v>-139</v>
      </c>
      <c r="BF229" s="46">
        <f t="shared" si="168"/>
        <v>41</v>
      </c>
    </row>
    <row r="230" spans="22:58" x14ac:dyDescent="0.3">
      <c r="V230" s="29">
        <v>3.26</v>
      </c>
      <c r="W230" s="38">
        <f t="shared" si="152"/>
        <v>18197.008586099833</v>
      </c>
      <c r="X230" s="30">
        <f t="shared" si="137"/>
        <v>0.52657877444698298</v>
      </c>
      <c r="Y230" s="31">
        <f t="shared" si="138"/>
        <v>-14.388883603653221</v>
      </c>
      <c r="Z230" s="31">
        <f t="shared" si="139"/>
        <v>-79.00110329204449</v>
      </c>
      <c r="AA230" s="31">
        <f t="shared" si="140"/>
        <v>4.7863594403163257</v>
      </c>
      <c r="AB230" s="31">
        <f t="shared" si="141"/>
        <v>-54.806168816218474</v>
      </c>
      <c r="AC230" s="31">
        <f t="shared" si="153"/>
        <v>4.5986339056459837E-6</v>
      </c>
      <c r="AD230" s="31">
        <f t="shared" si="142"/>
        <v>5.8958287009147708E-2</v>
      </c>
      <c r="AE230" s="31">
        <f t="shared" si="154"/>
        <v>-9.0759407902560074</v>
      </c>
      <c r="AF230" s="31">
        <f t="shared" si="155"/>
        <v>-133.74831382125382</v>
      </c>
      <c r="AG230" s="31">
        <f t="shared" si="134"/>
        <v>92.110410468749379</v>
      </c>
      <c r="AH230" s="31">
        <f t="shared" si="143"/>
        <v>-121.62085787710843</v>
      </c>
      <c r="AI230" s="31">
        <f t="shared" si="144"/>
        <v>-89.999952457749217</v>
      </c>
      <c r="AJ230" s="31">
        <f t="shared" si="156"/>
        <v>38.955785784311146</v>
      </c>
      <c r="AK230" s="31">
        <f t="shared" si="145"/>
        <v>89.353836311042741</v>
      </c>
      <c r="AL230" s="32">
        <f t="shared" si="146"/>
        <v>-4.8203170320623719E-2</v>
      </c>
      <c r="AM230" s="31">
        <f t="shared" si="147"/>
        <v>-6.0306831436173125</v>
      </c>
      <c r="AN230" s="31">
        <f t="shared" si="157"/>
        <v>9.3971352056314661</v>
      </c>
      <c r="AO230" s="31">
        <f t="shared" si="158"/>
        <v>-6.676799290323788</v>
      </c>
      <c r="AP230" s="30">
        <f t="shared" si="135"/>
        <v>23.609121289162623</v>
      </c>
      <c r="AQ230" s="30">
        <f t="shared" si="136"/>
        <v>-22.498774732165998</v>
      </c>
      <c r="AR230" s="31">
        <f t="shared" si="159"/>
        <v>1.4315409723720833</v>
      </c>
      <c r="AS230" s="33">
        <f t="shared" si="160"/>
        <v>-140.42511311157762</v>
      </c>
      <c r="AT230" s="31">
        <f t="shared" si="148"/>
        <v>1.4395441846415904E-9</v>
      </c>
      <c r="AU230" s="31">
        <f t="shared" si="149"/>
        <v>1.0431406194700849E-3</v>
      </c>
      <c r="AV230" s="32">
        <f t="shared" si="150"/>
        <v>-8.0964934091851734E-12</v>
      </c>
      <c r="AW230" s="31">
        <f t="shared" si="151"/>
        <v>-7.8235546468851899E-5</v>
      </c>
      <c r="AX230" s="34">
        <f t="shared" si="161"/>
        <v>1.4314476912324051E-9</v>
      </c>
      <c r="AY230" s="35">
        <f t="shared" si="162"/>
        <v>9.6490507300123305E-4</v>
      </c>
      <c r="AZ230" s="10">
        <f t="shared" si="163"/>
        <v>1.431540973803531</v>
      </c>
      <c r="BA230" s="10">
        <f t="shared" si="164"/>
        <v>-140.42414820650461</v>
      </c>
      <c r="BB230" s="10">
        <f t="shared" si="165"/>
        <v>39.575851793495389</v>
      </c>
      <c r="BC230" s="37"/>
      <c r="BD230" s="46">
        <f t="shared" si="166"/>
        <v>1</v>
      </c>
      <c r="BE230" s="46">
        <f t="shared" si="167"/>
        <v>-140</v>
      </c>
      <c r="BF230" s="46">
        <f t="shared" si="168"/>
        <v>40</v>
      </c>
    </row>
    <row r="231" spans="22:58" x14ac:dyDescent="0.3">
      <c r="V231" s="29">
        <v>3.27</v>
      </c>
      <c r="W231" s="36">
        <f t="shared" si="152"/>
        <v>18620.871366628686</v>
      </c>
      <c r="X231" s="30">
        <f t="shared" si="137"/>
        <v>0.52657877444698298</v>
      </c>
      <c r="Y231" s="31">
        <f t="shared" si="138"/>
        <v>-14.581762685266739</v>
      </c>
      <c r="Z231" s="31">
        <f t="shared" si="139"/>
        <v>-79.2455641324987</v>
      </c>
      <c r="AA231" s="31">
        <f t="shared" si="140"/>
        <v>4.9209411429817349</v>
      </c>
      <c r="AB231" s="31">
        <f t="shared" si="141"/>
        <v>-55.425098567142825</v>
      </c>
      <c r="AC231" s="31">
        <f t="shared" si="153"/>
        <v>4.8153607237758191E-6</v>
      </c>
      <c r="AD231" s="31">
        <f t="shared" si="142"/>
        <v>6.033160092975829E-2</v>
      </c>
      <c r="AE231" s="31">
        <f t="shared" si="154"/>
        <v>-9.1342379524772976</v>
      </c>
      <c r="AF231" s="31">
        <f t="shared" si="155"/>
        <v>-134.61033109871175</v>
      </c>
      <c r="AG231" s="31">
        <f t="shared" si="134"/>
        <v>92.110410468749379</v>
      </c>
      <c r="AH231" s="31">
        <f t="shared" si="143"/>
        <v>-121.82085787710831</v>
      </c>
      <c r="AI231" s="31">
        <f t="shared" si="144"/>
        <v>-89.999953539942979</v>
      </c>
      <c r="AJ231" s="31">
        <f t="shared" si="156"/>
        <v>39.155760924888632</v>
      </c>
      <c r="AK231" s="31">
        <f t="shared" si="145"/>
        <v>89.368543587463506</v>
      </c>
      <c r="AL231" s="32">
        <f t="shared" si="146"/>
        <v>-5.0461767590125578E-2</v>
      </c>
      <c r="AM231" s="31">
        <f t="shared" si="147"/>
        <v>-6.1700844797246379</v>
      </c>
      <c r="AN231" s="31">
        <f t="shared" si="157"/>
        <v>9.3948517489395762</v>
      </c>
      <c r="AO231" s="31">
        <f t="shared" si="158"/>
        <v>-6.8014944322041107</v>
      </c>
      <c r="AP231" s="30">
        <f t="shared" si="135"/>
        <v>23.609121289162623</v>
      </c>
      <c r="AQ231" s="30">
        <f t="shared" si="136"/>
        <v>-22.498774732165998</v>
      </c>
      <c r="AR231" s="31">
        <f t="shared" si="159"/>
        <v>1.370960353458905</v>
      </c>
      <c r="AS231" s="33">
        <f t="shared" si="160"/>
        <v>-141.41182553091588</v>
      </c>
      <c r="AT231" s="31">
        <f t="shared" si="148"/>
        <v>1.5073865505570384E-9</v>
      </c>
      <c r="AU231" s="31">
        <f t="shared" si="149"/>
        <v>1.0674384858615849E-3</v>
      </c>
      <c r="AV231" s="32">
        <f t="shared" si="150"/>
        <v>-8.4783670859406376E-12</v>
      </c>
      <c r="AW231" s="31">
        <f t="shared" si="151"/>
        <v>-8.0057886448829158E-5</v>
      </c>
      <c r="AX231" s="34">
        <f t="shared" si="161"/>
        <v>1.4989081834710977E-9</v>
      </c>
      <c r="AY231" s="35">
        <f t="shared" si="162"/>
        <v>9.873805994127557E-4</v>
      </c>
      <c r="AZ231" s="10">
        <f t="shared" si="163"/>
        <v>1.3709603549578131</v>
      </c>
      <c r="BA231" s="10">
        <f t="shared" si="164"/>
        <v>-141.41083815031647</v>
      </c>
      <c r="BB231" s="10">
        <f t="shared" si="165"/>
        <v>38.589161849683535</v>
      </c>
      <c r="BC231" s="48"/>
      <c r="BD231" s="46">
        <f t="shared" si="166"/>
        <v>1</v>
      </c>
      <c r="BE231" s="46">
        <f t="shared" si="167"/>
        <v>-141</v>
      </c>
      <c r="BF231" s="46">
        <f t="shared" si="168"/>
        <v>39</v>
      </c>
    </row>
    <row r="232" spans="22:58" x14ac:dyDescent="0.3">
      <c r="V232" s="29">
        <v>3.28</v>
      </c>
      <c r="W232" s="38">
        <f t="shared" si="152"/>
        <v>19054.607179632483</v>
      </c>
      <c r="X232" s="30">
        <f t="shared" si="137"/>
        <v>0.52657877444698298</v>
      </c>
      <c r="Y232" s="31">
        <f t="shared" si="138"/>
        <v>-14.774951344231264</v>
      </c>
      <c r="Z232" s="31">
        <f t="shared" si="139"/>
        <v>-79.484843833995171</v>
      </c>
      <c r="AA232" s="31">
        <f t="shared" si="140"/>
        <v>5.0575336217417224</v>
      </c>
      <c r="AB232" s="31">
        <f t="shared" si="141"/>
        <v>-56.038977193480854</v>
      </c>
      <c r="AC232" s="31">
        <f t="shared" si="153"/>
        <v>5.0423015520944625E-6</v>
      </c>
      <c r="AD232" s="31">
        <f t="shared" si="142"/>
        <v>6.1736903369145384E-2</v>
      </c>
      <c r="AE232" s="31">
        <f t="shared" si="154"/>
        <v>-9.1908339057410053</v>
      </c>
      <c r="AF232" s="31">
        <f t="shared" si="155"/>
        <v>-135.46208412410689</v>
      </c>
      <c r="AG232" s="31">
        <f t="shared" si="134"/>
        <v>92.110410468749379</v>
      </c>
      <c r="AH232" s="31">
        <f t="shared" si="143"/>
        <v>-122.02085787710817</v>
      </c>
      <c r="AI232" s="31">
        <f t="shared" si="144"/>
        <v>-89.999954597502978</v>
      </c>
      <c r="AJ232" s="31">
        <f t="shared" si="156"/>
        <v>39.355737184191582</v>
      </c>
      <c r="AK232" s="31">
        <f t="shared" si="145"/>
        <v>89.382916165812262</v>
      </c>
      <c r="AL232" s="32">
        <f t="shared" si="146"/>
        <v>-5.2825550994702049E-2</v>
      </c>
      <c r="AM232" s="31">
        <f t="shared" si="147"/>
        <v>-6.3126570033645173</v>
      </c>
      <c r="AN232" s="31">
        <f t="shared" si="157"/>
        <v>9.3924642248380881</v>
      </c>
      <c r="AO232" s="31">
        <f t="shared" si="158"/>
        <v>-6.9296954350552333</v>
      </c>
      <c r="AP232" s="30">
        <f t="shared" si="135"/>
        <v>23.609121289162623</v>
      </c>
      <c r="AQ232" s="30">
        <f t="shared" si="136"/>
        <v>-22.498774732165998</v>
      </c>
      <c r="AR232" s="31">
        <f t="shared" si="159"/>
        <v>1.3119768760937092</v>
      </c>
      <c r="AS232" s="33">
        <f t="shared" si="160"/>
        <v>-142.39177955916213</v>
      </c>
      <c r="AT232" s="31">
        <f t="shared" si="148"/>
        <v>1.5784266263504669E-9</v>
      </c>
      <c r="AU232" s="31">
        <f t="shared" si="149"/>
        <v>1.0923023222669829E-3</v>
      </c>
      <c r="AV232" s="32">
        <f t="shared" si="150"/>
        <v>-8.8795273120272072E-12</v>
      </c>
      <c r="AW232" s="31">
        <f t="shared" si="151"/>
        <v>-8.1922674179892718E-5</v>
      </c>
      <c r="AX232" s="34">
        <f t="shared" si="161"/>
        <v>1.5695470990384397E-9</v>
      </c>
      <c r="AY232" s="35">
        <f t="shared" si="162"/>
        <v>1.0103796480870901E-3</v>
      </c>
      <c r="AZ232" s="10">
        <f t="shared" si="163"/>
        <v>1.3119768776632563</v>
      </c>
      <c r="BA232" s="10">
        <f t="shared" si="164"/>
        <v>-142.39076917951405</v>
      </c>
      <c r="BB232" s="10">
        <f t="shared" si="165"/>
        <v>37.609230820485948</v>
      </c>
      <c r="BC232" s="37"/>
      <c r="BD232" s="46">
        <f t="shared" si="166"/>
        <v>1</v>
      </c>
      <c r="BE232" s="46">
        <f t="shared" si="167"/>
        <v>-142</v>
      </c>
      <c r="BF232" s="46">
        <f t="shared" si="168"/>
        <v>38</v>
      </c>
    </row>
    <row r="233" spans="22:58" x14ac:dyDescent="0.3">
      <c r="V233" s="29">
        <v>3.29</v>
      </c>
      <c r="W233" s="38">
        <f t="shared" ref="W233:W296" si="169">10*10^V233</f>
        <v>19498.445997580464</v>
      </c>
      <c r="X233" s="30">
        <f t="shared" si="137"/>
        <v>0.52657877444698298</v>
      </c>
      <c r="Y233" s="31">
        <f t="shared" ref="Y233:Y296" si="170">20*LOG(1/SQRT((W233/fp)^2+1))</f>
        <v>-14.968436576528937</v>
      </c>
      <c r="Z233" s="31">
        <f t="shared" ref="Z233:Z296" si="171">-180/PI()*ATAN(W233/fp)</f>
        <v>-79.719035863693335</v>
      </c>
      <c r="AA233" s="31">
        <f t="shared" ref="AA233:AA296" si="172">20*LOG(SQRT((W233/fzRHP)^2+1))</f>
        <v>5.1961032836370773</v>
      </c>
      <c r="AB233" s="31">
        <f t="shared" ref="AB233:AB296" si="173">-180/PI()*ATAN(W233/fzRHP)</f>
        <v>-56.647566424188412</v>
      </c>
      <c r="AC233" s="31">
        <f t="shared" ref="AC233:AC296" si="174">20*LOG(SQRT((W233/fzESR)^2+1))</f>
        <v>5.2799377567075031E-6</v>
      </c>
      <c r="AD233" s="31">
        <f t="shared" ref="AD233:AD296" si="175">180/PI()*ATAN(W233/fzESR)</f>
        <v>6.3174939430496665E-2</v>
      </c>
      <c r="AE233" s="31">
        <f t="shared" ref="AE233:AE296" si="176">X233+Y233+AA233+AC233</f>
        <v>-9.2457492385071198</v>
      </c>
      <c r="AF233" s="31">
        <f t="shared" ref="AF233:AF296" si="177">Z233+AB233+AD233</f>
        <v>-136.30342734845124</v>
      </c>
      <c r="AG233" s="31">
        <f t="shared" si="134"/>
        <v>92.110410468749379</v>
      </c>
      <c r="AH233" s="31">
        <f t="shared" ref="AH233:AH296" si="178">20*LOG(1/SQRT((W233/fp_comp1)^2+1))</f>
        <v>-122.22085787710805</v>
      </c>
      <c r="AI233" s="31">
        <f t="shared" ref="AI233:AI296" si="179">-180/PI()*ATAN(W233/fp_comp1)</f>
        <v>-89.999955630989987</v>
      </c>
      <c r="AJ233" s="31">
        <f t="shared" ref="AJ233:AJ296" si="180">20*LOG(SQRT((W233/fz_comp)^2+1))</f>
        <v>39.555714511880772</v>
      </c>
      <c r="AK233" s="31">
        <f t="shared" ref="AK233:AK296" si="181">180/PI()*ATAN(W233/fz_comp)</f>
        <v>89.396961659380949</v>
      </c>
      <c r="AL233" s="32">
        <f t="shared" ref="AL233:AL296" si="182">20*LOG(1/SQRT((W233/fp_comp2)^2+1))</f>
        <v>-5.529935791015423E-2</v>
      </c>
      <c r="AM233" s="31">
        <f t="shared" ref="AM233:AM296" si="183">-180/PI()*ATAN(W233/fp_comp2)</f>
        <v>-6.4584692421389125</v>
      </c>
      <c r="AN233" s="31">
        <f t="shared" ref="AN233:AN296" si="184">AG233+AH233+AJ233+AL233</f>
        <v>9.3899677456119512</v>
      </c>
      <c r="AO233" s="31">
        <f t="shared" ref="AO233:AO296" si="185">AI233+AK233+AM233</f>
        <v>-7.0614632137479507</v>
      </c>
      <c r="AP233" s="30">
        <f t="shared" si="135"/>
        <v>23.609121289162623</v>
      </c>
      <c r="AQ233" s="30">
        <f t="shared" si="136"/>
        <v>-22.498774732165998</v>
      </c>
      <c r="AR233" s="31">
        <f t="shared" ref="AR233:AR296" si="186">AE233+AN233+AP233+AQ233</f>
        <v>1.2545650641014561</v>
      </c>
      <c r="AS233" s="33">
        <f t="shared" ref="AS233:AS296" si="187">AF233+AO233</f>
        <v>-143.36489056219918</v>
      </c>
      <c r="AT233" s="31">
        <f t="shared" ref="AT233:AT296" si="188">20*LOG(SQRT((W233/fz_ff)^2+1))</f>
        <v>1.6528167757614835E-9</v>
      </c>
      <c r="AU233" s="31">
        <f t="shared" ref="AU233:AU296" si="189">180/PI()*ATAN(W233/fz_ff)</f>
        <v>1.1177453118214158E-3</v>
      </c>
      <c r="AV233" s="32">
        <f t="shared" ref="AV233:AV296" si="190">20*LOG(1/SQRT((W233/fp_ff)^2+1))</f>
        <v>-9.2961167775786624E-12</v>
      </c>
      <c r="AW233" s="31">
        <f t="shared" ref="AW233:AW296" si="191">-180/PI()*ATAN(W233/fp_ff)</f>
        <v>-8.3830898397181005E-5</v>
      </c>
      <c r="AX233" s="34">
        <f t="shared" ref="AX233:AX296" si="192">AT233+AV233</f>
        <v>1.643520658983905E-9</v>
      </c>
      <c r="AY233" s="35">
        <f t="shared" ref="AY233:AY296" si="193">AU233+AW233</f>
        <v>1.0339144134242347E-3</v>
      </c>
      <c r="AZ233" s="10">
        <f t="shared" ref="AZ233:AZ296" si="194">AR233+AX233</f>
        <v>1.2545650657449767</v>
      </c>
      <c r="BA233" s="10">
        <f t="shared" ref="BA233:BA296" si="195">AS233+AY233</f>
        <v>-143.36385664778575</v>
      </c>
      <c r="BB233" s="10">
        <f t="shared" ref="BB233:BB296" si="196">BA233+180</f>
        <v>36.636143352214248</v>
      </c>
      <c r="BC233" s="37"/>
      <c r="BD233" s="46">
        <f t="shared" ref="BD233:BD296" si="197">ROUND(AZ233,0)</f>
        <v>1</v>
      </c>
      <c r="BE233" s="46">
        <f t="shared" ref="BE233:BE296" si="198">ROUND(BA233,0)</f>
        <v>-143</v>
      </c>
      <c r="BF233" s="46">
        <f t="shared" ref="BF233:BF296" si="199">ROUND(BB233,0)</f>
        <v>37</v>
      </c>
    </row>
    <row r="234" spans="22:58" x14ac:dyDescent="0.3">
      <c r="V234" s="29">
        <v>3.3</v>
      </c>
      <c r="W234" s="36">
        <f t="shared" si="169"/>
        <v>19952.623149688803</v>
      </c>
      <c r="X234" s="30">
        <f t="shared" si="137"/>
        <v>0.52657877444698298</v>
      </c>
      <c r="Y234" s="31">
        <f t="shared" si="170"/>
        <v>-15.162205885567321</v>
      </c>
      <c r="Z234" s="31">
        <f t="shared" si="171"/>
        <v>-79.948233076736813</v>
      </c>
      <c r="AA234" s="31">
        <f t="shared" si="172"/>
        <v>5.3366153278026198</v>
      </c>
      <c r="AB234" s="31">
        <f t="shared" si="173"/>
        <v>-57.250639625709752</v>
      </c>
      <c r="AC234" s="31">
        <f t="shared" si="174"/>
        <v>5.5287734000263084E-6</v>
      </c>
      <c r="AD234" s="31">
        <f t="shared" si="175"/>
        <v>6.46464715723154E-2</v>
      </c>
      <c r="AE234" s="31">
        <f t="shared" si="176"/>
        <v>-9.2990062545443166</v>
      </c>
      <c r="AF234" s="31">
        <f t="shared" si="177"/>
        <v>-137.13422623087428</v>
      </c>
      <c r="AG234" s="31">
        <f t="shared" si="134"/>
        <v>92.110410468749379</v>
      </c>
      <c r="AH234" s="31">
        <f t="shared" si="178"/>
        <v>-122.42085787710792</v>
      </c>
      <c r="AI234" s="31">
        <f t="shared" si="179"/>
        <v>-89.999956640951964</v>
      </c>
      <c r="AJ234" s="31">
        <f t="shared" si="180"/>
        <v>39.755692859881549</v>
      </c>
      <c r="AK234" s="31">
        <f t="shared" si="181"/>
        <v>89.410687508519956</v>
      </c>
      <c r="AL234" s="32">
        <f t="shared" si="182"/>
        <v>-5.7888242343279703E-2</v>
      </c>
      <c r="AM234" s="31">
        <f t="shared" si="183"/>
        <v>-6.6075909486673527</v>
      </c>
      <c r="AN234" s="31">
        <f t="shared" si="184"/>
        <v>9.3873572091797275</v>
      </c>
      <c r="AO234" s="31">
        <f t="shared" si="185"/>
        <v>-7.196860081099361</v>
      </c>
      <c r="AP234" s="30">
        <f t="shared" si="135"/>
        <v>23.609121289162623</v>
      </c>
      <c r="AQ234" s="30">
        <f t="shared" si="136"/>
        <v>-22.498774732165998</v>
      </c>
      <c r="AR234" s="31">
        <f t="shared" si="186"/>
        <v>1.1986975116320338</v>
      </c>
      <c r="AS234" s="33">
        <f t="shared" si="187"/>
        <v>-144.33108631197365</v>
      </c>
      <c r="AT234" s="31">
        <f t="shared" si="188"/>
        <v>1.730713219839553E-9</v>
      </c>
      <c r="AU234" s="31">
        <f t="shared" si="189"/>
        <v>1.1437809447346825E-3</v>
      </c>
      <c r="AV234" s="32">
        <f t="shared" si="190"/>
        <v>-9.7358501023274427E-12</v>
      </c>
      <c r="AW234" s="31">
        <f t="shared" si="191"/>
        <v>-8.578357086643232E-5</v>
      </c>
      <c r="AX234" s="34">
        <f t="shared" si="192"/>
        <v>1.7209773697372255E-9</v>
      </c>
      <c r="AY234" s="35">
        <f t="shared" si="193"/>
        <v>1.0579973738682501E-3</v>
      </c>
      <c r="AZ234" s="10">
        <f t="shared" si="194"/>
        <v>1.1986975133530111</v>
      </c>
      <c r="BA234" s="10">
        <f t="shared" si="195"/>
        <v>-144.33002831459979</v>
      </c>
      <c r="BB234" s="10">
        <f t="shared" si="196"/>
        <v>35.669971685400213</v>
      </c>
      <c r="BC234" s="48"/>
      <c r="BD234" s="46">
        <f t="shared" si="197"/>
        <v>1</v>
      </c>
      <c r="BE234" s="46">
        <f t="shared" si="198"/>
        <v>-144</v>
      </c>
      <c r="BF234" s="46">
        <f t="shared" si="199"/>
        <v>36</v>
      </c>
    </row>
    <row r="235" spans="22:58" x14ac:dyDescent="0.3">
      <c r="V235" s="29">
        <v>3.31</v>
      </c>
      <c r="W235" s="38">
        <f t="shared" si="169"/>
        <v>20417.379446695319</v>
      </c>
      <c r="X235" s="30">
        <f t="shared" si="137"/>
        <v>0.52657877444698298</v>
      </c>
      <c r="Y235" s="31">
        <f t="shared" si="170"/>
        <v>-15.356247265707303</v>
      </c>
      <c r="Z235" s="31">
        <f t="shared" si="171"/>
        <v>-80.172527641162972</v>
      </c>
      <c r="AA235" s="31">
        <f t="shared" si="172"/>
        <v>5.4790338600348942</v>
      </c>
      <c r="AB235" s="31">
        <f t="shared" si="173"/>
        <v>-57.847982035794431</v>
      </c>
      <c r="AC235" s="31">
        <f t="shared" si="174"/>
        <v>5.7893362880174914E-6</v>
      </c>
      <c r="AD235" s="31">
        <f t="shared" si="175"/>
        <v>6.615228001265161E-2</v>
      </c>
      <c r="AE235" s="31">
        <f t="shared" si="176"/>
        <v>-9.3506288418891366</v>
      </c>
      <c r="AF235" s="31">
        <f t="shared" si="177"/>
        <v>-137.95435739694474</v>
      </c>
      <c r="AG235" s="31">
        <f t="shared" si="134"/>
        <v>92.110410468749379</v>
      </c>
      <c r="AH235" s="31">
        <f t="shared" si="178"/>
        <v>-122.62085787710782</v>
      </c>
      <c r="AI235" s="31">
        <f t="shared" si="179"/>
        <v>-89.999957627924402</v>
      </c>
      <c r="AJ235" s="31">
        <f t="shared" si="180"/>
        <v>39.955672182282058</v>
      </c>
      <c r="AK235" s="31">
        <f t="shared" si="181"/>
        <v>89.42410098455079</v>
      </c>
      <c r="AL235" s="32">
        <f t="shared" si="182"/>
        <v>-6.0597484078557209E-2</v>
      </c>
      <c r="AM235" s="31">
        <f t="shared" si="183"/>
        <v>-6.7600931038427445</v>
      </c>
      <c r="AN235" s="31">
        <f t="shared" si="184"/>
        <v>9.3846272898450565</v>
      </c>
      <c r="AO235" s="31">
        <f t="shared" si="185"/>
        <v>-7.3359497472163566</v>
      </c>
      <c r="AP235" s="30">
        <f t="shared" si="135"/>
        <v>23.609121289162623</v>
      </c>
      <c r="AQ235" s="30">
        <f t="shared" si="136"/>
        <v>-22.498774732165998</v>
      </c>
      <c r="AR235" s="31">
        <f t="shared" si="186"/>
        <v>1.1443450049525445</v>
      </c>
      <c r="AS235" s="33">
        <f t="shared" si="187"/>
        <v>-145.29030714416109</v>
      </c>
      <c r="AT235" s="31">
        <f t="shared" si="188"/>
        <v>1.8122779655989282E-9</v>
      </c>
      <c r="AU235" s="31">
        <f t="shared" si="189"/>
        <v>1.1704230254439348E-3</v>
      </c>
      <c r="AV235" s="32">
        <f t="shared" si="190"/>
        <v>-1.0194869976407335E-11</v>
      </c>
      <c r="AW235" s="31">
        <f t="shared" si="191"/>
        <v>-8.7781726920436637E-5</v>
      </c>
      <c r="AX235" s="34">
        <f t="shared" si="192"/>
        <v>1.8020830956225209E-9</v>
      </c>
      <c r="AY235" s="35">
        <f t="shared" si="193"/>
        <v>1.0826412985234981E-3</v>
      </c>
      <c r="AZ235" s="10">
        <f t="shared" si="194"/>
        <v>1.1443450067546277</v>
      </c>
      <c r="BA235" s="10">
        <f t="shared" si="195"/>
        <v>-145.28922450286257</v>
      </c>
      <c r="BB235" s="10">
        <f t="shared" si="196"/>
        <v>34.710775497137433</v>
      </c>
      <c r="BC235" s="37"/>
      <c r="BD235" s="46">
        <f t="shared" si="197"/>
        <v>1</v>
      </c>
      <c r="BE235" s="46">
        <f t="shared" si="198"/>
        <v>-145</v>
      </c>
      <c r="BF235" s="46">
        <f t="shared" si="199"/>
        <v>35</v>
      </c>
    </row>
    <row r="236" spans="22:58" x14ac:dyDescent="0.3">
      <c r="V236" s="29">
        <v>3.32</v>
      </c>
      <c r="W236" s="38">
        <f t="shared" si="169"/>
        <v>20892.961308540398</v>
      </c>
      <c r="X236" s="30">
        <f t="shared" si="137"/>
        <v>0.52657877444698298</v>
      </c>
      <c r="Y236" s="31">
        <f t="shared" si="170"/>
        <v>-15.550549186031294</v>
      </c>
      <c r="Z236" s="31">
        <f t="shared" si="171"/>
        <v>-80.392010969238655</v>
      </c>
      <c r="AA236" s="31">
        <f t="shared" si="172"/>
        <v>5.6233220074600565</v>
      </c>
      <c r="AB236" s="31">
        <f t="shared" si="173"/>
        <v>-58.439390941920436</v>
      </c>
      <c r="AC236" s="31">
        <f t="shared" si="174"/>
        <v>6.0621791119554552E-6</v>
      </c>
      <c r="AD236" s="31">
        <f t="shared" si="175"/>
        <v>6.7693163142746537E-2</v>
      </c>
      <c r="AE236" s="31">
        <f t="shared" si="176"/>
        <v>-9.4006423419451419</v>
      </c>
      <c r="AF236" s="31">
        <f t="shared" si="177"/>
        <v>-138.76370874801637</v>
      </c>
      <c r="AG236" s="31">
        <f t="shared" si="134"/>
        <v>92.110410468749379</v>
      </c>
      <c r="AH236" s="31">
        <f t="shared" si="178"/>
        <v>-122.8208578771077</v>
      </c>
      <c r="AI236" s="31">
        <f t="shared" si="179"/>
        <v>-89.999958592430602</v>
      </c>
      <c r="AJ236" s="31">
        <f t="shared" si="180"/>
        <v>40.155652435235929</v>
      </c>
      <c r="AK236" s="31">
        <f t="shared" si="181"/>
        <v>89.437209193591372</v>
      </c>
      <c r="AL236" s="32">
        <f t="shared" si="182"/>
        <v>-6.3432598157974945E-2</v>
      </c>
      <c r="AM236" s="31">
        <f t="shared" si="183"/>
        <v>-6.9160479185050061</v>
      </c>
      <c r="AN236" s="31">
        <f t="shared" si="184"/>
        <v>9.3817724287196338</v>
      </c>
      <c r="AO236" s="31">
        <f t="shared" si="185"/>
        <v>-7.4787973173442364</v>
      </c>
      <c r="AP236" s="30">
        <f t="shared" si="135"/>
        <v>23.609121289162623</v>
      </c>
      <c r="AQ236" s="30">
        <f t="shared" si="136"/>
        <v>-22.498774732165998</v>
      </c>
      <c r="AR236" s="31">
        <f t="shared" si="186"/>
        <v>1.0914766437711165</v>
      </c>
      <c r="AS236" s="33">
        <f t="shared" si="187"/>
        <v>-146.2425060653606</v>
      </c>
      <c r="AT236" s="31">
        <f t="shared" si="188"/>
        <v>1.8976884492933121E-9</v>
      </c>
      <c r="AU236" s="31">
        <f t="shared" si="189"/>
        <v>1.1976856799329647E-3</v>
      </c>
      <c r="AV236" s="32">
        <f t="shared" si="190"/>
        <v>-1.0673176399818339E-11</v>
      </c>
      <c r="AW236" s="31">
        <f t="shared" si="191"/>
        <v>-8.9826426007982217E-5</v>
      </c>
      <c r="AX236" s="34">
        <f t="shared" si="192"/>
        <v>1.8870152728934937E-9</v>
      </c>
      <c r="AY236" s="35">
        <f t="shared" si="193"/>
        <v>1.1078592539249825E-3</v>
      </c>
      <c r="AZ236" s="10">
        <f t="shared" si="194"/>
        <v>1.0914766456581317</v>
      </c>
      <c r="BA236" s="10">
        <f t="shared" si="195"/>
        <v>-146.24139820610668</v>
      </c>
      <c r="BB236" s="10">
        <f t="shared" si="196"/>
        <v>33.75860179389332</v>
      </c>
      <c r="BC236" s="37"/>
      <c r="BD236" s="46">
        <f t="shared" si="197"/>
        <v>1</v>
      </c>
      <c r="BE236" s="46">
        <f t="shared" si="198"/>
        <v>-146</v>
      </c>
      <c r="BF236" s="46">
        <f t="shared" si="199"/>
        <v>34</v>
      </c>
    </row>
    <row r="237" spans="22:58" x14ac:dyDescent="0.3">
      <c r="V237" s="29">
        <v>3.33</v>
      </c>
      <c r="W237" s="36">
        <f t="shared" si="169"/>
        <v>21379.620895022344</v>
      </c>
      <c r="X237" s="30">
        <f t="shared" si="137"/>
        <v>0.52657877444698298</v>
      </c>
      <c r="Y237" s="31">
        <f t="shared" si="170"/>
        <v>-15.745100574378171</v>
      </c>
      <c r="Z237" s="31">
        <f t="shared" si="171"/>
        <v>-80.606773654880811</v>
      </c>
      <c r="AA237" s="31">
        <f t="shared" si="172"/>
        <v>5.7694420326282723</v>
      </c>
      <c r="AB237" s="31">
        <f t="shared" si="173"/>
        <v>-59.024675805686499</v>
      </c>
      <c r="AC237" s="31">
        <f t="shared" si="174"/>
        <v>6.3478806017458236E-6</v>
      </c>
      <c r="AD237" s="31">
        <f t="shared" si="175"/>
        <v>6.926993795031125E-2</v>
      </c>
      <c r="AE237" s="31">
        <f t="shared" si="176"/>
        <v>-9.449073419422314</v>
      </c>
      <c r="AF237" s="31">
        <f t="shared" si="177"/>
        <v>-139.56217952261699</v>
      </c>
      <c r="AG237" s="31">
        <f t="shared" si="134"/>
        <v>92.110410468749379</v>
      </c>
      <c r="AH237" s="31">
        <f t="shared" si="178"/>
        <v>-123.0208578771076</v>
      </c>
      <c r="AI237" s="31">
        <f t="shared" si="179"/>
        <v>-89.99995953498194</v>
      </c>
      <c r="AJ237" s="31">
        <f t="shared" si="180"/>
        <v>40.355633576869472</v>
      </c>
      <c r="AK237" s="31">
        <f t="shared" si="181"/>
        <v>89.450019080295718</v>
      </c>
      <c r="AL237" s="32">
        <f t="shared" si="182"/>
        <v>-6.639934470095675E-2</v>
      </c>
      <c r="AM237" s="31">
        <f t="shared" si="183"/>
        <v>-7.075528833394765</v>
      </c>
      <c r="AN237" s="31">
        <f t="shared" si="184"/>
        <v>9.3787868238102927</v>
      </c>
      <c r="AO237" s="31">
        <f t="shared" si="185"/>
        <v>-7.6254692880809873</v>
      </c>
      <c r="AP237" s="30">
        <f t="shared" si="135"/>
        <v>23.609121289162623</v>
      </c>
      <c r="AQ237" s="30">
        <f t="shared" si="136"/>
        <v>-22.498774732165998</v>
      </c>
      <c r="AR237" s="31">
        <f t="shared" si="186"/>
        <v>1.0400599613846033</v>
      </c>
      <c r="AS237" s="33">
        <f t="shared" si="187"/>
        <v>-147.18764881069797</v>
      </c>
      <c r="AT237" s="31">
        <f t="shared" si="188"/>
        <v>1.9871240358313301E-9</v>
      </c>
      <c r="AU237" s="31">
        <f t="shared" si="189"/>
        <v>1.2255833632220012E-3</v>
      </c>
      <c r="AV237" s="32">
        <f t="shared" si="190"/>
        <v>-1.1178483992292897E-11</v>
      </c>
      <c r="AW237" s="31">
        <f t="shared" si="191"/>
        <v>-9.1918752255590417E-5</v>
      </c>
      <c r="AX237" s="34">
        <f t="shared" si="192"/>
        <v>1.9759455518390374E-9</v>
      </c>
      <c r="AY237" s="35">
        <f t="shared" si="193"/>
        <v>1.1336646109664109E-3</v>
      </c>
      <c r="AZ237" s="10">
        <f t="shared" si="194"/>
        <v>1.040059963360549</v>
      </c>
      <c r="BA237" s="10">
        <f t="shared" si="195"/>
        <v>-147.186515146087</v>
      </c>
      <c r="BB237" s="10">
        <f t="shared" si="196"/>
        <v>32.813484853912996</v>
      </c>
      <c r="BC237" s="48"/>
      <c r="BD237" s="46">
        <f t="shared" si="197"/>
        <v>1</v>
      </c>
      <c r="BE237" s="46">
        <f t="shared" si="198"/>
        <v>-147</v>
      </c>
      <c r="BF237" s="46">
        <f t="shared" si="199"/>
        <v>33</v>
      </c>
    </row>
    <row r="238" spans="22:58" x14ac:dyDescent="0.3">
      <c r="V238" s="29">
        <v>3.34</v>
      </c>
      <c r="W238" s="38">
        <f t="shared" si="169"/>
        <v>21877.616239495528</v>
      </c>
      <c r="X238" s="30">
        <f t="shared" si="137"/>
        <v>0.52657877444698298</v>
      </c>
      <c r="Y238" s="31">
        <f t="shared" si="170"/>
        <v>-15.939890801667147</v>
      </c>
      <c r="Z238" s="31">
        <f t="shared" si="171"/>
        <v>-80.816905416830238</v>
      </c>
      <c r="AA238" s="31">
        <f t="shared" si="172"/>
        <v>5.9173554464001468</v>
      </c>
      <c r="AB238" s="31">
        <f t="shared" si="173"/>
        <v>-59.603658334903358</v>
      </c>
      <c r="AC238" s="31">
        <f t="shared" si="174"/>
        <v>6.6470467698944496E-6</v>
      </c>
      <c r="AD238" s="31">
        <f t="shared" si="175"/>
        <v>7.0883440452660693E-2</v>
      </c>
      <c r="AE238" s="31">
        <f t="shared" si="176"/>
        <v>-9.4959499337732467</v>
      </c>
      <c r="AF238" s="31">
        <f t="shared" si="177"/>
        <v>-140.34968031128093</v>
      </c>
      <c r="AG238" s="31">
        <f t="shared" si="134"/>
        <v>92.110410468749379</v>
      </c>
      <c r="AH238" s="31">
        <f t="shared" si="178"/>
        <v>-123.22085787710751</v>
      </c>
      <c r="AI238" s="31">
        <f t="shared" si="179"/>
        <v>-89.999960456078199</v>
      </c>
      <c r="AJ238" s="31">
        <f t="shared" si="180"/>
        <v>40.555615567192866</v>
      </c>
      <c r="AK238" s="31">
        <f t="shared" si="181"/>
        <v>89.462537431509901</v>
      </c>
      <c r="AL238" s="32">
        <f t="shared" si="182"/>
        <v>-6.9503739070807188E-2</v>
      </c>
      <c r="AM238" s="31">
        <f t="shared" si="183"/>
        <v>-7.2386105172403603</v>
      </c>
      <c r="AN238" s="31">
        <f t="shared" si="184"/>
        <v>9.3756644197639325</v>
      </c>
      <c r="AO238" s="31">
        <f t="shared" si="185"/>
        <v>-7.7760335418086584</v>
      </c>
      <c r="AP238" s="30">
        <f t="shared" si="135"/>
        <v>23.609121289162623</v>
      </c>
      <c r="AQ238" s="30">
        <f t="shared" si="136"/>
        <v>-22.498774732165998</v>
      </c>
      <c r="AR238" s="31">
        <f t="shared" si="186"/>
        <v>0.99006104298731046</v>
      </c>
      <c r="AS238" s="33">
        <f t="shared" si="187"/>
        <v>-148.12571385308959</v>
      </c>
      <c r="AT238" s="31">
        <f t="shared" si="188"/>
        <v>2.0807737333962563E-9</v>
      </c>
      <c r="AU238" s="31">
        <f t="shared" si="189"/>
        <v>1.254130867031936E-3</v>
      </c>
      <c r="AV238" s="32">
        <f t="shared" si="190"/>
        <v>-1.1703078134098578E-11</v>
      </c>
      <c r="AW238" s="31">
        <f t="shared" si="191"/>
        <v>-9.405981504233255E-5</v>
      </c>
      <c r="AX238" s="34">
        <f t="shared" si="192"/>
        <v>2.0690706552621578E-9</v>
      </c>
      <c r="AY238" s="35">
        <f t="shared" si="193"/>
        <v>1.1600710519896035E-3</v>
      </c>
      <c r="AZ238" s="10">
        <f t="shared" si="194"/>
        <v>0.99006104505638115</v>
      </c>
      <c r="BA238" s="10">
        <f t="shared" si="195"/>
        <v>-148.12455378203759</v>
      </c>
      <c r="BB238" s="10">
        <f t="shared" si="196"/>
        <v>31.875446217962406</v>
      </c>
      <c r="BC238" s="37"/>
      <c r="BD238" s="46">
        <f t="shared" si="197"/>
        <v>1</v>
      </c>
      <c r="BE238" s="46">
        <f t="shared" si="198"/>
        <v>-148</v>
      </c>
      <c r="BF238" s="46">
        <f t="shared" si="199"/>
        <v>32</v>
      </c>
    </row>
    <row r="239" spans="22:58" x14ac:dyDescent="0.3">
      <c r="V239" s="29">
        <v>3.35</v>
      </c>
      <c r="W239" s="38">
        <f t="shared" si="169"/>
        <v>22387.211385683418</v>
      </c>
      <c r="X239" s="30">
        <f t="shared" si="137"/>
        <v>0.52657877444698298</v>
      </c>
      <c r="Y239" s="31">
        <f t="shared" si="170"/>
        <v>-16.134909666530241</v>
      </c>
      <c r="Z239" s="31">
        <f t="shared" si="171"/>
        <v>-81.022495047257422</v>
      </c>
      <c r="AA239" s="31">
        <f t="shared" si="172"/>
        <v>6.0670231190355706</v>
      </c>
      <c r="AB239" s="31">
        <f t="shared" si="173"/>
        <v>-60.176172505444207</v>
      </c>
      <c r="AC239" s="31">
        <f t="shared" si="174"/>
        <v>6.9603121824763184E-6</v>
      </c>
      <c r="AD239" s="31">
        <f t="shared" si="175"/>
        <v>7.2534526139936689E-2</v>
      </c>
      <c r="AE239" s="31">
        <f t="shared" si="176"/>
        <v>-9.5413008127355052</v>
      </c>
      <c r="AF239" s="31">
        <f t="shared" si="177"/>
        <v>-141.12613302656169</v>
      </c>
      <c r="AG239" s="31">
        <f t="shared" si="134"/>
        <v>92.110410468749379</v>
      </c>
      <c r="AH239" s="31">
        <f t="shared" si="178"/>
        <v>-123.42085787710742</v>
      </c>
      <c r="AI239" s="31">
        <f t="shared" si="179"/>
        <v>-89.999961356207763</v>
      </c>
      <c r="AJ239" s="31">
        <f t="shared" si="180"/>
        <v>40.755598368015534</v>
      </c>
      <c r="AK239" s="31">
        <f t="shared" si="181"/>
        <v>89.474770879846048</v>
      </c>
      <c r="AL239" s="32">
        <f t="shared" si="182"/>
        <v>-7.2752062393732164E-2</v>
      </c>
      <c r="AM239" s="31">
        <f t="shared" si="183"/>
        <v>-7.4053688628233525</v>
      </c>
      <c r="AN239" s="31">
        <f t="shared" si="184"/>
        <v>9.3723988972637571</v>
      </c>
      <c r="AO239" s="31">
        <f t="shared" si="185"/>
        <v>-7.9305593391850673</v>
      </c>
      <c r="AP239" s="30">
        <f t="shared" si="135"/>
        <v>23.609121289162623</v>
      </c>
      <c r="AQ239" s="30">
        <f t="shared" si="136"/>
        <v>-22.498774732165998</v>
      </c>
      <c r="AR239" s="31">
        <f t="shared" si="186"/>
        <v>0.94144464152487473</v>
      </c>
      <c r="AS239" s="33">
        <f t="shared" si="187"/>
        <v>-149.05669236574676</v>
      </c>
      <c r="AT239" s="31">
        <f t="shared" si="188"/>
        <v>2.1788361934460147E-9</v>
      </c>
      <c r="AU239" s="31">
        <f t="shared" si="189"/>
        <v>1.2833433276271083E-3</v>
      </c>
      <c r="AV239" s="32">
        <f t="shared" si="190"/>
        <v>-1.2254673444967819E-11</v>
      </c>
      <c r="AW239" s="31">
        <f t="shared" si="191"/>
        <v>-9.625074958803877E-5</v>
      </c>
      <c r="AX239" s="34">
        <f t="shared" si="192"/>
        <v>2.1665815200010467E-9</v>
      </c>
      <c r="AY239" s="35">
        <f t="shared" si="193"/>
        <v>1.1870925780390696E-3</v>
      </c>
      <c r="AZ239" s="10">
        <f t="shared" si="194"/>
        <v>0.9414446436914562</v>
      </c>
      <c r="BA239" s="10">
        <f t="shared" si="195"/>
        <v>-149.05550527316871</v>
      </c>
      <c r="BB239" s="10">
        <f t="shared" si="196"/>
        <v>30.944494726831294</v>
      </c>
      <c r="BC239" s="37"/>
      <c r="BD239" s="46">
        <f t="shared" si="197"/>
        <v>1</v>
      </c>
      <c r="BE239" s="46">
        <f t="shared" si="198"/>
        <v>-149</v>
      </c>
      <c r="BF239" s="46">
        <f t="shared" si="199"/>
        <v>31</v>
      </c>
    </row>
    <row r="240" spans="22:58" x14ac:dyDescent="0.3">
      <c r="V240" s="29">
        <v>3.36</v>
      </c>
      <c r="W240" s="36">
        <f t="shared" si="169"/>
        <v>22908.676527677748</v>
      </c>
      <c r="X240" s="30">
        <f t="shared" si="137"/>
        <v>0.52657877444698298</v>
      </c>
      <c r="Y240" s="31">
        <f t="shared" si="170"/>
        <v>-16.3301473802691</v>
      </c>
      <c r="Z240" s="31">
        <f t="shared" si="171"/>
        <v>-81.223630365489228</v>
      </c>
      <c r="AA240" s="31">
        <f t="shared" si="172"/>
        <v>6.2184053889421564</v>
      </c>
      <c r="AB240" s="31">
        <f t="shared" si="173"/>
        <v>-60.742064535197429</v>
      </c>
      <c r="AC240" s="31">
        <f t="shared" si="174"/>
        <v>7.288341313035176E-6</v>
      </c>
      <c r="AD240" s="31">
        <f t="shared" si="175"/>
        <v>7.4224070428650174E-2</v>
      </c>
      <c r="AE240" s="31">
        <f t="shared" si="176"/>
        <v>-9.5851559285386454</v>
      </c>
      <c r="AF240" s="31">
        <f t="shared" si="177"/>
        <v>-141.89147083025802</v>
      </c>
      <c r="AG240" s="31">
        <f t="shared" si="134"/>
        <v>92.110410468749379</v>
      </c>
      <c r="AH240" s="31">
        <f t="shared" si="178"/>
        <v>-123.62085787710733</v>
      </c>
      <c r="AI240" s="31">
        <f t="shared" si="179"/>
        <v>-89.99996223584786</v>
      </c>
      <c r="AJ240" s="31">
        <f t="shared" si="180"/>
        <v>40.955581942865102</v>
      </c>
      <c r="AK240" s="31">
        <f t="shared" si="181"/>
        <v>89.486725907176222</v>
      </c>
      <c r="AL240" s="32">
        <f t="shared" si="182"/>
        <v>-7.6150872435751069E-2</v>
      </c>
      <c r="AM240" s="31">
        <f t="shared" si="183"/>
        <v>-7.5758809808577112</v>
      </c>
      <c r="AN240" s="31">
        <f t="shared" si="184"/>
        <v>9.368983662071404</v>
      </c>
      <c r="AO240" s="31">
        <f t="shared" si="185"/>
        <v>-8.0891173095293496</v>
      </c>
      <c r="AP240" s="30">
        <f t="shared" si="135"/>
        <v>23.609121289162623</v>
      </c>
      <c r="AQ240" s="30">
        <f t="shared" si="136"/>
        <v>-22.498774732165998</v>
      </c>
      <c r="AR240" s="31">
        <f t="shared" si="186"/>
        <v>0.89417429052938502</v>
      </c>
      <c r="AS240" s="33">
        <f t="shared" si="187"/>
        <v>-149.98058813978736</v>
      </c>
      <c r="AT240" s="31">
        <f t="shared" si="188"/>
        <v>2.2815216393681093E-9</v>
      </c>
      <c r="AU240" s="31">
        <f t="shared" si="189"/>
        <v>1.3132362338407334E-3</v>
      </c>
      <c r="AV240" s="32">
        <f t="shared" si="190"/>
        <v>-1.2833269924900626E-11</v>
      </c>
      <c r="AW240" s="31">
        <f t="shared" si="191"/>
        <v>-9.8492717555205363E-5</v>
      </c>
      <c r="AX240" s="34">
        <f t="shared" si="192"/>
        <v>2.2686883694432085E-9</v>
      </c>
      <c r="AY240" s="35">
        <f t="shared" si="193"/>
        <v>1.2147435162855281E-3</v>
      </c>
      <c r="AZ240" s="10">
        <f t="shared" si="194"/>
        <v>0.89417429279807337</v>
      </c>
      <c r="BA240" s="10">
        <f t="shared" si="195"/>
        <v>-149.97937339627109</v>
      </c>
      <c r="BB240" s="10">
        <f t="shared" si="196"/>
        <v>30.020626603728914</v>
      </c>
      <c r="BC240" s="48"/>
      <c r="BD240" s="46">
        <f t="shared" si="197"/>
        <v>1</v>
      </c>
      <c r="BE240" s="46">
        <f t="shared" si="198"/>
        <v>-150</v>
      </c>
      <c r="BF240" s="46">
        <f t="shared" si="199"/>
        <v>30</v>
      </c>
    </row>
    <row r="241" spans="22:58" x14ac:dyDescent="0.3">
      <c r="V241" s="29">
        <v>3.37</v>
      </c>
      <c r="W241" s="38">
        <f t="shared" si="169"/>
        <v>23442.288153199239</v>
      </c>
      <c r="X241" s="30">
        <f t="shared" si="137"/>
        <v>0.52657877444698298</v>
      </c>
      <c r="Y241" s="31">
        <f t="shared" si="170"/>
        <v>-16.525594552149943</v>
      </c>
      <c r="Z241" s="31">
        <f t="shared" si="171"/>
        <v>-81.420398176557313</v>
      </c>
      <c r="AA241" s="31">
        <f t="shared" si="172"/>
        <v>6.3714621685914938</v>
      </c>
      <c r="AB241" s="31">
        <f t="shared" si="173"/>
        <v>-61.30119281270931</v>
      </c>
      <c r="AC241" s="31">
        <f t="shared" si="174"/>
        <v>7.6318299562699072E-6</v>
      </c>
      <c r="AD241" s="31">
        <f t="shared" si="175"/>
        <v>7.5952969125787001E-2</v>
      </c>
      <c r="AE241" s="31">
        <f t="shared" si="176"/>
        <v>-9.6275459772815104</v>
      </c>
      <c r="AF241" s="31">
        <f t="shared" si="177"/>
        <v>-142.64563802014084</v>
      </c>
      <c r="AG241" s="31">
        <f t="shared" si="134"/>
        <v>92.110410468749379</v>
      </c>
      <c r="AH241" s="31">
        <f t="shared" si="178"/>
        <v>-123.82085787710724</v>
      </c>
      <c r="AI241" s="31">
        <f t="shared" si="179"/>
        <v>-89.999963095464921</v>
      </c>
      <c r="AJ241" s="31">
        <f t="shared" si="180"/>
        <v>41.155566256910213</v>
      </c>
      <c r="AK241" s="31">
        <f t="shared" si="181"/>
        <v>89.498408848047902</v>
      </c>
      <c r="AL241" s="32">
        <f t="shared" si="182"/>
        <v>-7.970701484224782E-2</v>
      </c>
      <c r="AM241" s="31">
        <f t="shared" si="183"/>
        <v>-7.7502251915092035</v>
      </c>
      <c r="AN241" s="31">
        <f t="shared" si="184"/>
        <v>9.3654118337101</v>
      </c>
      <c r="AO241" s="31">
        <f t="shared" si="185"/>
        <v>-8.2517794389262225</v>
      </c>
      <c r="AP241" s="30">
        <f t="shared" si="135"/>
        <v>23.609121289162623</v>
      </c>
      <c r="AQ241" s="30">
        <f t="shared" si="136"/>
        <v>-22.498774732165998</v>
      </c>
      <c r="AR241" s="31">
        <f t="shared" si="186"/>
        <v>0.84821241342521603</v>
      </c>
      <c r="AS241" s="33">
        <f t="shared" si="187"/>
        <v>-150.89741745906707</v>
      </c>
      <c r="AT241" s="31">
        <f t="shared" si="188"/>
        <v>2.3890480091697577E-9</v>
      </c>
      <c r="AU241" s="31">
        <f t="shared" si="189"/>
        <v>1.343825435287302E-3</v>
      </c>
      <c r="AV241" s="32">
        <f t="shared" si="190"/>
        <v>-1.3438867573897005E-11</v>
      </c>
      <c r="AW241" s="31">
        <f t="shared" si="191"/>
        <v>-1.0078690766492458E-4</v>
      </c>
      <c r="AX241" s="34">
        <f t="shared" si="192"/>
        <v>2.3756091415958607E-9</v>
      </c>
      <c r="AY241" s="35">
        <f t="shared" si="193"/>
        <v>1.2430385276223773E-3</v>
      </c>
      <c r="AZ241" s="10">
        <f t="shared" si="194"/>
        <v>0.84821241580082518</v>
      </c>
      <c r="BA241" s="10">
        <f t="shared" si="195"/>
        <v>-150.89617442053944</v>
      </c>
      <c r="BB241" s="10">
        <f t="shared" si="196"/>
        <v>29.103825579460562</v>
      </c>
      <c r="BC241" s="37"/>
      <c r="BD241" s="46">
        <f t="shared" si="197"/>
        <v>1</v>
      </c>
      <c r="BE241" s="46">
        <f t="shared" si="198"/>
        <v>-151</v>
      </c>
      <c r="BF241" s="46">
        <f t="shared" si="199"/>
        <v>29</v>
      </c>
    </row>
    <row r="242" spans="22:58" x14ac:dyDescent="0.3">
      <c r="V242" s="29">
        <v>3.38</v>
      </c>
      <c r="W242" s="38">
        <f t="shared" si="169"/>
        <v>23988.32919019492</v>
      </c>
      <c r="X242" s="30">
        <f t="shared" si="137"/>
        <v>0.52657877444698298</v>
      </c>
      <c r="Y242" s="31">
        <f t="shared" si="170"/>
        <v>-16.721242175047205</v>
      </c>
      <c r="Z242" s="31">
        <f t="shared" si="171"/>
        <v>-81.61288423427942</v>
      </c>
      <c r="AA242" s="31">
        <f t="shared" si="172"/>
        <v>6.5261530471627216</v>
      </c>
      <c r="AB242" s="31">
        <f t="shared" si="173"/>
        <v>-61.853427783301328</v>
      </c>
      <c r="AC242" s="31">
        <f t="shared" si="174"/>
        <v>7.9915066899356026E-6</v>
      </c>
      <c r="AD242" s="31">
        <f t="shared" si="175"/>
        <v>7.7722138903720095E-2</v>
      </c>
      <c r="AE242" s="31">
        <f t="shared" si="176"/>
        <v>-9.6685023619308108</v>
      </c>
      <c r="AF242" s="31">
        <f t="shared" si="177"/>
        <v>-143.38858987867704</v>
      </c>
      <c r="AG242" s="31">
        <f t="shared" si="134"/>
        <v>92.110410468749379</v>
      </c>
      <c r="AH242" s="31">
        <f t="shared" si="178"/>
        <v>-124.02085787710716</v>
      </c>
      <c r="AI242" s="31">
        <f t="shared" si="179"/>
        <v>-89.9999639355147</v>
      </c>
      <c r="AJ242" s="31">
        <f t="shared" si="180"/>
        <v>41.355551276886715</v>
      </c>
      <c r="AK242" s="31">
        <f t="shared" si="181"/>
        <v>89.509825893022779</v>
      </c>
      <c r="AL242" s="32">
        <f t="shared" si="182"/>
        <v>-8.3427634744033183E-2</v>
      </c>
      <c r="AM242" s="31">
        <f t="shared" si="183"/>
        <v>-7.928481013370968</v>
      </c>
      <c r="AN242" s="31">
        <f t="shared" si="184"/>
        <v>9.3616762337848982</v>
      </c>
      <c r="AO242" s="31">
        <f t="shared" si="185"/>
        <v>-8.4186190558628891</v>
      </c>
      <c r="AP242" s="30">
        <f t="shared" si="135"/>
        <v>23.609121289162623</v>
      </c>
      <c r="AQ242" s="30">
        <f t="shared" si="136"/>
        <v>-22.498774732165998</v>
      </c>
      <c r="AR242" s="31">
        <f t="shared" si="186"/>
        <v>0.80352042885071029</v>
      </c>
      <c r="AS242" s="33">
        <f t="shared" si="187"/>
        <v>-151.80720893453991</v>
      </c>
      <c r="AT242" s="31">
        <f t="shared" si="188"/>
        <v>2.5016390268229557E-9</v>
      </c>
      <c r="AU242" s="31">
        <f t="shared" si="189"/>
        <v>1.3751271507662464E-3</v>
      </c>
      <c r="AV242" s="32">
        <f t="shared" si="190"/>
        <v>-1.4071466391956964E-11</v>
      </c>
      <c r="AW242" s="31">
        <f t="shared" si="191"/>
        <v>-1.0313453632715973E-4</v>
      </c>
      <c r="AX242" s="34">
        <f t="shared" si="192"/>
        <v>2.4875675604309985E-9</v>
      </c>
      <c r="AY242" s="35">
        <f t="shared" si="193"/>
        <v>1.2719926144390866E-3</v>
      </c>
      <c r="AZ242" s="10">
        <f t="shared" si="194"/>
        <v>0.80352043133827789</v>
      </c>
      <c r="BA242" s="10">
        <f t="shared" si="195"/>
        <v>-151.80593694192547</v>
      </c>
      <c r="BB242" s="10">
        <f t="shared" si="196"/>
        <v>28.194063058074534</v>
      </c>
      <c r="BC242" s="37"/>
      <c r="BD242" s="46">
        <f t="shared" si="197"/>
        <v>1</v>
      </c>
      <c r="BE242" s="46">
        <f t="shared" si="198"/>
        <v>-152</v>
      </c>
      <c r="BF242" s="46">
        <f t="shared" si="199"/>
        <v>28</v>
      </c>
    </row>
    <row r="243" spans="22:58" x14ac:dyDescent="0.3">
      <c r="V243" s="29">
        <v>3.39</v>
      </c>
      <c r="W243" s="36">
        <f t="shared" si="169"/>
        <v>24547.089156850339</v>
      </c>
      <c r="X243" s="30">
        <f t="shared" si="137"/>
        <v>0.52657877444698298</v>
      </c>
      <c r="Y243" s="31">
        <f t="shared" si="170"/>
        <v>-16.91708161144453</v>
      </c>
      <c r="Z243" s="31">
        <f t="shared" si="171"/>
        <v>-81.801173208596921</v>
      </c>
      <c r="AA243" s="31">
        <f t="shared" si="172"/>
        <v>6.6824373895263554</v>
      </c>
      <c r="AB243" s="31">
        <f t="shared" si="173"/>
        <v>-62.398651795603932</v>
      </c>
      <c r="AC243" s="31">
        <f t="shared" si="174"/>
        <v>8.3681344331754682E-6</v>
      </c>
      <c r="AD243" s="31">
        <f t="shared" si="175"/>
        <v>7.9532517786181423E-2</v>
      </c>
      <c r="AE243" s="31">
        <f t="shared" si="176"/>
        <v>-9.7080570793367595</v>
      </c>
      <c r="AF243" s="31">
        <f t="shared" si="177"/>
        <v>-144.12029248641466</v>
      </c>
      <c r="AG243" s="31">
        <f t="shared" si="134"/>
        <v>92.110410468749379</v>
      </c>
      <c r="AH243" s="31">
        <f t="shared" si="178"/>
        <v>-124.22085787710711</v>
      </c>
      <c r="AI243" s="31">
        <f t="shared" si="179"/>
        <v>-89.999964756442608</v>
      </c>
      <c r="AJ243" s="31">
        <f t="shared" si="180"/>
        <v>41.555536971027109</v>
      </c>
      <c r="AK243" s="31">
        <f t="shared" si="181"/>
        <v>89.520983091940451</v>
      </c>
      <c r="AL243" s="32">
        <f t="shared" si="182"/>
        <v>-8.7320188732889603E-2</v>
      </c>
      <c r="AM243" s="31">
        <f t="shared" si="183"/>
        <v>-8.1107291497015961</v>
      </c>
      <c r="AN243" s="31">
        <f t="shared" si="184"/>
        <v>9.3577693739364918</v>
      </c>
      <c r="AO243" s="31">
        <f t="shared" si="185"/>
        <v>-8.5897108142037535</v>
      </c>
      <c r="AP243" s="30">
        <f t="shared" si="135"/>
        <v>23.609121289162623</v>
      </c>
      <c r="AQ243" s="30">
        <f t="shared" si="136"/>
        <v>-22.498774732165998</v>
      </c>
      <c r="AR243" s="31">
        <f t="shared" si="186"/>
        <v>0.76005885159635511</v>
      </c>
      <c r="AS243" s="33">
        <f t="shared" si="187"/>
        <v>-152.71000330061841</v>
      </c>
      <c r="AT243" s="31">
        <f t="shared" si="188"/>
        <v>2.6195377028490039E-9</v>
      </c>
      <c r="AU243" s="31">
        <f t="shared" si="189"/>
        <v>1.4071579768613676E-3</v>
      </c>
      <c r="AV243" s="32">
        <f t="shared" si="190"/>
        <v>-1.4734923688946727E-11</v>
      </c>
      <c r="AW243" s="31">
        <f t="shared" si="191"/>
        <v>-1.0553684828570213E-4</v>
      </c>
      <c r="AX243" s="34">
        <f t="shared" si="192"/>
        <v>2.6048027791600571E-9</v>
      </c>
      <c r="AY243" s="35">
        <f t="shared" si="193"/>
        <v>1.3016211285756655E-3</v>
      </c>
      <c r="AZ243" s="10">
        <f t="shared" si="194"/>
        <v>0.76005885420115793</v>
      </c>
      <c r="BA243" s="10">
        <f t="shared" si="195"/>
        <v>-152.70870167948985</v>
      </c>
      <c r="BB243" s="10">
        <f t="shared" si="196"/>
        <v>27.291298320510151</v>
      </c>
      <c r="BC243" s="48"/>
      <c r="BD243" s="46">
        <f t="shared" si="197"/>
        <v>1</v>
      </c>
      <c r="BE243" s="46">
        <f t="shared" si="198"/>
        <v>-153</v>
      </c>
      <c r="BF243" s="46">
        <f t="shared" si="199"/>
        <v>27</v>
      </c>
    </row>
    <row r="244" spans="22:58" x14ac:dyDescent="0.3">
      <c r="V244" s="29">
        <v>3.4</v>
      </c>
      <c r="W244" s="38">
        <f t="shared" si="169"/>
        <v>25118.864315095812</v>
      </c>
      <c r="X244" s="30">
        <f t="shared" si="137"/>
        <v>0.52657877444698298</v>
      </c>
      <c r="Y244" s="31">
        <f t="shared" si="170"/>
        <v>-17.113104579799408</v>
      </c>
      <c r="Z244" s="31">
        <f t="shared" si="171"/>
        <v>-81.985348656903142</v>
      </c>
      <c r="AA244" s="31">
        <f t="shared" si="172"/>
        <v>6.840274431233925</v>
      </c>
      <c r="AB244" s="31">
        <f t="shared" si="173"/>
        <v>-62.936758911562919</v>
      </c>
      <c r="AC244" s="31">
        <f t="shared" si="174"/>
        <v>8.7625120607816993E-6</v>
      </c>
      <c r="AD244" s="31">
        <f t="shared" si="175"/>
        <v>8.138506564554962E-2</v>
      </c>
      <c r="AE244" s="31">
        <f t="shared" si="176"/>
        <v>-9.7462426116064407</v>
      </c>
      <c r="AF244" s="31">
        <f t="shared" si="177"/>
        <v>-144.84072250282051</v>
      </c>
      <c r="AG244" s="31">
        <f t="shared" si="134"/>
        <v>92.110410468749379</v>
      </c>
      <c r="AH244" s="31">
        <f t="shared" si="178"/>
        <v>-124.42085787710701</v>
      </c>
      <c r="AI244" s="31">
        <f t="shared" si="179"/>
        <v>-89.999965558683925</v>
      </c>
      <c r="AJ244" s="31">
        <f t="shared" si="180"/>
        <v>41.755523308993233</v>
      </c>
      <c r="AK244" s="31">
        <f t="shared" si="181"/>
        <v>89.531886357108931</v>
      </c>
      <c r="AL244" s="32">
        <f t="shared" si="182"/>
        <v>-9.1392457208597927E-2</v>
      </c>
      <c r="AM244" s="31">
        <f t="shared" si="183"/>
        <v>-8.2970514717213018</v>
      </c>
      <c r="AN244" s="31">
        <f t="shared" si="184"/>
        <v>9.3536834434270038</v>
      </c>
      <c r="AO244" s="31">
        <f t="shared" si="185"/>
        <v>-8.7651306732962961</v>
      </c>
      <c r="AP244" s="30">
        <f t="shared" si="135"/>
        <v>23.609121289162623</v>
      </c>
      <c r="AQ244" s="30">
        <f t="shared" si="136"/>
        <v>-22.498774732165998</v>
      </c>
      <c r="AR244" s="31">
        <f t="shared" si="186"/>
        <v>0.71778738881718596</v>
      </c>
      <c r="AS244" s="33">
        <f t="shared" si="187"/>
        <v>-153.6058531761168</v>
      </c>
      <c r="AT244" s="31">
        <f t="shared" si="188"/>
        <v>2.7429947623889116E-9</v>
      </c>
      <c r="AU244" s="31">
        <f t="shared" si="189"/>
        <v>1.4399348967405554E-3</v>
      </c>
      <c r="AV244" s="32">
        <f t="shared" si="190"/>
        <v>-1.5429239464866297E-11</v>
      </c>
      <c r="AW244" s="31">
        <f t="shared" si="191"/>
        <v>-1.0799511727815024E-4</v>
      </c>
      <c r="AX244" s="34">
        <f t="shared" si="192"/>
        <v>2.7275655229240452E-9</v>
      </c>
      <c r="AY244" s="35">
        <f t="shared" si="193"/>
        <v>1.3319397794624051E-3</v>
      </c>
      <c r="AZ244" s="10">
        <f t="shared" si="194"/>
        <v>0.71778739154475146</v>
      </c>
      <c r="BA244" s="10">
        <f t="shared" si="195"/>
        <v>-153.60452123633732</v>
      </c>
      <c r="BB244" s="10">
        <f t="shared" si="196"/>
        <v>26.39547876366268</v>
      </c>
      <c r="BC244" s="37"/>
      <c r="BD244" s="46">
        <f t="shared" si="197"/>
        <v>1</v>
      </c>
      <c r="BE244" s="46">
        <f t="shared" si="198"/>
        <v>-154</v>
      </c>
      <c r="BF244" s="46">
        <f t="shared" si="199"/>
        <v>26</v>
      </c>
    </row>
    <row r="245" spans="22:58" x14ac:dyDescent="0.3">
      <c r="V245" s="29">
        <v>3.41</v>
      </c>
      <c r="W245" s="38">
        <f t="shared" si="169"/>
        <v>25703.957827688668</v>
      </c>
      <c r="X245" s="30">
        <f t="shared" si="137"/>
        <v>0.52657877444698298</v>
      </c>
      <c r="Y245" s="31">
        <f t="shared" si="170"/>
        <v>-17.309303141276132</v>
      </c>
      <c r="Z245" s="31">
        <f t="shared" si="171"/>
        <v>-82.165492999108437</v>
      </c>
      <c r="AA245" s="31">
        <f t="shared" si="172"/>
        <v>6.9996233692318643</v>
      </c>
      <c r="AB245" s="31">
        <f t="shared" si="173"/>
        <v>-63.467654683050881</v>
      </c>
      <c r="AC245" s="31">
        <f t="shared" si="174"/>
        <v>9.175476096528957E-6</v>
      </c>
      <c r="AD245" s="31">
        <f t="shared" si="175"/>
        <v>8.328076471171883E-2</v>
      </c>
      <c r="AE245" s="31">
        <f t="shared" si="176"/>
        <v>-9.7830918221211896</v>
      </c>
      <c r="AF245" s="31">
        <f t="shared" si="177"/>
        <v>-145.54986691744759</v>
      </c>
      <c r="AG245" s="31">
        <f t="shared" si="134"/>
        <v>92.110410468749379</v>
      </c>
      <c r="AH245" s="31">
        <f t="shared" si="178"/>
        <v>-124.62085787710694</v>
      </c>
      <c r="AI245" s="31">
        <f t="shared" si="179"/>
        <v>-89.999966342663981</v>
      </c>
      <c r="AJ245" s="31">
        <f t="shared" si="180"/>
        <v>41.955510261812073</v>
      </c>
      <c r="AK245" s="31">
        <f t="shared" si="181"/>
        <v>89.54254146642316</v>
      </c>
      <c r="AL245" s="32">
        <f t="shared" si="182"/>
        <v>-9.5652557098187291E-2</v>
      </c>
      <c r="AM245" s="31">
        <f t="shared" si="183"/>
        <v>-8.4875309987513141</v>
      </c>
      <c r="AN245" s="31">
        <f t="shared" si="184"/>
        <v>9.3494102963563215</v>
      </c>
      <c r="AO245" s="31">
        <f t="shared" si="185"/>
        <v>-8.9449558749921358</v>
      </c>
      <c r="AP245" s="30">
        <f t="shared" si="135"/>
        <v>23.609121289162623</v>
      </c>
      <c r="AQ245" s="30">
        <f t="shared" si="136"/>
        <v>-22.498774732165998</v>
      </c>
      <c r="AR245" s="31">
        <f t="shared" si="186"/>
        <v>0.67666503123175659</v>
      </c>
      <c r="AS245" s="33">
        <f t="shared" si="187"/>
        <v>-154.49482279243972</v>
      </c>
      <c r="AT245" s="31">
        <f t="shared" si="188"/>
        <v>2.8722667165484602E-9</v>
      </c>
      <c r="AU245" s="31">
        <f t="shared" si="189"/>
        <v>1.473475289160503E-3</v>
      </c>
      <c r="AV245" s="32">
        <f t="shared" si="190"/>
        <v>-1.6156342374648799E-11</v>
      </c>
      <c r="AW245" s="31">
        <f t="shared" si="191"/>
        <v>-1.1051064671126326E-4</v>
      </c>
      <c r="AX245" s="34">
        <f t="shared" si="192"/>
        <v>2.8561103741738113E-9</v>
      </c>
      <c r="AY245" s="35">
        <f t="shared" si="193"/>
        <v>1.3629646424492398E-3</v>
      </c>
      <c r="AZ245" s="10">
        <f t="shared" si="194"/>
        <v>0.67666503408786693</v>
      </c>
      <c r="BA245" s="10">
        <f t="shared" si="195"/>
        <v>-154.49345982779727</v>
      </c>
      <c r="BB245" s="10">
        <f t="shared" si="196"/>
        <v>25.506540172202733</v>
      </c>
      <c r="BC245" s="37"/>
      <c r="BD245" s="46">
        <f t="shared" si="197"/>
        <v>1</v>
      </c>
      <c r="BE245" s="46">
        <f t="shared" si="198"/>
        <v>-154</v>
      </c>
      <c r="BF245" s="46">
        <f t="shared" si="199"/>
        <v>26</v>
      </c>
    </row>
    <row r="246" spans="22:58" x14ac:dyDescent="0.3">
      <c r="V246" s="29">
        <v>3.42</v>
      </c>
      <c r="W246" s="36">
        <f t="shared" si="169"/>
        <v>26302.679918953821</v>
      </c>
      <c r="X246" s="30">
        <f t="shared" si="137"/>
        <v>0.52657877444698298</v>
      </c>
      <c r="Y246" s="31">
        <f t="shared" si="170"/>
        <v>-17.505669686849508</v>
      </c>
      <c r="Z246" s="31">
        <f t="shared" si="171"/>
        <v>-82.341687496199484</v>
      </c>
      <c r="AA246" s="31">
        <f t="shared" si="172"/>
        <v>7.1604434480688708</v>
      </c>
      <c r="AB246" s="31">
        <f t="shared" si="173"/>
        <v>-63.991255898252597</v>
      </c>
      <c r="AC246" s="31">
        <f t="shared" si="174"/>
        <v>9.6079024836515697E-6</v>
      </c>
      <c r="AD246" s="31">
        <f t="shared" si="175"/>
        <v>8.5220620092814975E-2</v>
      </c>
      <c r="AE246" s="31">
        <f t="shared" si="176"/>
        <v>-9.8186378564311703</v>
      </c>
      <c r="AF246" s="31">
        <f t="shared" si="177"/>
        <v>-146.24772277435926</v>
      </c>
      <c r="AG246" s="31">
        <f t="shared" si="134"/>
        <v>92.110410468749379</v>
      </c>
      <c r="AH246" s="31">
        <f t="shared" si="178"/>
        <v>-124.82085787710687</v>
      </c>
      <c r="AI246" s="31">
        <f t="shared" si="179"/>
        <v>-89.999967108798486</v>
      </c>
      <c r="AJ246" s="31">
        <f t="shared" si="180"/>
        <v>42.155497801814192</v>
      </c>
      <c r="AK246" s="31">
        <f t="shared" si="181"/>
        <v>89.55295406641352</v>
      </c>
      <c r="AL246" s="32">
        <f t="shared" si="182"/>
        <v>-0.10010895494688433</v>
      </c>
      <c r="AM246" s="31">
        <f t="shared" si="183"/>
        <v>-8.6822518749702038</v>
      </c>
      <c r="AN246" s="31">
        <f t="shared" si="184"/>
        <v>9.344941438509812</v>
      </c>
      <c r="AO246" s="31">
        <f t="shared" si="185"/>
        <v>-9.1292649173551705</v>
      </c>
      <c r="AP246" s="30">
        <f t="shared" si="135"/>
        <v>23.609121289162623</v>
      </c>
      <c r="AQ246" s="30">
        <f t="shared" si="136"/>
        <v>-22.498774732165998</v>
      </c>
      <c r="AR246" s="31">
        <f t="shared" si="186"/>
        <v>0.63665013907526458</v>
      </c>
      <c r="AS246" s="33">
        <f t="shared" si="187"/>
        <v>-155.37698769171442</v>
      </c>
      <c r="AT246" s="31">
        <f t="shared" si="188"/>
        <v>3.0076312916376609E-9</v>
      </c>
      <c r="AU246" s="31">
        <f t="shared" si="189"/>
        <v>1.5077969376811333E-3</v>
      </c>
      <c r="AV246" s="32">
        <f t="shared" si="190"/>
        <v>-1.6918161073227346E-11</v>
      </c>
      <c r="AW246" s="31">
        <f t="shared" si="191"/>
        <v>-1.1308477035204312E-4</v>
      </c>
      <c r="AX246" s="34">
        <f t="shared" si="192"/>
        <v>2.9907131305644337E-9</v>
      </c>
      <c r="AY246" s="35">
        <f t="shared" si="193"/>
        <v>1.3947121673290902E-3</v>
      </c>
      <c r="AZ246" s="10">
        <f t="shared" si="194"/>
        <v>0.6366501420659777</v>
      </c>
      <c r="BA246" s="10">
        <f t="shared" si="195"/>
        <v>-155.37559297954709</v>
      </c>
      <c r="BB246" s="10">
        <f t="shared" si="196"/>
        <v>24.624407020452907</v>
      </c>
      <c r="BC246" s="48"/>
      <c r="BD246" s="46">
        <f t="shared" si="197"/>
        <v>1</v>
      </c>
      <c r="BE246" s="46">
        <f t="shared" si="198"/>
        <v>-155</v>
      </c>
      <c r="BF246" s="46">
        <f t="shared" si="199"/>
        <v>25</v>
      </c>
    </row>
    <row r="247" spans="22:58" x14ac:dyDescent="0.3">
      <c r="V247" s="29">
        <v>3.43</v>
      </c>
      <c r="W247" s="38">
        <f t="shared" si="169"/>
        <v>26915.348039269185</v>
      </c>
      <c r="X247" s="30">
        <f t="shared" si="137"/>
        <v>0.52657877444698298</v>
      </c>
      <c r="Y247" s="31">
        <f t="shared" si="170"/>
        <v>-17.702196924780942</v>
      </c>
      <c r="Z247" s="31">
        <f t="shared" si="171"/>
        <v>-82.514012232061788</v>
      </c>
      <c r="AA247" s="31">
        <f t="shared" si="172"/>
        <v>7.3226940414161792</v>
      </c>
      <c r="AB247" s="31">
        <f t="shared" si="173"/>
        <v>-64.507490301000146</v>
      </c>
      <c r="AC247" s="31">
        <f t="shared" si="174"/>
        <v>1.0060708451750769E-5</v>
      </c>
      <c r="AD247" s="31">
        <f t="shared" si="175"/>
        <v>8.7205660308039168E-2</v>
      </c>
      <c r="AE247" s="31">
        <f t="shared" si="176"/>
        <v>-9.85291404820933</v>
      </c>
      <c r="AF247" s="31">
        <f t="shared" si="177"/>
        <v>-146.93429687275392</v>
      </c>
      <c r="AG247" s="31">
        <f t="shared" si="134"/>
        <v>92.110410468749379</v>
      </c>
      <c r="AH247" s="31">
        <f t="shared" si="178"/>
        <v>-125.02085787710682</v>
      </c>
      <c r="AI247" s="31">
        <f t="shared" si="179"/>
        <v>-89.999967857493644</v>
      </c>
      <c r="AJ247" s="31">
        <f t="shared" si="180"/>
        <v>42.355485902575232</v>
      </c>
      <c r="AK247" s="31">
        <f t="shared" si="181"/>
        <v>89.563129675225554</v>
      </c>
      <c r="AL247" s="32">
        <f t="shared" si="182"/>
        <v>-0.10477048037879674</v>
      </c>
      <c r="AM247" s="31">
        <f t="shared" si="183"/>
        <v>-8.8812993425504025</v>
      </c>
      <c r="AN247" s="31">
        <f t="shared" si="184"/>
        <v>9.340268013838994</v>
      </c>
      <c r="AO247" s="31">
        <f t="shared" si="185"/>
        <v>-9.3181375248184928</v>
      </c>
      <c r="AP247" s="30">
        <f t="shared" si="135"/>
        <v>23.609121289162623</v>
      </c>
      <c r="AQ247" s="30">
        <f t="shared" si="136"/>
        <v>-22.498774732165998</v>
      </c>
      <c r="AR247" s="31">
        <f t="shared" si="186"/>
        <v>0.59770052262629036</v>
      </c>
      <c r="AS247" s="33">
        <f t="shared" si="187"/>
        <v>-156.25243439757242</v>
      </c>
      <c r="AT247" s="31">
        <f t="shared" si="188"/>
        <v>3.1493777858960902E-9</v>
      </c>
      <c r="AU247" s="31">
        <f t="shared" si="189"/>
        <v>1.5429180400947002E-3</v>
      </c>
      <c r="AV247" s="32">
        <f t="shared" si="190"/>
        <v>-1.771662421553506E-11</v>
      </c>
      <c r="AW247" s="31">
        <f t="shared" si="191"/>
        <v>-1.1571885303491715E-4</v>
      </c>
      <c r="AX247" s="34">
        <f t="shared" si="192"/>
        <v>3.1316611616805553E-9</v>
      </c>
      <c r="AY247" s="35">
        <f t="shared" si="193"/>
        <v>1.4271991870597831E-3</v>
      </c>
      <c r="AZ247" s="10">
        <f t="shared" si="194"/>
        <v>0.59770052575795152</v>
      </c>
      <c r="BA247" s="10">
        <f t="shared" si="195"/>
        <v>-156.25100719838537</v>
      </c>
      <c r="BB247" s="10">
        <f t="shared" si="196"/>
        <v>23.748992801614634</v>
      </c>
      <c r="BC247" s="37"/>
      <c r="BD247" s="46">
        <f t="shared" si="197"/>
        <v>1</v>
      </c>
      <c r="BE247" s="46">
        <f t="shared" si="198"/>
        <v>-156</v>
      </c>
      <c r="BF247" s="46">
        <f t="shared" si="199"/>
        <v>24</v>
      </c>
    </row>
    <row r="248" spans="22:58" x14ac:dyDescent="0.3">
      <c r="V248" s="29">
        <v>3.44</v>
      </c>
      <c r="W248" s="38">
        <f t="shared" si="169"/>
        <v>27542.28703338169</v>
      </c>
      <c r="X248" s="30">
        <f t="shared" si="137"/>
        <v>0.52657877444698298</v>
      </c>
      <c r="Y248" s="31">
        <f t="shared" si="170"/>
        <v>-17.898877868466307</v>
      </c>
      <c r="Z248" s="31">
        <f t="shared" si="171"/>
        <v>-82.682546098344559</v>
      </c>
      <c r="AA248" s="31">
        <f t="shared" si="172"/>
        <v>7.4863347287667983</v>
      </c>
      <c r="AB248" s="31">
        <f t="shared" si="173"/>
        <v>-65.016296286202575</v>
      </c>
      <c r="AC248" s="31">
        <f t="shared" si="174"/>
        <v>1.0534854458916526E-5</v>
      </c>
      <c r="AD248" s="31">
        <f t="shared" si="175"/>
        <v>8.9236937832916113E-2</v>
      </c>
      <c r="AE248" s="31">
        <f t="shared" si="176"/>
        <v>-9.8859538303980674</v>
      </c>
      <c r="AF248" s="31">
        <f t="shared" si="177"/>
        <v>-147.60960544671423</v>
      </c>
      <c r="AG248" s="31">
        <f t="shared" si="134"/>
        <v>92.110410468749379</v>
      </c>
      <c r="AH248" s="31">
        <f t="shared" si="178"/>
        <v>-125.22085787710677</v>
      </c>
      <c r="AI248" s="31">
        <f t="shared" si="179"/>
        <v>-89.999968589146405</v>
      </c>
      <c r="AJ248" s="31">
        <f t="shared" si="180"/>
        <v>42.555474538859812</v>
      </c>
      <c r="AK248" s="31">
        <f t="shared" si="181"/>
        <v>89.573073685532691</v>
      </c>
      <c r="AL248" s="32">
        <f t="shared" si="182"/>
        <v>-0.10964633992362617</v>
      </c>
      <c r="AM248" s="31">
        <f t="shared" si="183"/>
        <v>-9.0847597109259137</v>
      </c>
      <c r="AN248" s="31">
        <f t="shared" si="184"/>
        <v>9.3353807905787978</v>
      </c>
      <c r="AO248" s="31">
        <f t="shared" si="185"/>
        <v>-9.5116546145396281</v>
      </c>
      <c r="AP248" s="30">
        <f t="shared" si="135"/>
        <v>23.609121289162623</v>
      </c>
      <c r="AQ248" s="30">
        <f t="shared" si="136"/>
        <v>-22.498774732165998</v>
      </c>
      <c r="AR248" s="31">
        <f t="shared" si="186"/>
        <v>0.55977351717735502</v>
      </c>
      <c r="AS248" s="33">
        <f t="shared" si="187"/>
        <v>-157.12126006125385</v>
      </c>
      <c r="AT248" s="31">
        <f t="shared" si="188"/>
        <v>3.2978032121830206E-9</v>
      </c>
      <c r="AU248" s="31">
        <f t="shared" si="189"/>
        <v>1.5788572180744755E-3</v>
      </c>
      <c r="AV248" s="32">
        <f t="shared" si="190"/>
        <v>-1.854980314663884E-11</v>
      </c>
      <c r="AW248" s="31">
        <f t="shared" si="191"/>
        <v>-1.1841429138538959E-4</v>
      </c>
      <c r="AX248" s="34">
        <f t="shared" si="192"/>
        <v>3.2792534090363816E-9</v>
      </c>
      <c r="AY248" s="35">
        <f t="shared" si="193"/>
        <v>1.4604429266890859E-3</v>
      </c>
      <c r="AZ248" s="10">
        <f t="shared" si="194"/>
        <v>0.55977352045660844</v>
      </c>
      <c r="BA248" s="10">
        <f t="shared" si="195"/>
        <v>-157.11979961832716</v>
      </c>
      <c r="BB248" s="10">
        <f t="shared" si="196"/>
        <v>22.880200381672836</v>
      </c>
      <c r="BC248" s="37"/>
      <c r="BD248" s="46">
        <f t="shared" si="197"/>
        <v>1</v>
      </c>
      <c r="BE248" s="46">
        <f t="shared" si="198"/>
        <v>-157</v>
      </c>
      <c r="BF248" s="46">
        <f t="shared" si="199"/>
        <v>23</v>
      </c>
    </row>
    <row r="249" spans="22:58" x14ac:dyDescent="0.3">
      <c r="V249" s="29">
        <v>3.45</v>
      </c>
      <c r="W249" s="36">
        <f t="shared" si="169"/>
        <v>28183.829312644561</v>
      </c>
      <c r="X249" s="30">
        <f t="shared" si="137"/>
        <v>0.52657877444698298</v>
      </c>
      <c r="Y249" s="31">
        <f t="shared" si="170"/>
        <v>-18.095705824654534</v>
      </c>
      <c r="Z249" s="31">
        <f t="shared" si="171"/>
        <v>-82.84736678215944</v>
      </c>
      <c r="AA249" s="31">
        <f t="shared" si="172"/>
        <v>7.6513253672252981</v>
      </c>
      <c r="AB249" s="31">
        <f t="shared" si="173"/>
        <v>-65.517622574462877</v>
      </c>
      <c r="AC249" s="31">
        <f t="shared" si="174"/>
        <v>1.1031346222564246E-5</v>
      </c>
      <c r="AD249" s="31">
        <f t="shared" si="175"/>
        <v>9.1315529657240449E-2</v>
      </c>
      <c r="AE249" s="31">
        <f t="shared" si="176"/>
        <v>-9.9177906516360324</v>
      </c>
      <c r="AF249" s="31">
        <f t="shared" si="177"/>
        <v>-148.27367382696508</v>
      </c>
      <c r="AG249" s="31">
        <f t="shared" si="134"/>
        <v>92.110410468749379</v>
      </c>
      <c r="AH249" s="31">
        <f t="shared" si="178"/>
        <v>-125.42085787710668</v>
      </c>
      <c r="AI249" s="31">
        <f t="shared" si="179"/>
        <v>-89.999969304144727</v>
      </c>
      <c r="AJ249" s="31">
        <f t="shared" si="180"/>
        <v>42.755463686568078</v>
      </c>
      <c r="AK249" s="31">
        <f t="shared" si="181"/>
        <v>89.58279136738318</v>
      </c>
      <c r="AL249" s="32">
        <f t="shared" si="182"/>
        <v>-0.11474613120400533</v>
      </c>
      <c r="AM249" s="31">
        <f t="shared" si="183"/>
        <v>-9.2927203219317711</v>
      </c>
      <c r="AN249" s="31">
        <f t="shared" si="184"/>
        <v>9.3302701470067664</v>
      </c>
      <c r="AO249" s="31">
        <f t="shared" si="185"/>
        <v>-9.7098982586933182</v>
      </c>
      <c r="AP249" s="30">
        <f t="shared" si="135"/>
        <v>23.609121289162623</v>
      </c>
      <c r="AQ249" s="30">
        <f t="shared" si="136"/>
        <v>-22.498774732165998</v>
      </c>
      <c r="AR249" s="31">
        <f t="shared" si="186"/>
        <v>0.52282605236735691</v>
      </c>
      <c r="AS249" s="33">
        <f t="shared" si="187"/>
        <v>-157.98357208565841</v>
      </c>
      <c r="AT249" s="31">
        <f t="shared" si="188"/>
        <v>3.4532238699070144E-9</v>
      </c>
      <c r="AU249" s="31">
        <f t="shared" si="189"/>
        <v>1.6156335270482241E-3</v>
      </c>
      <c r="AV249" s="32">
        <f t="shared" si="190"/>
        <v>-1.9425412486271137E-11</v>
      </c>
      <c r="AW249" s="31">
        <f t="shared" si="191"/>
        <v>-1.2117251456055229E-4</v>
      </c>
      <c r="AX249" s="34">
        <f t="shared" si="192"/>
        <v>3.4337984574207434E-9</v>
      </c>
      <c r="AY249" s="35">
        <f t="shared" si="193"/>
        <v>1.4944610124876718E-3</v>
      </c>
      <c r="AZ249" s="10">
        <f t="shared" si="194"/>
        <v>0.52282605580115538</v>
      </c>
      <c r="BA249" s="10">
        <f t="shared" si="195"/>
        <v>-157.98207762464591</v>
      </c>
      <c r="BB249" s="10">
        <f t="shared" si="196"/>
        <v>22.01792237535409</v>
      </c>
      <c r="BC249" s="48"/>
      <c r="BD249" s="46">
        <f t="shared" si="197"/>
        <v>1</v>
      </c>
      <c r="BE249" s="46">
        <f t="shared" si="198"/>
        <v>-158</v>
      </c>
      <c r="BF249" s="46">
        <f t="shared" si="199"/>
        <v>22</v>
      </c>
    </row>
    <row r="250" spans="22:58" x14ac:dyDescent="0.3">
      <c r="V250" s="29">
        <v>3.46</v>
      </c>
      <c r="W250" s="38">
        <f t="shared" si="169"/>
        <v>28840.315031266076</v>
      </c>
      <c r="X250" s="30">
        <f t="shared" si="137"/>
        <v>0.52657877444698298</v>
      </c>
      <c r="Y250" s="31">
        <f t="shared" si="170"/>
        <v>-18.292674382034168</v>
      </c>
      <c r="Z250" s="31">
        <f t="shared" si="171"/>
        <v>-83.008550756413456</v>
      </c>
      <c r="AA250" s="31">
        <f t="shared" si="172"/>
        <v>7.8176261583408806</v>
      </c>
      <c r="AB250" s="31">
        <f t="shared" si="173"/>
        <v>-66.011427868891531</v>
      </c>
      <c r="AC250" s="31">
        <f t="shared" si="174"/>
        <v>1.1551236862129887E-5</v>
      </c>
      <c r="AD250" s="31">
        <f t="shared" si="175"/>
        <v>9.3442537856012947E-2</v>
      </c>
      <c r="AE250" s="31">
        <f t="shared" si="176"/>
        <v>-9.948457898009444</v>
      </c>
      <c r="AF250" s="31">
        <f t="shared" si="177"/>
        <v>-148.92653608744897</v>
      </c>
      <c r="AG250" s="31">
        <f t="shared" si="134"/>
        <v>92.110410468749379</v>
      </c>
      <c r="AH250" s="31">
        <f t="shared" si="178"/>
        <v>-125.62085787710663</v>
      </c>
      <c r="AI250" s="31">
        <f t="shared" si="179"/>
        <v>-89.999970002867698</v>
      </c>
      <c r="AJ250" s="31">
        <f t="shared" si="180"/>
        <v>42.955453322684612</v>
      </c>
      <c r="AK250" s="31">
        <f t="shared" si="181"/>
        <v>89.592287870983</v>
      </c>
      <c r="AL250" s="32">
        <f t="shared" si="182"/>
        <v>-0.12007985747593899</v>
      </c>
      <c r="AM250" s="31">
        <f t="shared" si="183"/>
        <v>-9.5052695105433429</v>
      </c>
      <c r="AN250" s="31">
        <f t="shared" si="184"/>
        <v>9.324926056851421</v>
      </c>
      <c r="AO250" s="31">
        <f t="shared" si="185"/>
        <v>-9.9129516424280411</v>
      </c>
      <c r="AP250" s="30">
        <f t="shared" si="135"/>
        <v>23.609121289162623</v>
      </c>
      <c r="AQ250" s="30">
        <f t="shared" si="136"/>
        <v>-22.498774732165998</v>
      </c>
      <c r="AR250" s="31">
        <f t="shared" si="186"/>
        <v>0.48681471583860159</v>
      </c>
      <c r="AS250" s="33">
        <f t="shared" si="187"/>
        <v>-158.83948772987702</v>
      </c>
      <c r="AT250" s="31">
        <f t="shared" si="188"/>
        <v>3.6159695590611194E-9</v>
      </c>
      <c r="AU250" s="31">
        <f t="shared" si="189"/>
        <v>1.6532664663016345E-3</v>
      </c>
      <c r="AV250" s="32">
        <f t="shared" si="190"/>
        <v>-2.0339594924565745E-11</v>
      </c>
      <c r="AW250" s="31">
        <f t="shared" si="191"/>
        <v>-1.2399498500684206E-4</v>
      </c>
      <c r="AX250" s="34">
        <f t="shared" si="192"/>
        <v>3.5956299641365538E-9</v>
      </c>
      <c r="AY250" s="35">
        <f t="shared" si="193"/>
        <v>1.5292714812947924E-3</v>
      </c>
      <c r="AZ250" s="10">
        <f t="shared" si="194"/>
        <v>0.48681471943423155</v>
      </c>
      <c r="BA250" s="10">
        <f t="shared" si="195"/>
        <v>-158.83795845839572</v>
      </c>
      <c r="BB250" s="10">
        <f t="shared" si="196"/>
        <v>21.162041541604282</v>
      </c>
      <c r="BC250" s="37"/>
      <c r="BD250" s="46">
        <f t="shared" si="197"/>
        <v>0</v>
      </c>
      <c r="BE250" s="46">
        <f t="shared" si="198"/>
        <v>-159</v>
      </c>
      <c r="BF250" s="46">
        <f t="shared" si="199"/>
        <v>21</v>
      </c>
    </row>
    <row r="251" spans="22:58" x14ac:dyDescent="0.3">
      <c r="V251" s="29">
        <v>3.47</v>
      </c>
      <c r="W251" s="38">
        <f t="shared" si="169"/>
        <v>29512.092266663898</v>
      </c>
      <c r="X251" s="30">
        <f t="shared" si="137"/>
        <v>0.52657877444698298</v>
      </c>
      <c r="Y251" s="31">
        <f t="shared" si="170"/>
        <v>-18.489777400184536</v>
      </c>
      <c r="Z251" s="31">
        <f t="shared" si="171"/>
        <v>-83.16617327258831</v>
      </c>
      <c r="AA251" s="31">
        <f t="shared" si="172"/>
        <v>7.9851977099757319</v>
      </c>
      <c r="AB251" s="31">
        <f t="shared" si="173"/>
        <v>-66.497680497025854</v>
      </c>
      <c r="AC251" s="31">
        <f t="shared" si="174"/>
        <v>1.2095629126621996E-5</v>
      </c>
      <c r="AD251" s="31">
        <f t="shared" si="175"/>
        <v>9.5619090173671054E-2</v>
      </c>
      <c r="AE251" s="31">
        <f t="shared" si="176"/>
        <v>-9.9779888201326958</v>
      </c>
      <c r="AF251" s="31">
        <f t="shared" si="177"/>
        <v>-149.56823467944048</v>
      </c>
      <c r="AG251" s="31">
        <f t="shared" si="134"/>
        <v>92.110410468749379</v>
      </c>
      <c r="AH251" s="31">
        <f t="shared" si="178"/>
        <v>-125.82085787710659</v>
      </c>
      <c r="AI251" s="31">
        <f t="shared" si="179"/>
        <v>-89.999970685685796</v>
      </c>
      <c r="AJ251" s="31">
        <f t="shared" si="180"/>
        <v>43.155443425229656</v>
      </c>
      <c r="AK251" s="31">
        <f t="shared" si="181"/>
        <v>89.60156822941579</v>
      </c>
      <c r="AL251" s="32">
        <f t="shared" si="182"/>
        <v>-0.12565794251267814</v>
      </c>
      <c r="AM251" s="31">
        <f t="shared" si="183"/>
        <v>-9.7224965609328553</v>
      </c>
      <c r="AN251" s="31">
        <f t="shared" si="184"/>
        <v>9.3193380743597665</v>
      </c>
      <c r="AO251" s="31">
        <f t="shared" si="185"/>
        <v>-10.120899017202861</v>
      </c>
      <c r="AP251" s="30">
        <f t="shared" si="135"/>
        <v>23.609121289162623</v>
      </c>
      <c r="AQ251" s="30">
        <f t="shared" si="136"/>
        <v>-22.498774732165998</v>
      </c>
      <c r="AR251" s="31">
        <f t="shared" si="186"/>
        <v>0.45169581122369351</v>
      </c>
      <c r="AS251" s="33">
        <f t="shared" si="187"/>
        <v>-159.68913369664335</v>
      </c>
      <c r="AT251" s="31">
        <f t="shared" si="188"/>
        <v>3.7863835802228674E-9</v>
      </c>
      <c r="AU251" s="31">
        <f t="shared" si="189"/>
        <v>1.6917759893171013E-3</v>
      </c>
      <c r="AV251" s="32">
        <f t="shared" si="190"/>
        <v>-2.1298136426322012E-11</v>
      </c>
      <c r="AW251" s="31">
        <f t="shared" si="191"/>
        <v>-1.268831992354494E-4</v>
      </c>
      <c r="AX251" s="34">
        <f t="shared" si="192"/>
        <v>3.765085443796545E-9</v>
      </c>
      <c r="AY251" s="35">
        <f t="shared" si="193"/>
        <v>1.5648927900816518E-3</v>
      </c>
      <c r="AZ251" s="10">
        <f t="shared" si="194"/>
        <v>0.45169581498877898</v>
      </c>
      <c r="BA251" s="10">
        <f t="shared" si="195"/>
        <v>-159.68756880385328</v>
      </c>
      <c r="BB251" s="10">
        <f t="shared" si="196"/>
        <v>20.312431196146719</v>
      </c>
      <c r="BC251" s="37"/>
      <c r="BD251" s="46">
        <f t="shared" si="197"/>
        <v>0</v>
      </c>
      <c r="BE251" s="46">
        <f t="shared" si="198"/>
        <v>-160</v>
      </c>
      <c r="BF251" s="46">
        <f t="shared" si="199"/>
        <v>20</v>
      </c>
    </row>
    <row r="252" spans="22:58" x14ac:dyDescent="0.3">
      <c r="V252" s="29">
        <v>3.48</v>
      </c>
      <c r="W252" s="36">
        <f t="shared" si="169"/>
        <v>30199.517204020176</v>
      </c>
      <c r="X252" s="30">
        <f t="shared" si="137"/>
        <v>0.52657877444698298</v>
      </c>
      <c r="Y252" s="31">
        <f t="shared" si="170"/>
        <v>-18.687008998887141</v>
      </c>
      <c r="Z252" s="31">
        <f t="shared" si="171"/>
        <v>-83.320308355787162</v>
      </c>
      <c r="AA252" s="31">
        <f t="shared" si="172"/>
        <v>8.1540010932357223</v>
      </c>
      <c r="AB252" s="31">
        <f t="shared" si="173"/>
        <v>-66.976358040642921</v>
      </c>
      <c r="AC252" s="31">
        <f t="shared" si="174"/>
        <v>1.2665677734031437E-5</v>
      </c>
      <c r="AD252" s="31">
        <f t="shared" si="175"/>
        <v>9.7846340621921268E-2</v>
      </c>
      <c r="AE252" s="31">
        <f t="shared" si="176"/>
        <v>-10.006416465526703</v>
      </c>
      <c r="AF252" s="31">
        <f t="shared" si="177"/>
        <v>-150.19882005580817</v>
      </c>
      <c r="AG252" s="31">
        <f t="shared" si="134"/>
        <v>92.110410468749379</v>
      </c>
      <c r="AH252" s="31">
        <f t="shared" si="178"/>
        <v>-126.02085787710652</v>
      </c>
      <c r="AI252" s="31">
        <f t="shared" si="179"/>
        <v>-89.999971352961055</v>
      </c>
      <c r="AJ252" s="31">
        <f t="shared" si="180"/>
        <v>43.355433973212492</v>
      </c>
      <c r="AK252" s="31">
        <f t="shared" si="181"/>
        <v>89.610637361301528</v>
      </c>
      <c r="AL252" s="32">
        <f t="shared" si="182"/>
        <v>-0.13149124581983443</v>
      </c>
      <c r="AM252" s="31">
        <f t="shared" si="183"/>
        <v>-9.9444916575486193</v>
      </c>
      <c r="AN252" s="31">
        <f t="shared" si="184"/>
        <v>9.3134953190355141</v>
      </c>
      <c r="AO252" s="31">
        <f t="shared" si="185"/>
        <v>-10.333825649208146</v>
      </c>
      <c r="AP252" s="30">
        <f t="shared" si="135"/>
        <v>23.609121289162623</v>
      </c>
      <c r="AQ252" s="30">
        <f t="shared" si="136"/>
        <v>-22.498774732165998</v>
      </c>
      <c r="AR252" s="31">
        <f t="shared" si="186"/>
        <v>0.41742541050543736</v>
      </c>
      <c r="AS252" s="33">
        <f t="shared" si="187"/>
        <v>-160.53264570501631</v>
      </c>
      <c r="AT252" s="31">
        <f t="shared" si="188"/>
        <v>3.9648304491739981E-9</v>
      </c>
      <c r="AU252" s="31">
        <f t="shared" si="189"/>
        <v>1.7311825143533173E-3</v>
      </c>
      <c r="AV252" s="32">
        <f t="shared" si="190"/>
        <v>-2.2302965646473058E-11</v>
      </c>
      <c r="AW252" s="31">
        <f t="shared" si="191"/>
        <v>-1.2983868861578799E-4</v>
      </c>
      <c r="AX252" s="34">
        <f t="shared" si="192"/>
        <v>3.9425274835275253E-9</v>
      </c>
      <c r="AY252" s="35">
        <f t="shared" si="193"/>
        <v>1.6013438257375292E-3</v>
      </c>
      <c r="AZ252" s="10">
        <f t="shared" si="194"/>
        <v>0.41742541444796483</v>
      </c>
      <c r="BA252" s="10">
        <f t="shared" si="195"/>
        <v>-160.53104436119057</v>
      </c>
      <c r="BB252" s="10">
        <f t="shared" si="196"/>
        <v>19.468955638809433</v>
      </c>
      <c r="BC252" s="48"/>
      <c r="BD252" s="46">
        <f t="shared" si="197"/>
        <v>0</v>
      </c>
      <c r="BE252" s="46">
        <f t="shared" si="198"/>
        <v>-161</v>
      </c>
      <c r="BF252" s="46">
        <f t="shared" si="199"/>
        <v>19</v>
      </c>
    </row>
    <row r="253" spans="22:58" x14ac:dyDescent="0.3">
      <c r="V253" s="29">
        <v>3.49</v>
      </c>
      <c r="W253" s="38">
        <f t="shared" si="169"/>
        <v>30902.954325135921</v>
      </c>
      <c r="X253" s="30">
        <f t="shared" si="137"/>
        <v>0.52657877444698298</v>
      </c>
      <c r="Y253" s="31">
        <f t="shared" si="170"/>
        <v>-18.884363547792283</v>
      </c>
      <c r="Z253" s="31">
        <f t="shared" si="171"/>
        <v>-83.471028801880209</v>
      </c>
      <c r="AA253" s="31">
        <f t="shared" si="172"/>
        <v>8.323997894522849</v>
      </c>
      <c r="AB253" s="31">
        <f t="shared" si="173"/>
        <v>-67.447446956119265</v>
      </c>
      <c r="AC253" s="31">
        <f t="shared" si="174"/>
        <v>1.3262591824527064E-5</v>
      </c>
      <c r="AD253" s="31">
        <f t="shared" si="175"/>
        <v>0.10012547009149246</v>
      </c>
      <c r="AE253" s="31">
        <f t="shared" si="176"/>
        <v>-10.033773616230627</v>
      </c>
      <c r="AF253" s="31">
        <f t="shared" si="177"/>
        <v>-150.818350287908</v>
      </c>
      <c r="AG253" s="31">
        <f t="shared" si="134"/>
        <v>92.110410468749379</v>
      </c>
      <c r="AH253" s="31">
        <f t="shared" si="178"/>
        <v>-126.22085787710647</v>
      </c>
      <c r="AI253" s="31">
        <f t="shared" si="179"/>
        <v>-89.999972005047283</v>
      </c>
      <c r="AJ253" s="31">
        <f t="shared" si="180"/>
        <v>43.555424946586967</v>
      </c>
      <c r="AK253" s="31">
        <f t="shared" si="181"/>
        <v>89.619500073395173</v>
      </c>
      <c r="AL253" s="32">
        <f t="shared" si="182"/>
        <v>-0.13759107816695826</v>
      </c>
      <c r="AM253" s="31">
        <f t="shared" si="183"/>
        <v>-10.171345830911674</v>
      </c>
      <c r="AN253" s="31">
        <f t="shared" si="184"/>
        <v>9.3073864600629204</v>
      </c>
      <c r="AO253" s="31">
        <f t="shared" si="185"/>
        <v>-10.551817762563784</v>
      </c>
      <c r="AP253" s="30">
        <f t="shared" si="135"/>
        <v>23.609121289162623</v>
      </c>
      <c r="AQ253" s="30">
        <f t="shared" si="136"/>
        <v>-22.498774732165998</v>
      </c>
      <c r="AR253" s="31">
        <f t="shared" si="186"/>
        <v>0.38395940082891755</v>
      </c>
      <c r="AS253" s="33">
        <f t="shared" si="187"/>
        <v>-161.37016805047179</v>
      </c>
      <c r="AT253" s="31">
        <f t="shared" si="188"/>
        <v>4.1516881822807238E-9</v>
      </c>
      <c r="AU253" s="31">
        <f t="shared" si="189"/>
        <v>1.7715069352713191E-3</v>
      </c>
      <c r="AV253" s="32">
        <f t="shared" si="190"/>
        <v>-2.3352153930085795E-11</v>
      </c>
      <c r="AW253" s="31">
        <f t="shared" si="191"/>
        <v>-1.3286302018744809E-4</v>
      </c>
      <c r="AX253" s="34">
        <f t="shared" si="192"/>
        <v>4.128336028350638E-9</v>
      </c>
      <c r="AY253" s="35">
        <f t="shared" si="193"/>
        <v>1.638643915083871E-3</v>
      </c>
      <c r="AZ253" s="10">
        <f t="shared" si="194"/>
        <v>0.38395940495725356</v>
      </c>
      <c r="BA253" s="10">
        <f t="shared" si="195"/>
        <v>-161.36852940655672</v>
      </c>
      <c r="BB253" s="10">
        <f t="shared" si="196"/>
        <v>18.631470593443282</v>
      </c>
      <c r="BC253" s="37"/>
      <c r="BD253" s="46">
        <f t="shared" si="197"/>
        <v>0</v>
      </c>
      <c r="BE253" s="46">
        <f t="shared" si="198"/>
        <v>-161</v>
      </c>
      <c r="BF253" s="46">
        <f t="shared" si="199"/>
        <v>19</v>
      </c>
    </row>
    <row r="254" spans="22:58" x14ac:dyDescent="0.3">
      <c r="V254" s="29">
        <v>3.5000000000000102</v>
      </c>
      <c r="W254" s="38">
        <f t="shared" si="169"/>
        <v>31622.776601684531</v>
      </c>
      <c r="X254" s="30">
        <f t="shared" si="137"/>
        <v>0.52657877444698298</v>
      </c>
      <c r="Y254" s="31">
        <f t="shared" si="170"/>
        <v>-19.08183565643527</v>
      </c>
      <c r="Z254" s="31">
        <f t="shared" si="171"/>
        <v>-83.618406176589488</v>
      </c>
      <c r="AA254" s="31">
        <f t="shared" si="172"/>
        <v>8.4951502627971891</v>
      </c>
      <c r="AB254" s="31">
        <f t="shared" si="173"/>
        <v>-67.910942187842707</v>
      </c>
      <c r="AC254" s="31">
        <f t="shared" si="174"/>
        <v>1.3887637519722268E-5</v>
      </c>
      <c r="AD254" s="31">
        <f t="shared" si="175"/>
        <v>0.10245768697813247</v>
      </c>
      <c r="AE254" s="31">
        <f t="shared" si="176"/>
        <v>-10.06009273155358</v>
      </c>
      <c r="AF254" s="31">
        <f t="shared" si="177"/>
        <v>-151.42689067745405</v>
      </c>
      <c r="AG254" s="31">
        <f t="shared" si="134"/>
        <v>92.110410468749379</v>
      </c>
      <c r="AH254" s="31">
        <f t="shared" si="178"/>
        <v>-126.42085787710663</v>
      </c>
      <c r="AI254" s="31">
        <f t="shared" si="179"/>
        <v>-89.999972642290203</v>
      </c>
      <c r="AJ254" s="31">
        <f t="shared" si="180"/>
        <v>43.755416326209215</v>
      </c>
      <c r="AK254" s="31">
        <f t="shared" si="181"/>
        <v>89.628161063126541</v>
      </c>
      <c r="AL254" s="32">
        <f t="shared" si="182"/>
        <v>-0.143969217417794</v>
      </c>
      <c r="AM254" s="31">
        <f t="shared" si="183"/>
        <v>-10.403150897813394</v>
      </c>
      <c r="AN254" s="31">
        <f t="shared" si="184"/>
        <v>9.300999700434172</v>
      </c>
      <c r="AO254" s="31">
        <f t="shared" si="185"/>
        <v>-10.774962476977056</v>
      </c>
      <c r="AP254" s="30">
        <f t="shared" si="135"/>
        <v>23.609121289162623</v>
      </c>
      <c r="AQ254" s="30">
        <f t="shared" si="136"/>
        <v>-22.498774732165998</v>
      </c>
      <c r="AR254" s="31">
        <f t="shared" si="186"/>
        <v>0.35125352587721892</v>
      </c>
      <c r="AS254" s="33">
        <f t="shared" si="187"/>
        <v>-162.20185315443112</v>
      </c>
      <c r="AT254" s="31">
        <f t="shared" si="188"/>
        <v>4.3473502251486596E-9</v>
      </c>
      <c r="AU254" s="31">
        <f t="shared" si="189"/>
        <v>1.8127706326127144E-3</v>
      </c>
      <c r="AV254" s="32">
        <f t="shared" si="190"/>
        <v>-2.4453415896892674E-11</v>
      </c>
      <c r="AW254" s="31">
        <f t="shared" si="191"/>
        <v>-1.3595779749106361E-4</v>
      </c>
      <c r="AX254" s="34">
        <f t="shared" si="192"/>
        <v>4.3228968092517673E-9</v>
      </c>
      <c r="AY254" s="35">
        <f t="shared" si="193"/>
        <v>1.6768128351216508E-3</v>
      </c>
      <c r="AZ254" s="10">
        <f t="shared" si="194"/>
        <v>0.35125353020011574</v>
      </c>
      <c r="BA254" s="10">
        <f t="shared" si="195"/>
        <v>-162.20017634159601</v>
      </c>
      <c r="BB254" s="10">
        <f t="shared" si="196"/>
        <v>17.799823658403994</v>
      </c>
      <c r="BC254" s="37"/>
      <c r="BD254" s="46">
        <f t="shared" si="197"/>
        <v>0</v>
      </c>
      <c r="BE254" s="46">
        <f t="shared" si="198"/>
        <v>-162</v>
      </c>
      <c r="BF254" s="46">
        <f t="shared" si="199"/>
        <v>18</v>
      </c>
    </row>
    <row r="255" spans="22:58" x14ac:dyDescent="0.3">
      <c r="V255" s="29">
        <v>3.51000000000001</v>
      </c>
      <c r="W255" s="36">
        <f t="shared" si="169"/>
        <v>32359.36569296358</v>
      </c>
      <c r="X255" s="30">
        <f t="shared" si="137"/>
        <v>0.52657877444698298</v>
      </c>
      <c r="Y255" s="31">
        <f t="shared" si="170"/>
        <v>-19.279420164594931</v>
      </c>
      <c r="Z255" s="31">
        <f t="shared" si="171"/>
        <v>-83.762510816361711</v>
      </c>
      <c r="AA255" s="31">
        <f t="shared" si="172"/>
        <v>8.6674209521606009</v>
      </c>
      <c r="AB255" s="31">
        <f t="shared" si="173"/>
        <v>-68.366846777023312</v>
      </c>
      <c r="AC255" s="31">
        <f t="shared" si="174"/>
        <v>1.4542140616941702E-5</v>
      </c>
      <c r="AD255" s="31">
        <f t="shared" si="175"/>
        <v>0.10484422782316904</v>
      </c>
      <c r="AE255" s="31">
        <f t="shared" si="176"/>
        <v>-10.085405895846732</v>
      </c>
      <c r="AF255" s="31">
        <f t="shared" si="177"/>
        <v>-152.02451336556183</v>
      </c>
      <c r="AG255" s="31">
        <f t="shared" si="134"/>
        <v>92.110410468749379</v>
      </c>
      <c r="AH255" s="31">
        <f t="shared" si="178"/>
        <v>-126.62085787710659</v>
      </c>
      <c r="AI255" s="31">
        <f t="shared" si="179"/>
        <v>-89.999973265027705</v>
      </c>
      <c r="AJ255" s="31">
        <f t="shared" si="180"/>
        <v>43.955408093796208</v>
      </c>
      <c r="AK255" s="31">
        <f t="shared" si="181"/>
        <v>89.636624921082884</v>
      </c>
      <c r="AL255" s="32">
        <f t="shared" si="182"/>
        <v>-0.15063792463823236</v>
      </c>
      <c r="AM255" s="31">
        <f t="shared" si="183"/>
        <v>-10.639999395586113</v>
      </c>
      <c r="AN255" s="31">
        <f t="shared" si="184"/>
        <v>9.2943227608007675</v>
      </c>
      <c r="AO255" s="31">
        <f t="shared" si="185"/>
        <v>-11.003347739530934</v>
      </c>
      <c r="AP255" s="30">
        <f t="shared" si="135"/>
        <v>23.609121289162623</v>
      </c>
      <c r="AQ255" s="30">
        <f t="shared" si="136"/>
        <v>-22.498774732165998</v>
      </c>
      <c r="AR255" s="31">
        <f t="shared" si="186"/>
        <v>0.31926342195065871</v>
      </c>
      <c r="AS255" s="33">
        <f t="shared" si="187"/>
        <v>-163.02786110509277</v>
      </c>
      <c r="AT255" s="31">
        <f t="shared" si="188"/>
        <v>4.5522350958974742E-9</v>
      </c>
      <c r="AU255" s="31">
        <f t="shared" si="189"/>
        <v>1.854995484935769E-3</v>
      </c>
      <c r="AV255" s="32">
        <f t="shared" si="190"/>
        <v>-2.5606751546893733E-11</v>
      </c>
      <c r="AW255" s="31">
        <f t="shared" si="191"/>
        <v>-1.3912466141851899E-4</v>
      </c>
      <c r="AX255" s="34">
        <f t="shared" si="192"/>
        <v>4.5266283443505802E-9</v>
      </c>
      <c r="AY255" s="35">
        <f t="shared" si="193"/>
        <v>1.71587082351725E-3</v>
      </c>
      <c r="AZ255" s="10">
        <f t="shared" si="194"/>
        <v>0.31926342647728706</v>
      </c>
      <c r="BA255" s="10">
        <f t="shared" si="195"/>
        <v>-163.02614523426925</v>
      </c>
      <c r="BB255" s="10">
        <f t="shared" si="196"/>
        <v>16.973854765730749</v>
      </c>
      <c r="BC255" s="48"/>
      <c r="BD255" s="46">
        <f t="shared" si="197"/>
        <v>0</v>
      </c>
      <c r="BE255" s="46">
        <f t="shared" si="198"/>
        <v>-163</v>
      </c>
      <c r="BF255" s="46">
        <f t="shared" si="199"/>
        <v>17</v>
      </c>
    </row>
    <row r="256" spans="22:58" x14ac:dyDescent="0.3">
      <c r="V256" s="29">
        <v>3.5200000000000098</v>
      </c>
      <c r="W256" s="38">
        <f t="shared" si="169"/>
        <v>33113.112148259883</v>
      </c>
      <c r="X256" s="30">
        <f t="shared" si="137"/>
        <v>0.52657877444698298</v>
      </c>
      <c r="Y256" s="31">
        <f t="shared" si="170"/>
        <v>-19.477112132990552</v>
      </c>
      <c r="Z256" s="31">
        <f t="shared" si="171"/>
        <v>-83.903411830889254</v>
      </c>
      <c r="AA256" s="31">
        <f t="shared" si="172"/>
        <v>8.8407733598993783</v>
      </c>
      <c r="AB256" s="31">
        <f t="shared" si="173"/>
        <v>-68.815171468096494</v>
      </c>
      <c r="AC256" s="31">
        <f t="shared" si="174"/>
        <v>1.5227489387629217E-5</v>
      </c>
      <c r="AD256" s="31">
        <f t="shared" si="175"/>
        <v>0.10728635796900646</v>
      </c>
      <c r="AE256" s="31">
        <f t="shared" si="176"/>
        <v>-10.109744771154805</v>
      </c>
      <c r="AF256" s="31">
        <f t="shared" si="177"/>
        <v>-152.61129694101675</v>
      </c>
      <c r="AG256" s="31">
        <f t="shared" si="134"/>
        <v>92.110410468749379</v>
      </c>
      <c r="AH256" s="31">
        <f t="shared" si="178"/>
        <v>-126.82085787710655</v>
      </c>
      <c r="AI256" s="31">
        <f t="shared" si="179"/>
        <v>-89.999973873589965</v>
      </c>
      <c r="AJ256" s="31">
        <f t="shared" si="180"/>
        <v>44.155400231888244</v>
      </c>
      <c r="AK256" s="31">
        <f t="shared" si="181"/>
        <v>89.644896133435267</v>
      </c>
      <c r="AL256" s="32">
        <f t="shared" si="182"/>
        <v>-0.15760996045767248</v>
      </c>
      <c r="AM256" s="31">
        <f t="shared" si="183"/>
        <v>-10.881984510113332</v>
      </c>
      <c r="AN256" s="31">
        <f t="shared" si="184"/>
        <v>9.2873428630734018</v>
      </c>
      <c r="AO256" s="31">
        <f t="shared" si="185"/>
        <v>-11.23706225026803</v>
      </c>
      <c r="AP256" s="30">
        <f t="shared" si="135"/>
        <v>23.609121289162623</v>
      </c>
      <c r="AQ256" s="30">
        <f t="shared" si="136"/>
        <v>-22.498774732165998</v>
      </c>
      <c r="AR256" s="31">
        <f t="shared" si="186"/>
        <v>0.28794464891522153</v>
      </c>
      <c r="AS256" s="33">
        <f t="shared" si="187"/>
        <v>-163.84835919128477</v>
      </c>
      <c r="AT256" s="31">
        <f t="shared" si="188"/>
        <v>4.7667748132312948E-9</v>
      </c>
      <c r="AU256" s="31">
        <f t="shared" si="189"/>
        <v>1.8982038804159552E-3</v>
      </c>
      <c r="AV256" s="32">
        <f t="shared" si="190"/>
        <v>-2.6812160880088977E-11</v>
      </c>
      <c r="AW256" s="31">
        <f t="shared" si="191"/>
        <v>-1.4236529108298989E-4</v>
      </c>
      <c r="AX256" s="34">
        <f t="shared" si="192"/>
        <v>4.7399626523512057E-9</v>
      </c>
      <c r="AY256" s="35">
        <f t="shared" si="193"/>
        <v>1.7558385893329653E-3</v>
      </c>
      <c r="AZ256" s="10">
        <f t="shared" si="194"/>
        <v>0.28794465365518418</v>
      </c>
      <c r="BA256" s="10">
        <f t="shared" si="195"/>
        <v>-163.84660335269544</v>
      </c>
      <c r="BB256" s="10">
        <f t="shared" si="196"/>
        <v>16.153396647304561</v>
      </c>
      <c r="BC256" s="37"/>
      <c r="BD256" s="46">
        <f t="shared" si="197"/>
        <v>0</v>
      </c>
      <c r="BE256" s="46">
        <f t="shared" si="198"/>
        <v>-164</v>
      </c>
      <c r="BF256" s="46">
        <f t="shared" si="199"/>
        <v>16</v>
      </c>
    </row>
    <row r="257" spans="22:58" x14ac:dyDescent="0.3">
      <c r="V257" s="29">
        <v>3.53000000000001</v>
      </c>
      <c r="W257" s="38">
        <f t="shared" si="169"/>
        <v>33884.415613921039</v>
      </c>
      <c r="X257" s="30">
        <f t="shared" si="137"/>
        <v>0.52657877444698298</v>
      </c>
      <c r="Y257" s="31">
        <f t="shared" si="170"/>
        <v>-19.67490683430621</v>
      </c>
      <c r="Z257" s="31">
        <f t="shared" si="171"/>
        <v>-84.041177107142516</v>
      </c>
      <c r="AA257" s="31">
        <f t="shared" si="172"/>
        <v>9.0151715601360234</v>
      </c>
      <c r="AB257" s="31">
        <f t="shared" si="173"/>
        <v>-69.255934314729046</v>
      </c>
      <c r="AC257" s="31">
        <f t="shared" si="174"/>
        <v>1.5945137535827319E-5</v>
      </c>
      <c r="AD257" s="31">
        <f t="shared" si="175"/>
        <v>0.10978537222985929</v>
      </c>
      <c r="AE257" s="31">
        <f t="shared" si="176"/>
        <v>-10.133140554585669</v>
      </c>
      <c r="AF257" s="31">
        <f t="shared" si="177"/>
        <v>-153.18732604964171</v>
      </c>
      <c r="AG257" s="31">
        <f t="shared" si="134"/>
        <v>92.110410468749379</v>
      </c>
      <c r="AH257" s="31">
        <f t="shared" si="178"/>
        <v>-127.02085787710651</v>
      </c>
      <c r="AI257" s="31">
        <f t="shared" si="179"/>
        <v>-89.999974468299669</v>
      </c>
      <c r="AJ257" s="31">
        <f t="shared" si="180"/>
        <v>44.355392723811143</v>
      </c>
      <c r="AK257" s="31">
        <f t="shared" si="181"/>
        <v>89.652979084310246</v>
      </c>
      <c r="AL257" s="32">
        <f t="shared" si="182"/>
        <v>-0.16489860165547712</v>
      </c>
      <c r="AM257" s="31">
        <f t="shared" si="183"/>
        <v>-11.129199997228959</v>
      </c>
      <c r="AN257" s="31">
        <f t="shared" si="184"/>
        <v>9.2800467137985372</v>
      </c>
      <c r="AO257" s="31">
        <f t="shared" si="185"/>
        <v>-11.476195381218382</v>
      </c>
      <c r="AP257" s="30">
        <f t="shared" si="135"/>
        <v>23.609121289162623</v>
      </c>
      <c r="AQ257" s="30">
        <f t="shared" si="136"/>
        <v>-22.498774732165998</v>
      </c>
      <c r="AR257" s="31">
        <f t="shared" si="186"/>
        <v>0.25725271620949286</v>
      </c>
      <c r="AS257" s="33">
        <f t="shared" si="187"/>
        <v>-164.6635214308601</v>
      </c>
      <c r="AT257" s="31">
        <f t="shared" si="188"/>
        <v>4.9914264683682876E-9</v>
      </c>
      <c r="AU257" s="31">
        <f t="shared" si="189"/>
        <v>1.9424187287162887E-3</v>
      </c>
      <c r="AV257" s="32">
        <f t="shared" si="190"/>
        <v>-2.807735851621089E-11</v>
      </c>
      <c r="AW257" s="31">
        <f t="shared" si="191"/>
        <v>-1.4568140470921914E-4</v>
      </c>
      <c r="AX257" s="34">
        <f t="shared" si="192"/>
        <v>4.9633491098520767E-9</v>
      </c>
      <c r="AY257" s="35">
        <f t="shared" si="193"/>
        <v>1.7967373240070695E-3</v>
      </c>
      <c r="AZ257" s="10">
        <f t="shared" si="194"/>
        <v>0.25725272117284198</v>
      </c>
      <c r="BA257" s="10">
        <f t="shared" si="195"/>
        <v>-164.66172469353609</v>
      </c>
      <c r="BB257" s="10">
        <f t="shared" si="196"/>
        <v>15.338275306463913</v>
      </c>
      <c r="BC257" s="37"/>
      <c r="BD257" s="46">
        <f t="shared" si="197"/>
        <v>0</v>
      </c>
      <c r="BE257" s="46">
        <f t="shared" si="198"/>
        <v>-165</v>
      </c>
      <c r="BF257" s="46">
        <f t="shared" si="199"/>
        <v>15</v>
      </c>
    </row>
    <row r="258" spans="22:58" x14ac:dyDescent="0.3">
      <c r="V258" s="29">
        <v>3.5400000000000098</v>
      </c>
      <c r="W258" s="36">
        <f t="shared" si="169"/>
        <v>34673.685045253958</v>
      </c>
      <c r="X258" s="30">
        <f t="shared" si="137"/>
        <v>0.52657877444698298</v>
      </c>
      <c r="Y258" s="31">
        <f t="shared" si="170"/>
        <v>-19.872799744538096</v>
      </c>
      <c r="Z258" s="31">
        <f t="shared" si="171"/>
        <v>-84.175873314790536</v>
      </c>
      <c r="AA258" s="31">
        <f t="shared" si="172"/>
        <v>9.1905803332615612</v>
      </c>
      <c r="AB258" s="31">
        <f t="shared" si="173"/>
        <v>-69.689160287287379</v>
      </c>
      <c r="AC258" s="31">
        <f t="shared" si="174"/>
        <v>1.6696607272368504E-5</v>
      </c>
      <c r="AD258" s="31">
        <f t="shared" si="175"/>
        <v>0.11234259557811305</v>
      </c>
      <c r="AE258" s="31">
        <f t="shared" si="176"/>
        <v>-10.155623940222281</v>
      </c>
      <c r="AF258" s="31">
        <f t="shared" si="177"/>
        <v>-153.75269100649979</v>
      </c>
      <c r="AG258" s="31">
        <f t="shared" si="134"/>
        <v>92.110410468749379</v>
      </c>
      <c r="AH258" s="31">
        <f t="shared" si="178"/>
        <v>-127.22085787710647</v>
      </c>
      <c r="AI258" s="31">
        <f t="shared" si="179"/>
        <v>-89.999975049472113</v>
      </c>
      <c r="AJ258" s="31">
        <f t="shared" si="180"/>
        <v>44.555385553641067</v>
      </c>
      <c r="AK258" s="31">
        <f t="shared" si="181"/>
        <v>89.660878058107684</v>
      </c>
      <c r="AL258" s="32">
        <f t="shared" si="182"/>
        <v>-0.1725176579404058</v>
      </c>
      <c r="AM258" s="31">
        <f t="shared" si="183"/>
        <v>-11.3817400971548</v>
      </c>
      <c r="AN258" s="31">
        <f t="shared" si="184"/>
        <v>9.272420487343572</v>
      </c>
      <c r="AO258" s="31">
        <f t="shared" si="185"/>
        <v>-11.720837088519229</v>
      </c>
      <c r="AP258" s="30">
        <f t="shared" si="135"/>
        <v>23.609121289162623</v>
      </c>
      <c r="AQ258" s="30">
        <f t="shared" si="136"/>
        <v>-22.498774732165998</v>
      </c>
      <c r="AR258" s="31">
        <f t="shared" si="186"/>
        <v>0.22714310411791416</v>
      </c>
      <c r="AS258" s="33">
        <f t="shared" si="187"/>
        <v>-165.47352809501902</v>
      </c>
      <c r="AT258" s="31">
        <f t="shared" si="188"/>
        <v>5.2266664390758614E-9</v>
      </c>
      <c r="AU258" s="31">
        <f t="shared" si="189"/>
        <v>1.9876634731343813E-3</v>
      </c>
      <c r="AV258" s="32">
        <f t="shared" si="190"/>
        <v>-2.9400415800326379E-11</v>
      </c>
      <c r="AW258" s="31">
        <f t="shared" si="191"/>
        <v>-1.4907476054454522E-4</v>
      </c>
      <c r="AX258" s="34">
        <f t="shared" si="192"/>
        <v>5.1972660232755354E-9</v>
      </c>
      <c r="AY258" s="35">
        <f t="shared" si="193"/>
        <v>1.838588712589836E-3</v>
      </c>
      <c r="AZ258" s="10">
        <f t="shared" si="194"/>
        <v>0.2271431093151802</v>
      </c>
      <c r="BA258" s="10">
        <f t="shared" si="195"/>
        <v>-165.47168950630643</v>
      </c>
      <c r="BB258" s="10">
        <f t="shared" si="196"/>
        <v>14.528310493693567</v>
      </c>
      <c r="BC258" s="48"/>
      <c r="BD258" s="46">
        <f t="shared" si="197"/>
        <v>0</v>
      </c>
      <c r="BE258" s="46">
        <f t="shared" si="198"/>
        <v>-165</v>
      </c>
      <c r="BF258" s="46">
        <f t="shared" si="199"/>
        <v>15</v>
      </c>
    </row>
    <row r="259" spans="22:58" x14ac:dyDescent="0.3">
      <c r="V259" s="29">
        <v>3.55000000000001</v>
      </c>
      <c r="W259" s="38">
        <f t="shared" si="169"/>
        <v>35481.338923358424</v>
      </c>
      <c r="X259" s="30">
        <f t="shared" si="137"/>
        <v>0.52657877444698298</v>
      </c>
      <c r="Y259" s="31">
        <f t="shared" si="170"/>
        <v>-20.070786534655852</v>
      </c>
      <c r="Z259" s="31">
        <f t="shared" si="171"/>
        <v>-84.30756591289034</v>
      </c>
      <c r="AA259" s="31">
        <f t="shared" si="172"/>
        <v>9.3669651913288625</v>
      </c>
      <c r="AB259" s="31">
        <f t="shared" si="173"/>
        <v>-70.114880883448862</v>
      </c>
      <c r="AC259" s="31">
        <f t="shared" si="174"/>
        <v>1.7483492547208144E-5</v>
      </c>
      <c r="AD259" s="31">
        <f t="shared" si="175"/>
        <v>0.11495938384666048</v>
      </c>
      <c r="AE259" s="31">
        <f t="shared" si="176"/>
        <v>-10.177225085387461</v>
      </c>
      <c r="AF259" s="31">
        <f t="shared" si="177"/>
        <v>-154.30748741249255</v>
      </c>
      <c r="AG259" s="31">
        <f t="shared" si="134"/>
        <v>92.110410468749379</v>
      </c>
      <c r="AH259" s="31">
        <f t="shared" si="178"/>
        <v>-127.42085787710644</v>
      </c>
      <c r="AI259" s="31">
        <f t="shared" si="179"/>
        <v>-89.999975617415473</v>
      </c>
      <c r="AJ259" s="31">
        <f t="shared" si="180"/>
        <v>44.755378706170752</v>
      </c>
      <c r="AK259" s="31">
        <f t="shared" si="181"/>
        <v>89.668597241766307</v>
      </c>
      <c r="AL259" s="32">
        <f t="shared" si="182"/>
        <v>-0.18048148888641941</v>
      </c>
      <c r="AM259" s="31">
        <f t="shared" si="183"/>
        <v>-11.639699441613399</v>
      </c>
      <c r="AN259" s="31">
        <f t="shared" si="184"/>
        <v>9.2644498089272691</v>
      </c>
      <c r="AO259" s="31">
        <f t="shared" si="185"/>
        <v>-11.971077817262564</v>
      </c>
      <c r="AP259" s="30">
        <f t="shared" si="135"/>
        <v>23.609121289162623</v>
      </c>
      <c r="AQ259" s="30">
        <f t="shared" si="136"/>
        <v>-22.498774732165998</v>
      </c>
      <c r="AR259" s="31">
        <f t="shared" si="186"/>
        <v>0.19757128053643314</v>
      </c>
      <c r="AS259" s="33">
        <f t="shared" si="187"/>
        <v>-166.27856522975512</v>
      </c>
      <c r="AT259" s="31">
        <f t="shared" si="188"/>
        <v>5.4729903896706506E-9</v>
      </c>
      <c r="AU259" s="31">
        <f t="shared" si="189"/>
        <v>2.0339621030323863E-3</v>
      </c>
      <c r="AV259" s="32">
        <f t="shared" si="190"/>
        <v>-3.0785190042301693E-11</v>
      </c>
      <c r="AW259" s="31">
        <f t="shared" si="191"/>
        <v>-1.5254715779114864E-4</v>
      </c>
      <c r="AX259" s="34">
        <f t="shared" si="192"/>
        <v>5.4422051996283487E-9</v>
      </c>
      <c r="AY259" s="35">
        <f t="shared" si="193"/>
        <v>1.8814149452412376E-3</v>
      </c>
      <c r="AZ259" s="10">
        <f t="shared" si="194"/>
        <v>0.19757128597863832</v>
      </c>
      <c r="BA259" s="10">
        <f t="shared" si="195"/>
        <v>-166.27668381480987</v>
      </c>
      <c r="BB259" s="10">
        <f t="shared" si="196"/>
        <v>13.723316185190129</v>
      </c>
      <c r="BC259" s="37"/>
      <c r="BD259" s="46">
        <f t="shared" si="197"/>
        <v>0</v>
      </c>
      <c r="BE259" s="46">
        <f t="shared" si="198"/>
        <v>-166</v>
      </c>
      <c r="BF259" s="46">
        <f t="shared" si="199"/>
        <v>14</v>
      </c>
    </row>
    <row r="260" spans="22:58" x14ac:dyDescent="0.3">
      <c r="V260" s="29">
        <v>3.5600000000000098</v>
      </c>
      <c r="W260" s="38">
        <f t="shared" si="169"/>
        <v>36307.805477010959</v>
      </c>
      <c r="X260" s="30">
        <f t="shared" si="137"/>
        <v>0.52657877444698298</v>
      </c>
      <c r="Y260" s="31">
        <f t="shared" si="170"/>
        <v>-20.268863062570205</v>
      </c>
      <c r="Z260" s="31">
        <f t="shared" si="171"/>
        <v>-84.436319157734488</v>
      </c>
      <c r="AA260" s="31">
        <f t="shared" si="172"/>
        <v>9.5442923995982962</v>
      </c>
      <c r="AB260" s="31">
        <f t="shared" si="173"/>
        <v>-70.533133743476114</v>
      </c>
      <c r="AC260" s="31">
        <f t="shared" si="174"/>
        <v>1.8307462428326133E-5</v>
      </c>
      <c r="AD260" s="31">
        <f t="shared" si="175"/>
        <v>0.11763712444758641</v>
      </c>
      <c r="AE260" s="31">
        <f t="shared" si="176"/>
        <v>-10.197973581062499</v>
      </c>
      <c r="AF260" s="31">
        <f t="shared" si="177"/>
        <v>-154.85181577676303</v>
      </c>
      <c r="AG260" s="31">
        <f t="shared" ref="AG260:AG323" si="200">DC_gain_comp</f>
        <v>92.110410468749379</v>
      </c>
      <c r="AH260" s="31">
        <f t="shared" si="178"/>
        <v>-127.62085787710639</v>
      </c>
      <c r="AI260" s="31">
        <f t="shared" si="179"/>
        <v>-89.999976172430848</v>
      </c>
      <c r="AJ260" s="31">
        <f t="shared" si="180"/>
        <v>44.955372166877282</v>
      </c>
      <c r="AK260" s="31">
        <f t="shared" si="181"/>
        <v>89.676140726977977</v>
      </c>
      <c r="AL260" s="32">
        <f t="shared" si="182"/>
        <v>-0.18880502098359192</v>
      </c>
      <c r="AM260" s="31">
        <f t="shared" si="183"/>
        <v>-11.903172953248783</v>
      </c>
      <c r="AN260" s="31">
        <f t="shared" si="184"/>
        <v>9.2561197375366806</v>
      </c>
      <c r="AO260" s="31">
        <f t="shared" si="185"/>
        <v>-12.227008398701654</v>
      </c>
      <c r="AP260" s="30">
        <f t="shared" ref="AP260:AP323" si="201">-20*LOG(GmPS*Rsns)</f>
        <v>23.609121289162623</v>
      </c>
      <c r="AQ260" s="30">
        <f t="shared" ref="AQ260:AQ323" si="202">20*LOG(Vref/Vout)</f>
        <v>-22.498774732165998</v>
      </c>
      <c r="AR260" s="31">
        <f t="shared" si="186"/>
        <v>0.16849271347080474</v>
      </c>
      <c r="AS260" s="33">
        <f t="shared" si="187"/>
        <v>-167.07882417546469</v>
      </c>
      <c r="AT260" s="31">
        <f t="shared" si="188"/>
        <v>5.7309248429481035E-9</v>
      </c>
      <c r="AU260" s="31">
        <f t="shared" si="189"/>
        <v>2.0813391665564576E-3</v>
      </c>
      <c r="AV260" s="32">
        <f t="shared" si="190"/>
        <v>-3.2235538552003097E-11</v>
      </c>
      <c r="AW260" s="31">
        <f t="shared" si="191"/>
        <v>-1.5610043756001115E-4</v>
      </c>
      <c r="AX260" s="34">
        <f t="shared" si="192"/>
        <v>5.6986893043961007E-9</v>
      </c>
      <c r="AY260" s="35">
        <f t="shared" si="193"/>
        <v>1.9252387289964464E-3</v>
      </c>
      <c r="AZ260" s="10">
        <f t="shared" si="194"/>
        <v>0.16849271916949404</v>
      </c>
      <c r="BA260" s="10">
        <f t="shared" si="195"/>
        <v>-167.07689893673569</v>
      </c>
      <c r="BB260" s="10">
        <f t="shared" si="196"/>
        <v>12.923101063264312</v>
      </c>
      <c r="BC260" s="37"/>
      <c r="BD260" s="46">
        <f t="shared" si="197"/>
        <v>0</v>
      </c>
      <c r="BE260" s="46">
        <f t="shared" si="198"/>
        <v>-167</v>
      </c>
      <c r="BF260" s="46">
        <f t="shared" si="199"/>
        <v>13</v>
      </c>
    </row>
    <row r="261" spans="22:58" x14ac:dyDescent="0.3">
      <c r="V261" s="29">
        <v>3.5700000000000101</v>
      </c>
      <c r="W261" s="36">
        <f t="shared" si="169"/>
        <v>37153.522909718165</v>
      </c>
      <c r="X261" s="30">
        <f t="shared" ref="X261:X324" si="203">DC_gain_power</f>
        <v>0.52657877444698298</v>
      </c>
      <c r="Y261" s="31">
        <f t="shared" si="170"/>
        <v>-20.46702536539923</v>
      </c>
      <c r="Z261" s="31">
        <f t="shared" si="171"/>
        <v>-84.562196111752684</v>
      </c>
      <c r="AA261" s="31">
        <f t="shared" si="172"/>
        <v>9.7225289944345779</v>
      </c>
      <c r="AB261" s="31">
        <f t="shared" si="173"/>
        <v>-70.943962271511822</v>
      </c>
      <c r="AC261" s="31">
        <f t="shared" si="174"/>
        <v>1.9170264646483135E-5</v>
      </c>
      <c r="AD261" s="31">
        <f t="shared" si="175"/>
        <v>0.12037723710758583</v>
      </c>
      <c r="AE261" s="31">
        <f t="shared" si="176"/>
        <v>-10.217898426253024</v>
      </c>
      <c r="AF261" s="31">
        <f t="shared" si="177"/>
        <v>-155.38578114615692</v>
      </c>
      <c r="AG261" s="31">
        <f t="shared" si="200"/>
        <v>92.110410468749379</v>
      </c>
      <c r="AH261" s="31">
        <f t="shared" si="178"/>
        <v>-127.82085787710636</v>
      </c>
      <c r="AI261" s="31">
        <f t="shared" si="179"/>
        <v>-89.999976714812547</v>
      </c>
      <c r="AJ261" s="31">
        <f t="shared" si="180"/>
        <v>45.155365921891324</v>
      </c>
      <c r="AK261" s="31">
        <f t="shared" si="181"/>
        <v>89.683512512351669</v>
      </c>
      <c r="AL261" s="32">
        <f t="shared" si="182"/>
        <v>-0.19750376475786149</v>
      </c>
      <c r="AM261" s="31">
        <f t="shared" si="183"/>
        <v>-12.172255736983633</v>
      </c>
      <c r="AN261" s="31">
        <f t="shared" si="184"/>
        <v>9.2474147487764782</v>
      </c>
      <c r="AO261" s="31">
        <f t="shared" si="185"/>
        <v>-12.488719939444511</v>
      </c>
      <c r="AP261" s="30">
        <f t="shared" si="201"/>
        <v>23.609121289162623</v>
      </c>
      <c r="AQ261" s="30">
        <f t="shared" si="202"/>
        <v>-22.498774732165998</v>
      </c>
      <c r="AR261" s="31">
        <f t="shared" si="186"/>
        <v>0.1398628795200807</v>
      </c>
      <c r="AS261" s="33">
        <f t="shared" si="187"/>
        <v>-167.87450108560142</v>
      </c>
      <c r="AT261" s="31">
        <f t="shared" si="188"/>
        <v>6.0010156082528764E-9</v>
      </c>
      <c r="AU261" s="31">
        <f t="shared" si="189"/>
        <v>2.1298197836525402E-3</v>
      </c>
      <c r="AV261" s="32">
        <f t="shared" si="190"/>
        <v>-3.375531863929685E-11</v>
      </c>
      <c r="AW261" s="31">
        <f t="shared" si="191"/>
        <v>-1.5973648384710049E-4</v>
      </c>
      <c r="AX261" s="34">
        <f t="shared" si="192"/>
        <v>5.9672602896135795E-9</v>
      </c>
      <c r="AY261" s="35">
        <f t="shared" si="193"/>
        <v>1.9700832998054397E-3</v>
      </c>
      <c r="AZ261" s="10">
        <f t="shared" si="194"/>
        <v>0.13986288548734099</v>
      </c>
      <c r="BA261" s="10">
        <f t="shared" si="195"/>
        <v>-167.87253100230163</v>
      </c>
      <c r="BB261" s="10">
        <f t="shared" si="196"/>
        <v>12.127468997698372</v>
      </c>
      <c r="BC261" s="48"/>
      <c r="BD261" s="46">
        <f t="shared" si="197"/>
        <v>0</v>
      </c>
      <c r="BE261" s="46">
        <f t="shared" si="198"/>
        <v>-168</v>
      </c>
      <c r="BF261" s="46">
        <f t="shared" si="199"/>
        <v>12</v>
      </c>
    </row>
    <row r="262" spans="22:58" x14ac:dyDescent="0.3">
      <c r="V262" s="29">
        <v>3.5800000000000098</v>
      </c>
      <c r="W262" s="38">
        <f t="shared" si="169"/>
        <v>38018.939632056979</v>
      </c>
      <c r="X262" s="30">
        <f t="shared" si="203"/>
        <v>0.52657877444698298</v>
      </c>
      <c r="Y262" s="31">
        <f t="shared" si="170"/>
        <v>-20.6652696520243</v>
      </c>
      <c r="Z262" s="31">
        <f t="shared" si="171"/>
        <v>-84.685258653369686</v>
      </c>
      <c r="AA262" s="31">
        <f t="shared" si="172"/>
        <v>9.9016427977574519</v>
      </c>
      <c r="AB262" s="31">
        <f t="shared" si="173"/>
        <v>-71.347415264093499</v>
      </c>
      <c r="AC262" s="31">
        <f t="shared" si="174"/>
        <v>2.0073729296187025E-5</v>
      </c>
      <c r="AD262" s="31">
        <f t="shared" si="175"/>
        <v>0.12318117462049501</v>
      </c>
      <c r="AE262" s="31">
        <f t="shared" si="176"/>
        <v>-10.23702800609057</v>
      </c>
      <c r="AF262" s="31">
        <f t="shared" si="177"/>
        <v>-155.90949274284267</v>
      </c>
      <c r="AG262" s="31">
        <f t="shared" si="200"/>
        <v>92.110410468749379</v>
      </c>
      <c r="AH262" s="31">
        <f t="shared" si="178"/>
        <v>-128.02085787710632</v>
      </c>
      <c r="AI262" s="31">
        <f t="shared" si="179"/>
        <v>-89.999977244848125</v>
      </c>
      <c r="AJ262" s="31">
        <f t="shared" si="180"/>
        <v>45.355359957967622</v>
      </c>
      <c r="AK262" s="31">
        <f t="shared" si="181"/>
        <v>89.690716505528812</v>
      </c>
      <c r="AL262" s="32">
        <f t="shared" si="182"/>
        <v>-0.20659383190795627</v>
      </c>
      <c r="AM262" s="31">
        <f t="shared" si="183"/>
        <v>-12.447042962937143</v>
      </c>
      <c r="AN262" s="31">
        <f t="shared" si="184"/>
        <v>9.2383187177027217</v>
      </c>
      <c r="AO262" s="31">
        <f t="shared" si="185"/>
        <v>-12.756303702256456</v>
      </c>
      <c r="AP262" s="30">
        <f t="shared" si="201"/>
        <v>23.609121289162623</v>
      </c>
      <c r="AQ262" s="30">
        <f t="shared" si="202"/>
        <v>-22.498774732165998</v>
      </c>
      <c r="AR262" s="31">
        <f t="shared" si="186"/>
        <v>0.11163726860877432</v>
      </c>
      <c r="AS262" s="33">
        <f t="shared" si="187"/>
        <v>-168.66579644509912</v>
      </c>
      <c r="AT262" s="31">
        <f t="shared" si="188"/>
        <v>6.2838335674436237E-9</v>
      </c>
      <c r="AU262" s="31">
        <f t="shared" si="189"/>
        <v>2.1794296593852431E-3</v>
      </c>
      <c r="AV262" s="32">
        <f t="shared" si="190"/>
        <v>-3.5346458959116105E-11</v>
      </c>
      <c r="AW262" s="31">
        <f t="shared" si="191"/>
        <v>-1.6345722453228552E-4</v>
      </c>
      <c r="AX262" s="34">
        <f t="shared" si="192"/>
        <v>6.2484871084845079E-9</v>
      </c>
      <c r="AY262" s="35">
        <f t="shared" si="193"/>
        <v>2.0159724348529575E-3</v>
      </c>
      <c r="AZ262" s="10">
        <f t="shared" si="194"/>
        <v>0.11163727485726142</v>
      </c>
      <c r="BA262" s="10">
        <f t="shared" si="195"/>
        <v>-168.66378047266426</v>
      </c>
      <c r="BB262" s="10">
        <f t="shared" si="196"/>
        <v>11.336219527335743</v>
      </c>
      <c r="BC262" s="37"/>
      <c r="BD262" s="46">
        <f t="shared" si="197"/>
        <v>0</v>
      </c>
      <c r="BE262" s="46">
        <f t="shared" si="198"/>
        <v>-169</v>
      </c>
      <c r="BF262" s="46">
        <f t="shared" si="199"/>
        <v>11</v>
      </c>
    </row>
    <row r="263" spans="22:58" x14ac:dyDescent="0.3">
      <c r="V263" s="29">
        <v>3.5900000000000101</v>
      </c>
      <c r="W263" s="38">
        <f t="shared" si="169"/>
        <v>38904.514499429002</v>
      </c>
      <c r="X263" s="30">
        <f t="shared" si="203"/>
        <v>0.52657877444698298</v>
      </c>
      <c r="Y263" s="31">
        <f t="shared" si="170"/>
        <v>-20.863592295928591</v>
      </c>
      <c r="Z263" s="31">
        <f t="shared" si="171"/>
        <v>-84.805567487728638</v>
      </c>
      <c r="AA263" s="31">
        <f t="shared" si="172"/>
        <v>10.08160242825323</v>
      </c>
      <c r="AB263" s="31">
        <f t="shared" si="173"/>
        <v>-71.743546546940109</v>
      </c>
      <c r="AC263" s="31">
        <f t="shared" si="174"/>
        <v>2.101977272372712E-5</v>
      </c>
      <c r="AD263" s="31">
        <f t="shared" si="175"/>
        <v>0.12605042361734614</v>
      </c>
      <c r="AE263" s="31">
        <f t="shared" si="176"/>
        <v>-10.255390073455654</v>
      </c>
      <c r="AF263" s="31">
        <f t="shared" si="177"/>
        <v>-156.42306361105139</v>
      </c>
      <c r="AG263" s="31">
        <f t="shared" si="200"/>
        <v>92.110410468749379</v>
      </c>
      <c r="AH263" s="31">
        <f t="shared" si="178"/>
        <v>-128.22085787710631</v>
      </c>
      <c r="AI263" s="31">
        <f t="shared" si="179"/>
        <v>-89.999977762818617</v>
      </c>
      <c r="AJ263" s="31">
        <f t="shared" si="180"/>
        <v>45.555354262457087</v>
      </c>
      <c r="AK263" s="31">
        <f t="shared" si="181"/>
        <v>89.697756525250298</v>
      </c>
      <c r="AL263" s="32">
        <f t="shared" si="182"/>
        <v>-0.21609195240224388</v>
      </c>
      <c r="AM263" s="31">
        <f t="shared" si="183"/>
        <v>-12.727629740529366</v>
      </c>
      <c r="AN263" s="31">
        <f t="shared" si="184"/>
        <v>9.2288149016979091</v>
      </c>
      <c r="AO263" s="31">
        <f t="shared" si="185"/>
        <v>-13.029850978097684</v>
      </c>
      <c r="AP263" s="30">
        <f t="shared" si="201"/>
        <v>23.609121289162623</v>
      </c>
      <c r="AQ263" s="30">
        <f t="shared" si="202"/>
        <v>-22.498774732165998</v>
      </c>
      <c r="AR263" s="31">
        <f t="shared" si="186"/>
        <v>8.3771385238879503E-2</v>
      </c>
      <c r="AS263" s="33">
        <f t="shared" si="187"/>
        <v>-169.45291458914909</v>
      </c>
      <c r="AT263" s="31">
        <f t="shared" si="188"/>
        <v>6.5799823895127058E-9</v>
      </c>
      <c r="AU263" s="31">
        <f t="shared" si="189"/>
        <v>2.2301950975670611E-3</v>
      </c>
      <c r="AV263" s="32">
        <f t="shared" si="190"/>
        <v>-3.7012816821327127E-11</v>
      </c>
      <c r="AW263" s="31">
        <f t="shared" si="191"/>
        <v>-1.6726463240152845E-4</v>
      </c>
      <c r="AX263" s="34">
        <f t="shared" si="192"/>
        <v>6.5429695726913787E-9</v>
      </c>
      <c r="AY263" s="35">
        <f t="shared" si="193"/>
        <v>2.0629304651655325E-3</v>
      </c>
      <c r="AZ263" s="10">
        <f t="shared" si="194"/>
        <v>8.3771391781849072E-2</v>
      </c>
      <c r="BA263" s="10">
        <f t="shared" si="195"/>
        <v>-169.45085165868392</v>
      </c>
      <c r="BB263" s="10">
        <f t="shared" si="196"/>
        <v>10.549148341316084</v>
      </c>
      <c r="BC263" s="37"/>
      <c r="BD263" s="46">
        <f t="shared" si="197"/>
        <v>0</v>
      </c>
      <c r="BE263" s="46">
        <f t="shared" si="198"/>
        <v>-169</v>
      </c>
      <c r="BF263" s="46">
        <f t="shared" si="199"/>
        <v>11</v>
      </c>
    </row>
    <row r="264" spans="22:58" x14ac:dyDescent="0.3">
      <c r="V264" s="29">
        <v>3.6000000000000099</v>
      </c>
      <c r="W264" s="36">
        <f t="shared" si="169"/>
        <v>39810.717055350688</v>
      </c>
      <c r="X264" s="30">
        <f t="shared" si="203"/>
        <v>0.52657877444698298</v>
      </c>
      <c r="Y264" s="31">
        <f t="shared" si="170"/>
        <v>-21.061989828308775</v>
      </c>
      <c r="Z264" s="31">
        <f t="shared" si="171"/>
        <v>-84.92318215819391</v>
      </c>
      <c r="AA264" s="31">
        <f t="shared" si="172"/>
        <v>10.262377309553152</v>
      </c>
      <c r="AB264" s="31">
        <f t="shared" si="173"/>
        <v>-72.132414620914915</v>
      </c>
      <c r="AC264" s="31">
        <f t="shared" si="174"/>
        <v>2.2010401581059765E-5</v>
      </c>
      <c r="AD264" s="31">
        <f t="shared" si="175"/>
        <v>0.12898650535433881</v>
      </c>
      <c r="AE264" s="31">
        <f t="shared" si="176"/>
        <v>-10.27301173390706</v>
      </c>
      <c r="AF264" s="31">
        <f t="shared" si="177"/>
        <v>-156.92661027375451</v>
      </c>
      <c r="AG264" s="31">
        <f t="shared" si="200"/>
        <v>92.110410468749379</v>
      </c>
      <c r="AH264" s="31">
        <f t="shared" si="178"/>
        <v>-128.42085787710627</v>
      </c>
      <c r="AI264" s="31">
        <f t="shared" si="179"/>
        <v>-89.999978268998674</v>
      </c>
      <c r="AJ264" s="31">
        <f t="shared" si="180"/>
        <v>45.755348823279775</v>
      </c>
      <c r="AK264" s="31">
        <f t="shared" si="181"/>
        <v>89.704636303377001</v>
      </c>
      <c r="AL264" s="32">
        <f t="shared" si="182"/>
        <v>-0.22601549147207239</v>
      </c>
      <c r="AM264" s="31">
        <f t="shared" si="183"/>
        <v>-13.014110983396742</v>
      </c>
      <c r="AN264" s="31">
        <f t="shared" si="184"/>
        <v>9.2188859234508094</v>
      </c>
      <c r="AO264" s="31">
        <f t="shared" si="185"/>
        <v>-13.309452949018416</v>
      </c>
      <c r="AP264" s="30">
        <f t="shared" si="201"/>
        <v>23.609121289162623</v>
      </c>
      <c r="AQ264" s="30">
        <f t="shared" si="202"/>
        <v>-22.498774732165998</v>
      </c>
      <c r="AR264" s="31">
        <f t="shared" si="186"/>
        <v>5.6220746540375899E-2</v>
      </c>
      <c r="AS264" s="33">
        <f t="shared" si="187"/>
        <v>-170.23606322277291</v>
      </c>
      <c r="AT264" s="31">
        <f t="shared" si="188"/>
        <v>6.8900869586565903E-9</v>
      </c>
      <c r="AU264" s="31">
        <f t="shared" si="189"/>
        <v>2.2821430147049477E-3</v>
      </c>
      <c r="AV264" s="32">
        <f t="shared" si="190"/>
        <v>-3.8756320880863076E-11</v>
      </c>
      <c r="AW264" s="31">
        <f t="shared" si="191"/>
        <v>-1.7116072619287749E-4</v>
      </c>
      <c r="AX264" s="34">
        <f t="shared" si="192"/>
        <v>6.8513306377757272E-9</v>
      </c>
      <c r="AY264" s="35">
        <f t="shared" si="193"/>
        <v>2.1109822885120701E-3</v>
      </c>
      <c r="AZ264" s="10">
        <f t="shared" si="194"/>
        <v>5.6220753391706534E-2</v>
      </c>
      <c r="BA264" s="10">
        <f t="shared" si="195"/>
        <v>-170.2339522404844</v>
      </c>
      <c r="BB264" s="10">
        <f t="shared" si="196"/>
        <v>9.766047759515601</v>
      </c>
      <c r="BC264" s="48"/>
      <c r="BD264" s="46">
        <f t="shared" si="197"/>
        <v>0</v>
      </c>
      <c r="BE264" s="46">
        <f t="shared" si="198"/>
        <v>-170</v>
      </c>
      <c r="BF264" s="46">
        <f t="shared" si="199"/>
        <v>10</v>
      </c>
    </row>
    <row r="265" spans="22:58" x14ac:dyDescent="0.3">
      <c r="V265" s="29">
        <v>3.6100000000000101</v>
      </c>
      <c r="W265" s="38">
        <f t="shared" si="169"/>
        <v>40738.02778041226</v>
      </c>
      <c r="X265" s="30">
        <f t="shared" si="203"/>
        <v>0.52657877444698298</v>
      </c>
      <c r="Y265" s="31">
        <f t="shared" si="170"/>
        <v>-21.260458931452693</v>
      </c>
      <c r="Z265" s="31">
        <f t="shared" si="171"/>
        <v>-85.03816105855401</v>
      </c>
      <c r="AA265" s="31">
        <f t="shared" si="172"/>
        <v>10.44393767558538</v>
      </c>
      <c r="AB265" s="31">
        <f t="shared" si="173"/>
        <v>-72.514082317936854</v>
      </c>
      <c r="AC265" s="31">
        <f t="shared" si="174"/>
        <v>2.3047717097617741E-5</v>
      </c>
      <c r="AD265" s="31">
        <f t="shared" si="175"/>
        <v>0.13199097651915773</v>
      </c>
      <c r="AE265" s="31">
        <f t="shared" si="176"/>
        <v>-10.289919433703233</v>
      </c>
      <c r="AF265" s="31">
        <f t="shared" si="177"/>
        <v>-157.42025239997173</v>
      </c>
      <c r="AG265" s="31">
        <f t="shared" si="200"/>
        <v>92.110410468749379</v>
      </c>
      <c r="AH265" s="31">
        <f t="shared" si="178"/>
        <v>-128.62085787710623</v>
      </c>
      <c r="AI265" s="31">
        <f t="shared" si="179"/>
        <v>-89.999978763656657</v>
      </c>
      <c r="AJ265" s="31">
        <f t="shared" si="180"/>
        <v>45.955343628899399</v>
      </c>
      <c r="AK265" s="31">
        <f t="shared" si="181"/>
        <v>89.711359486864339</v>
      </c>
      <c r="AL265" s="32">
        <f t="shared" si="182"/>
        <v>-0.23638246643195665</v>
      </c>
      <c r="AM265" s="31">
        <f t="shared" si="183"/>
        <v>-13.306581264750216</v>
      </c>
      <c r="AN265" s="31">
        <f t="shared" si="184"/>
        <v>9.208513754110589</v>
      </c>
      <c r="AO265" s="31">
        <f t="shared" si="185"/>
        <v>-13.595200541542534</v>
      </c>
      <c r="AP265" s="30">
        <f t="shared" si="201"/>
        <v>23.609121289162623</v>
      </c>
      <c r="AQ265" s="30">
        <f t="shared" si="202"/>
        <v>-22.498774732165998</v>
      </c>
      <c r="AR265" s="31">
        <f t="shared" si="186"/>
        <v>2.8940877403982768E-2</v>
      </c>
      <c r="AS265" s="33">
        <f t="shared" si="187"/>
        <v>-171.01545294151427</v>
      </c>
      <c r="AT265" s="31">
        <f t="shared" si="188"/>
        <v>7.2148068748603583E-9</v>
      </c>
      <c r="AU265" s="31">
        <f t="shared" si="189"/>
        <v>2.3353009542718445E-3</v>
      </c>
      <c r="AV265" s="32">
        <f t="shared" si="190"/>
        <v>-4.0582757102523343E-11</v>
      </c>
      <c r="AW265" s="31">
        <f t="shared" si="191"/>
        <v>-1.7514757166683194E-4</v>
      </c>
      <c r="AX265" s="34">
        <f t="shared" si="192"/>
        <v>7.1742241177578354E-9</v>
      </c>
      <c r="AY265" s="35">
        <f t="shared" si="193"/>
        <v>2.1601533826050125E-3</v>
      </c>
      <c r="AZ265" s="10">
        <f t="shared" si="194"/>
        <v>2.8940884578206885E-2</v>
      </c>
      <c r="BA265" s="10">
        <f t="shared" si="195"/>
        <v>-171.01329278813165</v>
      </c>
      <c r="BB265" s="10">
        <f t="shared" si="196"/>
        <v>8.9867072118683495</v>
      </c>
      <c r="BC265" s="37"/>
      <c r="BD265" s="46">
        <f t="shared" si="197"/>
        <v>0</v>
      </c>
      <c r="BE265" s="46">
        <f t="shared" si="198"/>
        <v>-171</v>
      </c>
      <c r="BF265" s="46">
        <f t="shared" si="199"/>
        <v>9</v>
      </c>
    </row>
    <row r="266" spans="22:58" x14ac:dyDescent="0.3">
      <c r="V266" s="29">
        <v>3.6200000000000099</v>
      </c>
      <c r="W266" s="38">
        <f t="shared" si="169"/>
        <v>41686.938347034535</v>
      </c>
      <c r="X266" s="30">
        <f t="shared" si="203"/>
        <v>0.52657877444698298</v>
      </c>
      <c r="Y266" s="31">
        <f t="shared" si="170"/>
        <v>-21.458996432374025</v>
      </c>
      <c r="Z266" s="31">
        <f t="shared" si="171"/>
        <v>-85.150561445849902</v>
      </c>
      <c r="AA266" s="31">
        <f t="shared" si="172"/>
        <v>10.626254573303678</v>
      </c>
      <c r="AB266" s="31">
        <f t="shared" si="173"/>
        <v>-72.888616467481626</v>
      </c>
      <c r="AC266" s="31">
        <f t="shared" si="174"/>
        <v>2.4133919523754401E-5</v>
      </c>
      <c r="AD266" s="31">
        <f t="shared" si="175"/>
        <v>0.13506543005605337</v>
      </c>
      <c r="AE266" s="31">
        <f t="shared" si="176"/>
        <v>-10.306138950703842</v>
      </c>
      <c r="AF266" s="31">
        <f t="shared" si="177"/>
        <v>-157.90411248327547</v>
      </c>
      <c r="AG266" s="31">
        <f t="shared" si="200"/>
        <v>92.110410468749379</v>
      </c>
      <c r="AH266" s="31">
        <f t="shared" si="178"/>
        <v>-128.82085787710622</v>
      </c>
      <c r="AI266" s="31">
        <f t="shared" si="179"/>
        <v>-89.999979247054839</v>
      </c>
      <c r="AJ266" s="31">
        <f t="shared" si="180"/>
        <v>46.155338668298853</v>
      </c>
      <c r="AK266" s="31">
        <f t="shared" si="181"/>
        <v>89.717929639692201</v>
      </c>
      <c r="AL266" s="32">
        <f t="shared" si="182"/>
        <v>-0.24721156325014845</v>
      </c>
      <c r="AM266" s="31">
        <f t="shared" si="183"/>
        <v>-13.605134662812439</v>
      </c>
      <c r="AN266" s="31">
        <f t="shared" si="184"/>
        <v>9.1976796966918624</v>
      </c>
      <c r="AO266" s="31">
        <f t="shared" si="185"/>
        <v>-13.887184270175077</v>
      </c>
      <c r="AP266" s="30">
        <f t="shared" si="201"/>
        <v>23.609121289162623</v>
      </c>
      <c r="AQ266" s="30">
        <f t="shared" si="202"/>
        <v>-22.498774732165998</v>
      </c>
      <c r="AR266" s="31">
        <f t="shared" si="186"/>
        <v>1.8873029846453448E-3</v>
      </c>
      <c r="AS266" s="33">
        <f t="shared" si="187"/>
        <v>-171.79129675345055</v>
      </c>
      <c r="AT266" s="31">
        <f t="shared" si="188"/>
        <v>7.5548306679328888E-9</v>
      </c>
      <c r="AU266" s="31">
        <f t="shared" si="189"/>
        <v>2.3896971013105698E-3</v>
      </c>
      <c r="AV266" s="32">
        <f t="shared" si="190"/>
        <v>-4.2495982796174215E-11</v>
      </c>
      <c r="AW266" s="31">
        <f t="shared" si="191"/>
        <v>-1.792272827016339E-4</v>
      </c>
      <c r="AX266" s="34">
        <f t="shared" si="192"/>
        <v>7.5123346851367147E-9</v>
      </c>
      <c r="AY266" s="35">
        <f t="shared" si="193"/>
        <v>2.2104698186089359E-3</v>
      </c>
      <c r="AZ266" s="10">
        <f t="shared" si="194"/>
        <v>1.8873104969800299E-3</v>
      </c>
      <c r="BA266" s="10">
        <f t="shared" si="195"/>
        <v>-171.78908628363195</v>
      </c>
      <c r="BB266" s="10">
        <f t="shared" si="196"/>
        <v>8.2109137163680543</v>
      </c>
      <c r="BC266" s="37"/>
      <c r="BD266" s="46">
        <f t="shared" si="197"/>
        <v>0</v>
      </c>
      <c r="BE266" s="46">
        <f t="shared" si="198"/>
        <v>-172</v>
      </c>
      <c r="BF266" s="46">
        <f t="shared" si="199"/>
        <v>8</v>
      </c>
    </row>
    <row r="267" spans="22:58" x14ac:dyDescent="0.3">
      <c r="V267" s="29">
        <v>3.6300000000000101</v>
      </c>
      <c r="W267" s="36">
        <f t="shared" si="169"/>
        <v>42657.95188016029</v>
      </c>
      <c r="X267" s="30">
        <f t="shared" si="203"/>
        <v>0.52657877444698298</v>
      </c>
      <c r="Y267" s="31">
        <f t="shared" si="170"/>
        <v>-21.657599296696318</v>
      </c>
      <c r="Z267" s="31">
        <f t="shared" si="171"/>
        <v>-85.260439453759247</v>
      </c>
      <c r="AA267" s="31">
        <f t="shared" si="172"/>
        <v>10.809299862992912</v>
      </c>
      <c r="AB267" s="31">
        <f t="shared" si="173"/>
        <v>-73.256087574196229</v>
      </c>
      <c r="AC267" s="31">
        <f t="shared" si="174"/>
        <v>2.5271312799823399E-5</v>
      </c>
      <c r="AD267" s="31">
        <f t="shared" si="175"/>
        <v>0.13821149601012678</v>
      </c>
      <c r="AE267" s="31">
        <f t="shared" si="176"/>
        <v>-10.321695387943624</v>
      </c>
      <c r="AF267" s="31">
        <f t="shared" si="177"/>
        <v>-158.37831553194536</v>
      </c>
      <c r="AG267" s="31">
        <f t="shared" si="200"/>
        <v>92.110410468749379</v>
      </c>
      <c r="AH267" s="31">
        <f t="shared" si="178"/>
        <v>-129.02085787710618</v>
      </c>
      <c r="AI267" s="31">
        <f t="shared" si="179"/>
        <v>-89.999979719449541</v>
      </c>
      <c r="AJ267" s="31">
        <f t="shared" si="180"/>
        <v>46.355333930956817</v>
      </c>
      <c r="AK267" s="31">
        <f t="shared" si="181"/>
        <v>89.724350244751022</v>
      </c>
      <c r="AL267" s="32">
        <f t="shared" si="182"/>
        <v>-0.25852215278615026</v>
      </c>
      <c r="AM267" s="31">
        <f t="shared" si="183"/>
        <v>-13.909864595982206</v>
      </c>
      <c r="AN267" s="31">
        <f t="shared" si="184"/>
        <v>9.1863643698138642</v>
      </c>
      <c r="AO267" s="31">
        <f t="shared" si="185"/>
        <v>-14.185494070680726</v>
      </c>
      <c r="AP267" s="30">
        <f t="shared" si="201"/>
        <v>23.609121289162623</v>
      </c>
      <c r="AQ267" s="30">
        <f t="shared" si="202"/>
        <v>-22.498774732165998</v>
      </c>
      <c r="AR267" s="31">
        <f t="shared" si="186"/>
        <v>-2.4984461133136904E-2</v>
      </c>
      <c r="AS267" s="33">
        <f t="shared" si="187"/>
        <v>-172.56380960262609</v>
      </c>
      <c r="AT267" s="31">
        <f t="shared" si="188"/>
        <v>7.9108796548167118E-9</v>
      </c>
      <c r="AU267" s="31">
        <f t="shared" si="189"/>
        <v>2.4453602973779115E-3</v>
      </c>
      <c r="AV267" s="32">
        <f t="shared" si="190"/>
        <v>-4.4497926616748869E-11</v>
      </c>
      <c r="AW267" s="31">
        <f t="shared" si="191"/>
        <v>-1.8340202241407541E-4</v>
      </c>
      <c r="AX267" s="34">
        <f t="shared" si="192"/>
        <v>7.8663817281999635E-9</v>
      </c>
      <c r="AY267" s="35">
        <f t="shared" si="193"/>
        <v>2.2619582749638361E-3</v>
      </c>
      <c r="AZ267" s="10">
        <f t="shared" si="194"/>
        <v>-2.4984453266755177E-2</v>
      </c>
      <c r="BA267" s="10">
        <f t="shared" si="195"/>
        <v>-172.56154764435112</v>
      </c>
      <c r="BB267" s="10">
        <f t="shared" si="196"/>
        <v>7.4384523556488773</v>
      </c>
      <c r="BC267" s="48"/>
      <c r="BD267" s="46">
        <f t="shared" si="197"/>
        <v>0</v>
      </c>
      <c r="BE267" s="46">
        <f t="shared" si="198"/>
        <v>-173</v>
      </c>
      <c r="BF267" s="46">
        <f t="shared" si="199"/>
        <v>7</v>
      </c>
    </row>
    <row r="268" spans="22:58" x14ac:dyDescent="0.3">
      <c r="V268" s="29">
        <v>3.6400000000000099</v>
      </c>
      <c r="W268" s="38">
        <f t="shared" si="169"/>
        <v>43651.583224017639</v>
      </c>
      <c r="X268" s="30">
        <f t="shared" si="203"/>
        <v>0.52657877444698298</v>
      </c>
      <c r="Y268" s="31">
        <f t="shared" si="170"/>
        <v>-21.856264622778042</v>
      </c>
      <c r="Z268" s="31">
        <f t="shared" si="171"/>
        <v>-85.367850106471778</v>
      </c>
      <c r="AA268" s="31">
        <f t="shared" si="172"/>
        <v>10.99304621634638</v>
      </c>
      <c r="AB268" s="31">
        <f t="shared" si="173"/>
        <v>-73.616569507038392</v>
      </c>
      <c r="AC268" s="31">
        <f t="shared" si="174"/>
        <v>2.6462309450892284E-5</v>
      </c>
      <c r="AD268" s="31">
        <f t="shared" si="175"/>
        <v>0.14143084239126261</v>
      </c>
      <c r="AE268" s="31">
        <f t="shared" si="176"/>
        <v>-10.336613169675228</v>
      </c>
      <c r="AF268" s="31">
        <f t="shared" si="177"/>
        <v>-158.84298877111891</v>
      </c>
      <c r="AG268" s="31">
        <f t="shared" si="200"/>
        <v>92.110410468749379</v>
      </c>
      <c r="AH268" s="31">
        <f t="shared" si="178"/>
        <v>-129.22085787710617</v>
      </c>
      <c r="AI268" s="31">
        <f t="shared" si="179"/>
        <v>-89.999980181091232</v>
      </c>
      <c r="AJ268" s="31">
        <f t="shared" si="180"/>
        <v>46.555329406825479</v>
      </c>
      <c r="AK268" s="31">
        <f t="shared" si="181"/>
        <v>89.73062470568523</v>
      </c>
      <c r="AL268" s="32">
        <f t="shared" si="182"/>
        <v>-0.27033430660441715</v>
      </c>
      <c r="AM268" s="31">
        <f t="shared" si="183"/>
        <v>-14.220863647387707</v>
      </c>
      <c r="AN268" s="31">
        <f t="shared" si="184"/>
        <v>9.1745476918642712</v>
      </c>
      <c r="AO268" s="31">
        <f t="shared" si="185"/>
        <v>-14.490219122793709</v>
      </c>
      <c r="AP268" s="30">
        <f t="shared" si="201"/>
        <v>23.609121289162623</v>
      </c>
      <c r="AQ268" s="30">
        <f t="shared" si="202"/>
        <v>-22.498774732165998</v>
      </c>
      <c r="AR268" s="31">
        <f t="shared" si="186"/>
        <v>-5.1718920814330716E-2</v>
      </c>
      <c r="AS268" s="33">
        <f t="shared" si="187"/>
        <v>-173.33320789391263</v>
      </c>
      <c r="AT268" s="31">
        <f t="shared" si="188"/>
        <v>8.2837079395879785E-9</v>
      </c>
      <c r="AU268" s="31">
        <f t="shared" si="189"/>
        <v>2.5023200558367919E-3</v>
      </c>
      <c r="AV268" s="32">
        <f t="shared" si="190"/>
        <v>-4.6596303183979823E-11</v>
      </c>
      <c r="AW268" s="31">
        <f t="shared" si="191"/>
        <v>-1.8767400430641095E-4</v>
      </c>
      <c r="AX268" s="34">
        <f t="shared" si="192"/>
        <v>8.2371116364039991E-9</v>
      </c>
      <c r="AY268" s="35">
        <f t="shared" si="193"/>
        <v>2.3146460515303812E-3</v>
      </c>
      <c r="AZ268" s="10">
        <f t="shared" si="194"/>
        <v>-5.1718912577219077E-2</v>
      </c>
      <c r="BA268" s="10">
        <f t="shared" si="195"/>
        <v>-173.3308932478611</v>
      </c>
      <c r="BB268" s="10">
        <f t="shared" si="196"/>
        <v>6.6691067521389016</v>
      </c>
      <c r="BC268" s="37"/>
      <c r="BD268" s="46">
        <f t="shared" si="197"/>
        <v>0</v>
      </c>
      <c r="BE268" s="46">
        <f t="shared" si="198"/>
        <v>-173</v>
      </c>
      <c r="BF268" s="46">
        <f t="shared" si="199"/>
        <v>7</v>
      </c>
    </row>
    <row r="269" spans="22:58" x14ac:dyDescent="0.3">
      <c r="V269" s="29">
        <v>3.6500000000000101</v>
      </c>
      <c r="W269" s="38">
        <f t="shared" si="169"/>
        <v>44668.359215097371</v>
      </c>
      <c r="X269" s="30">
        <f t="shared" si="203"/>
        <v>0.52657877444698298</v>
      </c>
      <c r="Y269" s="31">
        <f t="shared" si="170"/>
        <v>-22.054989636070871</v>
      </c>
      <c r="Z269" s="31">
        <f t="shared" si="171"/>
        <v>-85.472847332995656</v>
      </c>
      <c r="AA269" s="31">
        <f t="shared" si="172"/>
        <v>11.177467112504214</v>
      </c>
      <c r="AB269" s="31">
        <f t="shared" si="173"/>
        <v>-73.970139200250998</v>
      </c>
      <c r="AC269" s="31">
        <f t="shared" si="174"/>
        <v>2.7709435693587693E-5</v>
      </c>
      <c r="AD269" s="31">
        <f t="shared" si="175"/>
        <v>0.14472517605816781</v>
      </c>
      <c r="AE269" s="31">
        <f t="shared" si="176"/>
        <v>-10.350916039683982</v>
      </c>
      <c r="AF269" s="31">
        <f t="shared" si="177"/>
        <v>-159.29826135718849</v>
      </c>
      <c r="AG269" s="31">
        <f t="shared" si="200"/>
        <v>92.110410468749379</v>
      </c>
      <c r="AH269" s="31">
        <f t="shared" si="178"/>
        <v>-129.42085787710613</v>
      </c>
      <c r="AI269" s="31">
        <f t="shared" si="179"/>
        <v>-89.999980632224677</v>
      </c>
      <c r="AJ269" s="31">
        <f t="shared" si="180"/>
        <v>46.755325086309192</v>
      </c>
      <c r="AK269" s="31">
        <f t="shared" si="181"/>
        <v>89.736756348694712</v>
      </c>
      <c r="AL269" s="32">
        <f t="shared" si="182"/>
        <v>-0.28266881226584589</v>
      </c>
      <c r="AM269" s="31">
        <f t="shared" si="183"/>
        <v>-14.538223378508642</v>
      </c>
      <c r="AN269" s="31">
        <f t="shared" si="184"/>
        <v>9.1622088656865941</v>
      </c>
      <c r="AO269" s="31">
        <f t="shared" si="185"/>
        <v>-14.801447662038607</v>
      </c>
      <c r="AP269" s="30">
        <f t="shared" si="201"/>
        <v>23.609121289162623</v>
      </c>
      <c r="AQ269" s="30">
        <f t="shared" si="202"/>
        <v>-22.498774732165998</v>
      </c>
      <c r="AR269" s="31">
        <f t="shared" si="186"/>
        <v>-7.8360617000761579E-2</v>
      </c>
      <c r="AS269" s="33">
        <f t="shared" si="187"/>
        <v>-174.09970901922711</v>
      </c>
      <c r="AT269" s="31">
        <f t="shared" si="188"/>
        <v>8.6741062707663167E-9</v>
      </c>
      <c r="AU269" s="31">
        <f t="shared" si="189"/>
        <v>2.5606065775046478E-3</v>
      </c>
      <c r="AV269" s="32">
        <f t="shared" si="190"/>
        <v>-4.8791112497867153E-11</v>
      </c>
      <c r="AW269" s="31">
        <f t="shared" si="191"/>
        <v>-1.9204549343998601E-4</v>
      </c>
      <c r="AX269" s="34">
        <f t="shared" si="192"/>
        <v>8.6253151582684493E-9</v>
      </c>
      <c r="AY269" s="35">
        <f t="shared" si="193"/>
        <v>2.3685610840646618E-3</v>
      </c>
      <c r="AZ269" s="10">
        <f t="shared" si="194"/>
        <v>-7.8360608375446422E-2</v>
      </c>
      <c r="BA269" s="10">
        <f t="shared" si="195"/>
        <v>-174.09734045814304</v>
      </c>
      <c r="BB269" s="10">
        <f t="shared" si="196"/>
        <v>5.9026595418569627</v>
      </c>
      <c r="BC269" s="37"/>
      <c r="BD269" s="46">
        <f t="shared" si="197"/>
        <v>0</v>
      </c>
      <c r="BE269" s="46">
        <f t="shared" si="198"/>
        <v>-174</v>
      </c>
      <c r="BF269" s="46">
        <f t="shared" si="199"/>
        <v>6</v>
      </c>
    </row>
    <row r="270" spans="22:58" x14ac:dyDescent="0.3">
      <c r="V270" s="29">
        <v>3.6600000000000099</v>
      </c>
      <c r="W270" s="36">
        <f t="shared" si="169"/>
        <v>45708.818961488585</v>
      </c>
      <c r="X270" s="30">
        <f t="shared" si="203"/>
        <v>0.52657877444698298</v>
      </c>
      <c r="Y270" s="31">
        <f t="shared" si="170"/>
        <v>-22.253771683703249</v>
      </c>
      <c r="Z270" s="31">
        <f t="shared" si="171"/>
        <v>-85.575483981838602</v>
      </c>
      <c r="AA270" s="31">
        <f t="shared" si="172"/>
        <v>11.362536832235602</v>
      </c>
      <c r="AB270" s="31">
        <f t="shared" si="173"/>
        <v>-74.316876366387248</v>
      </c>
      <c r="AC270" s="31">
        <f t="shared" si="174"/>
        <v>2.9015336805215054E-5</v>
      </c>
      <c r="AD270" s="31">
        <f t="shared" si="175"/>
        <v>0.14809624362298227</v>
      </c>
      <c r="AE270" s="31">
        <f t="shared" si="176"/>
        <v>-10.36462706168386</v>
      </c>
      <c r="AF270" s="31">
        <f t="shared" si="177"/>
        <v>-159.74426410460288</v>
      </c>
      <c r="AG270" s="31">
        <f t="shared" si="200"/>
        <v>92.110410468749379</v>
      </c>
      <c r="AH270" s="31">
        <f t="shared" si="178"/>
        <v>-129.62085787710612</v>
      </c>
      <c r="AI270" s="31">
        <f t="shared" si="179"/>
        <v>-89.99998107308906</v>
      </c>
      <c r="AJ270" s="31">
        <f t="shared" si="180"/>
        <v>46.955320960244151</v>
      </c>
      <c r="AK270" s="31">
        <f t="shared" si="181"/>
        <v>89.742748424295669</v>
      </c>
      <c r="AL270" s="32">
        <f t="shared" si="182"/>
        <v>-0.29554718799081248</v>
      </c>
      <c r="AM270" s="31">
        <f t="shared" si="183"/>
        <v>-14.862034131569544</v>
      </c>
      <c r="AN270" s="31">
        <f t="shared" si="184"/>
        <v>9.1493263638965985</v>
      </c>
      <c r="AO270" s="31">
        <f t="shared" si="185"/>
        <v>-15.119266780362935</v>
      </c>
      <c r="AP270" s="30">
        <f t="shared" si="201"/>
        <v>23.609121289162623</v>
      </c>
      <c r="AQ270" s="30">
        <f t="shared" si="202"/>
        <v>-22.498774732165998</v>
      </c>
      <c r="AR270" s="31">
        <f t="shared" si="186"/>
        <v>-0.10495414079063892</v>
      </c>
      <c r="AS270" s="33">
        <f t="shared" si="187"/>
        <v>-174.86353088496583</v>
      </c>
      <c r="AT270" s="31">
        <f t="shared" si="188"/>
        <v>9.0829039699697242E-9</v>
      </c>
      <c r="AU270" s="31">
        <f t="shared" si="189"/>
        <v>2.6202507666662975E-3</v>
      </c>
      <c r="AV270" s="32">
        <f t="shared" si="190"/>
        <v>-5.1090069178143403E-11</v>
      </c>
      <c r="AW270" s="31">
        <f t="shared" si="191"/>
        <v>-1.9651880763620254E-4</v>
      </c>
      <c r="AX270" s="34">
        <f t="shared" si="192"/>
        <v>9.0318139007915801E-9</v>
      </c>
      <c r="AY270" s="35">
        <f t="shared" si="193"/>
        <v>2.4237319590300951E-3</v>
      </c>
      <c r="AZ270" s="10">
        <f t="shared" si="194"/>
        <v>-0.10495413175882502</v>
      </c>
      <c r="BA270" s="10">
        <f t="shared" si="195"/>
        <v>-174.8611071530068</v>
      </c>
      <c r="BB270" s="10">
        <f t="shared" si="196"/>
        <v>5.1388928469932011</v>
      </c>
      <c r="BC270" s="48"/>
      <c r="BD270" s="46">
        <f t="shared" si="197"/>
        <v>0</v>
      </c>
      <c r="BE270" s="46">
        <f t="shared" si="198"/>
        <v>-175</v>
      </c>
      <c r="BF270" s="46">
        <f t="shared" si="199"/>
        <v>5</v>
      </c>
    </row>
    <row r="271" spans="22:58" x14ac:dyDescent="0.3">
      <c r="V271" s="29">
        <v>3.6700000000000101</v>
      </c>
      <c r="W271" s="38">
        <f t="shared" si="169"/>
        <v>46773.514128720919</v>
      </c>
      <c r="X271" s="30">
        <f t="shared" si="203"/>
        <v>0.52657877444698298</v>
      </c>
      <c r="Y271" s="31">
        <f t="shared" si="170"/>
        <v>-22.452608229281608</v>
      </c>
      <c r="Z271" s="31">
        <f t="shared" si="171"/>
        <v>-85.675811836011974</v>
      </c>
      <c r="AA271" s="31">
        <f t="shared" si="172"/>
        <v>11.548230450440354</v>
      </c>
      <c r="AB271" s="31">
        <f t="shared" si="173"/>
        <v>-74.656863221517142</v>
      </c>
      <c r="AC271" s="31">
        <f t="shared" si="174"/>
        <v>3.0382782714649078E-5</v>
      </c>
      <c r="AD271" s="31">
        <f t="shared" si="175"/>
        <v>0.15154583237693944</v>
      </c>
      <c r="AE271" s="31">
        <f t="shared" si="176"/>
        <v>-10.377768621611558</v>
      </c>
      <c r="AF271" s="31">
        <f t="shared" si="177"/>
        <v>-160.18112922515218</v>
      </c>
      <c r="AG271" s="31">
        <f t="shared" si="200"/>
        <v>92.110410468749379</v>
      </c>
      <c r="AH271" s="31">
        <f t="shared" si="178"/>
        <v>-129.82085787710611</v>
      </c>
      <c r="AI271" s="31">
        <f t="shared" si="179"/>
        <v>-89.99998150391815</v>
      </c>
      <c r="AJ271" s="31">
        <f t="shared" si="180"/>
        <v>47.155317019878979</v>
      </c>
      <c r="AK271" s="31">
        <f t="shared" si="181"/>
        <v>89.748604109041295</v>
      </c>
      <c r="AL271" s="32">
        <f t="shared" si="182"/>
        <v>-0.30899169657940617</v>
      </c>
      <c r="AM271" s="31">
        <f t="shared" si="183"/>
        <v>-15.192384820434375</v>
      </c>
      <c r="AN271" s="31">
        <f t="shared" si="184"/>
        <v>9.135877914942844</v>
      </c>
      <c r="AO271" s="31">
        <f t="shared" si="185"/>
        <v>-15.44376221531123</v>
      </c>
      <c r="AP271" s="30">
        <f t="shared" si="201"/>
        <v>23.609121289162623</v>
      </c>
      <c r="AQ271" s="30">
        <f t="shared" si="202"/>
        <v>-22.498774732165998</v>
      </c>
      <c r="AR271" s="31">
        <f t="shared" si="186"/>
        <v>-0.13154414967208794</v>
      </c>
      <c r="AS271" s="33">
        <f t="shared" si="187"/>
        <v>-175.62489144046341</v>
      </c>
      <c r="AT271" s="31">
        <f t="shared" si="188"/>
        <v>9.5109689319145487E-9</v>
      </c>
      <c r="AU271" s="31">
        <f t="shared" si="189"/>
        <v>2.6812842474598013E-3</v>
      </c>
      <c r="AV271" s="32">
        <f t="shared" si="190"/>
        <v>-5.3498959189608023E-11</v>
      </c>
      <c r="AW271" s="31">
        <f t="shared" si="191"/>
        <v>-2.010963187054584E-4</v>
      </c>
      <c r="AX271" s="34">
        <f t="shared" si="192"/>
        <v>9.4574699727249411E-9</v>
      </c>
      <c r="AY271" s="35">
        <f t="shared" si="193"/>
        <v>2.480187928754343E-3</v>
      </c>
      <c r="AZ271" s="10">
        <f t="shared" si="194"/>
        <v>-0.13154414021461797</v>
      </c>
      <c r="BA271" s="10">
        <f t="shared" si="195"/>
        <v>-175.62241125253465</v>
      </c>
      <c r="BB271" s="10">
        <f t="shared" si="196"/>
        <v>4.377588747465353</v>
      </c>
      <c r="BC271" s="37"/>
      <c r="BD271" s="46">
        <f t="shared" si="197"/>
        <v>0</v>
      </c>
      <c r="BE271" s="46">
        <f t="shared" si="198"/>
        <v>-176</v>
      </c>
      <c r="BF271" s="46">
        <f t="shared" si="199"/>
        <v>4</v>
      </c>
    </row>
    <row r="272" spans="22:58" x14ac:dyDescent="0.3">
      <c r="V272" s="29">
        <v>3.6800000000000099</v>
      </c>
      <c r="W272" s="38">
        <f t="shared" si="169"/>
        <v>47863.009232264958</v>
      </c>
      <c r="X272" s="30">
        <f t="shared" si="203"/>
        <v>0.52657877444698298</v>
      </c>
      <c r="Y272" s="31">
        <f t="shared" si="170"/>
        <v>-22.65149684790164</v>
      </c>
      <c r="Z272" s="31">
        <f t="shared" si="171"/>
        <v>-85.773881628309098</v>
      </c>
      <c r="AA272" s="31">
        <f t="shared" si="172"/>
        <v>11.734523827137744</v>
      </c>
      <c r="AB272" s="31">
        <f t="shared" si="173"/>
        <v>-74.990184222668773</v>
      </c>
      <c r="AC272" s="31">
        <f t="shared" si="174"/>
        <v>3.1814673905639094E-5</v>
      </c>
      <c r="AD272" s="31">
        <f t="shared" si="175"/>
        <v>0.15507577123756627</v>
      </c>
      <c r="AE272" s="31">
        <f t="shared" si="176"/>
        <v>-10.390362431643009</v>
      </c>
      <c r="AF272" s="31">
        <f t="shared" si="177"/>
        <v>-160.60899007974032</v>
      </c>
      <c r="AG272" s="31">
        <f t="shared" si="200"/>
        <v>92.110410468749379</v>
      </c>
      <c r="AH272" s="31">
        <f t="shared" si="178"/>
        <v>-130.02085787710607</v>
      </c>
      <c r="AI272" s="31">
        <f t="shared" si="179"/>
        <v>-89.999981924940371</v>
      </c>
      <c r="AJ272" s="31">
        <f t="shared" si="180"/>
        <v>47.355313256856107</v>
      </c>
      <c r="AK272" s="31">
        <f t="shared" si="181"/>
        <v>89.754326507203558</v>
      </c>
      <c r="AL272" s="32">
        <f t="shared" si="182"/>
        <v>-0.32302535846627589</v>
      </c>
      <c r="AM272" s="31">
        <f t="shared" si="183"/>
        <v>-15.529362709765055</v>
      </c>
      <c r="AN272" s="31">
        <f t="shared" si="184"/>
        <v>9.1218404900331418</v>
      </c>
      <c r="AO272" s="31">
        <f t="shared" si="185"/>
        <v>-15.775018127501868</v>
      </c>
      <c r="AP272" s="30">
        <f t="shared" si="201"/>
        <v>23.609121289162623</v>
      </c>
      <c r="AQ272" s="30">
        <f t="shared" si="202"/>
        <v>-22.498774732165998</v>
      </c>
      <c r="AR272" s="31">
        <f t="shared" si="186"/>
        <v>-0.15817538461324432</v>
      </c>
      <c r="AS272" s="33">
        <f t="shared" si="187"/>
        <v>-176.3840082072422</v>
      </c>
      <c r="AT272" s="31">
        <f t="shared" si="188"/>
        <v>9.959205695760535E-9</v>
      </c>
      <c r="AU272" s="31">
        <f t="shared" si="189"/>
        <v>2.7437393806439953E-3</v>
      </c>
      <c r="AV272" s="32">
        <f t="shared" si="190"/>
        <v>-5.6019711187194203E-11</v>
      </c>
      <c r="AW272" s="31">
        <f t="shared" si="191"/>
        <v>-2.0578045370471288E-4</v>
      </c>
      <c r="AX272" s="34">
        <f t="shared" si="192"/>
        <v>9.9031859845733405E-9</v>
      </c>
      <c r="AY272" s="35">
        <f t="shared" si="193"/>
        <v>2.5379589269392826E-3</v>
      </c>
      <c r="AZ272" s="10">
        <f t="shared" si="194"/>
        <v>-0.15817537471005833</v>
      </c>
      <c r="BA272" s="10">
        <f t="shared" si="195"/>
        <v>-176.38147024831525</v>
      </c>
      <c r="BB272" s="10">
        <f t="shared" si="196"/>
        <v>3.618529751684747</v>
      </c>
      <c r="BC272" s="37"/>
      <c r="BD272" s="46">
        <f t="shared" si="197"/>
        <v>0</v>
      </c>
      <c r="BE272" s="46">
        <f t="shared" si="198"/>
        <v>-176</v>
      </c>
      <c r="BF272" s="46">
        <f t="shared" si="199"/>
        <v>4</v>
      </c>
    </row>
    <row r="273" spans="22:58" x14ac:dyDescent="0.3">
      <c r="V273" s="29">
        <v>3.6900000000000102</v>
      </c>
      <c r="W273" s="36">
        <f t="shared" si="169"/>
        <v>48977.881936845763</v>
      </c>
      <c r="X273" s="30">
        <f t="shared" si="203"/>
        <v>0.52657877444698298</v>
      </c>
      <c r="Y273" s="31">
        <f t="shared" si="170"/>
        <v>-22.850435221362186</v>
      </c>
      <c r="Z273" s="31">
        <f t="shared" si="171"/>
        <v>-85.869743056813505</v>
      </c>
      <c r="AA273" s="31">
        <f t="shared" si="172"/>
        <v>11.921393597102421</v>
      </c>
      <c r="AB273" s="31">
        <f t="shared" si="173"/>
        <v>-75.316925817488837</v>
      </c>
      <c r="AC273" s="31">
        <f t="shared" si="174"/>
        <v>3.3314047541880311E-5</v>
      </c>
      <c r="AD273" s="31">
        <f t="shared" si="175"/>
        <v>0.1586879317179212</v>
      </c>
      <c r="AE273" s="31">
        <f t="shared" si="176"/>
        <v>-10.402429535765242</v>
      </c>
      <c r="AF273" s="31">
        <f t="shared" si="177"/>
        <v>-161.02798094258441</v>
      </c>
      <c r="AG273" s="31">
        <f t="shared" si="200"/>
        <v>92.110410468749379</v>
      </c>
      <c r="AH273" s="31">
        <f t="shared" si="178"/>
        <v>-130.22085787710606</v>
      </c>
      <c r="AI273" s="31">
        <f t="shared" si="179"/>
        <v>-89.999982336378963</v>
      </c>
      <c r="AJ273" s="31">
        <f t="shared" si="180"/>
        <v>47.555309663194123</v>
      </c>
      <c r="AK273" s="31">
        <f t="shared" si="181"/>
        <v>89.759918652416815</v>
      </c>
      <c r="AL273" s="32">
        <f t="shared" si="182"/>
        <v>-0.3376719637791058</v>
      </c>
      <c r="AM273" s="31">
        <f t="shared" si="183"/>
        <v>-15.87305318224522</v>
      </c>
      <c r="AN273" s="31">
        <f t="shared" si="184"/>
        <v>9.1071902910583393</v>
      </c>
      <c r="AO273" s="31">
        <f t="shared" si="185"/>
        <v>-16.11311686620737</v>
      </c>
      <c r="AP273" s="30">
        <f t="shared" si="201"/>
        <v>23.609121289162623</v>
      </c>
      <c r="AQ273" s="30">
        <f t="shared" si="202"/>
        <v>-22.498774732165998</v>
      </c>
      <c r="AR273" s="31">
        <f t="shared" si="186"/>
        <v>-0.18489268771027767</v>
      </c>
      <c r="AS273" s="33">
        <f t="shared" si="187"/>
        <v>-177.14109780879178</v>
      </c>
      <c r="AT273" s="31">
        <f t="shared" si="188"/>
        <v>1.0428568945695299E-8</v>
      </c>
      <c r="AU273" s="31">
        <f t="shared" si="189"/>
        <v>2.8076492807565913E-3</v>
      </c>
      <c r="AV273" s="32">
        <f t="shared" si="190"/>
        <v>-5.8661968445567654E-11</v>
      </c>
      <c r="AW273" s="31">
        <f t="shared" si="191"/>
        <v>-2.1057369622434413E-4</v>
      </c>
      <c r="AX273" s="34">
        <f t="shared" si="192"/>
        <v>1.036990697724973E-8</v>
      </c>
      <c r="AY273" s="35">
        <f t="shared" si="193"/>
        <v>2.5970755845322472E-3</v>
      </c>
      <c r="AZ273" s="10">
        <f t="shared" si="194"/>
        <v>-0.18489267734037068</v>
      </c>
      <c r="BA273" s="10">
        <f t="shared" si="195"/>
        <v>-177.13850073320725</v>
      </c>
      <c r="BB273" s="10">
        <f t="shared" si="196"/>
        <v>2.8614992667927481</v>
      </c>
      <c r="BC273" s="48"/>
      <c r="BD273" s="46">
        <f t="shared" si="197"/>
        <v>0</v>
      </c>
      <c r="BE273" s="46">
        <f t="shared" si="198"/>
        <v>-177</v>
      </c>
      <c r="BF273" s="46">
        <f t="shared" si="199"/>
        <v>3</v>
      </c>
    </row>
    <row r="274" spans="22:58" x14ac:dyDescent="0.3">
      <c r="V274" s="29">
        <v>3.7000000000000099</v>
      </c>
      <c r="W274" s="38">
        <f t="shared" si="169"/>
        <v>50118.7233627284</v>
      </c>
      <c r="X274" s="30">
        <f t="shared" si="203"/>
        <v>0.52657877444698298</v>
      </c>
      <c r="Y274" s="31">
        <f t="shared" si="170"/>
        <v>-23.04942113357454</v>
      </c>
      <c r="Z274" s="31">
        <f t="shared" si="171"/>
        <v>-85.963444800595241</v>
      </c>
      <c r="AA274" s="31">
        <f t="shared" si="172"/>
        <v>12.108817158299093</v>
      </c>
      <c r="AB274" s="31">
        <f t="shared" si="173"/>
        <v>-75.637176206044771</v>
      </c>
      <c r="AC274" s="31">
        <f t="shared" si="174"/>
        <v>3.4884083927638304E-5</v>
      </c>
      <c r="AD274" s="31">
        <f t="shared" si="175"/>
        <v>0.16238422891838367</v>
      </c>
      <c r="AE274" s="31">
        <f t="shared" si="176"/>
        <v>-10.413990316744538</v>
      </c>
      <c r="AF274" s="31">
        <f t="shared" si="177"/>
        <v>-161.43823677772164</v>
      </c>
      <c r="AG274" s="31">
        <f t="shared" si="200"/>
        <v>92.110410468749379</v>
      </c>
      <c r="AH274" s="31">
        <f t="shared" si="178"/>
        <v>-130.42085787710602</v>
      </c>
      <c r="AI274" s="31">
        <f t="shared" si="179"/>
        <v>-89.999982738452076</v>
      </c>
      <c r="AJ274" s="31">
        <f t="shared" si="180"/>
        <v>47.755306231270794</v>
      </c>
      <c r="AK274" s="31">
        <f t="shared" si="181"/>
        <v>89.76538350928405</v>
      </c>
      <c r="AL274" s="32">
        <f t="shared" si="182"/>
        <v>-0.35295608326127736</v>
      </c>
      <c r="AM274" s="31">
        <f t="shared" si="183"/>
        <v>-16.223539493715194</v>
      </c>
      <c r="AN274" s="31">
        <f t="shared" si="184"/>
        <v>9.0919027396528787</v>
      </c>
      <c r="AO274" s="31">
        <f t="shared" si="185"/>
        <v>-16.45813872288322</v>
      </c>
      <c r="AP274" s="30">
        <f t="shared" si="201"/>
        <v>23.609121289162623</v>
      </c>
      <c r="AQ274" s="30">
        <f t="shared" si="202"/>
        <v>-22.498774732165998</v>
      </c>
      <c r="AR274" s="31">
        <f t="shared" si="186"/>
        <v>-0.21174102009503315</v>
      </c>
      <c r="AS274" s="33">
        <f t="shared" si="187"/>
        <v>-177.89637550060485</v>
      </c>
      <c r="AT274" s="31">
        <f t="shared" si="188"/>
        <v>1.0920051939004717E-8</v>
      </c>
      <c r="AU274" s="31">
        <f t="shared" si="189"/>
        <v>2.8730478336719406E-3</v>
      </c>
      <c r="AV274" s="32">
        <f t="shared" si="190"/>
        <v>-6.1425730964728475E-11</v>
      </c>
      <c r="AW274" s="31">
        <f t="shared" si="191"/>
        <v>-2.1547858770498194E-4</v>
      </c>
      <c r="AX274" s="34">
        <f t="shared" si="192"/>
        <v>1.0858626208039989E-8</v>
      </c>
      <c r="AY274" s="35">
        <f t="shared" si="193"/>
        <v>2.6575692459669589E-3</v>
      </c>
      <c r="AZ274" s="10">
        <f t="shared" si="194"/>
        <v>-0.21174100923640693</v>
      </c>
      <c r="BA274" s="10">
        <f t="shared" si="195"/>
        <v>-177.89371793135888</v>
      </c>
      <c r="BB274" s="10">
        <f t="shared" si="196"/>
        <v>2.1062820686411214</v>
      </c>
      <c r="BC274" s="37"/>
      <c r="BD274" s="46">
        <f t="shared" si="197"/>
        <v>0</v>
      </c>
      <c r="BE274" s="46">
        <f t="shared" si="198"/>
        <v>-178</v>
      </c>
      <c r="BF274" s="46">
        <f t="shared" si="199"/>
        <v>2</v>
      </c>
    </row>
    <row r="275" spans="22:58" x14ac:dyDescent="0.3">
      <c r="V275" s="29">
        <v>3.7100000000000102</v>
      </c>
      <c r="W275" s="38">
        <f t="shared" si="169"/>
        <v>51286.138399137766</v>
      </c>
      <c r="X275" s="30">
        <f t="shared" si="203"/>
        <v>0.52657877444698298</v>
      </c>
      <c r="Y275" s="31">
        <f t="shared" si="170"/>
        <v>-23.248452466160074</v>
      </c>
      <c r="Z275" s="31">
        <f t="shared" si="171"/>
        <v>-86.055034535557155</v>
      </c>
      <c r="AA275" s="31">
        <f t="shared" si="172"/>
        <v>12.296772659259165</v>
      </c>
      <c r="AB275" s="31">
        <f t="shared" si="173"/>
        <v>-75.951025114637034</v>
      </c>
      <c r="AC275" s="31">
        <f t="shared" si="174"/>
        <v>3.6528113238349741E-5</v>
      </c>
      <c r="AD275" s="31">
        <f t="shared" si="175"/>
        <v>0.16616662254151715</v>
      </c>
      <c r="AE275" s="31">
        <f t="shared" si="176"/>
        <v>-10.425064504340689</v>
      </c>
      <c r="AF275" s="31">
        <f t="shared" si="177"/>
        <v>-161.83989302765266</v>
      </c>
      <c r="AG275" s="31">
        <f t="shared" si="200"/>
        <v>92.110410468749379</v>
      </c>
      <c r="AH275" s="31">
        <f t="shared" si="178"/>
        <v>-130.62085787710603</v>
      </c>
      <c r="AI275" s="31">
        <f t="shared" si="179"/>
        <v>-89.999983131372872</v>
      </c>
      <c r="AJ275" s="31">
        <f t="shared" si="180"/>
        <v>47.955302953806942</v>
      </c>
      <c r="AK275" s="31">
        <f t="shared" si="181"/>
        <v>89.770723974946776</v>
      </c>
      <c r="AL275" s="32">
        <f t="shared" si="182"/>
        <v>-0.36890307791089455</v>
      </c>
      <c r="AM275" s="31">
        <f t="shared" si="183"/>
        <v>-16.580902516115454</v>
      </c>
      <c r="AN275" s="31">
        <f t="shared" si="184"/>
        <v>9.075952467539393</v>
      </c>
      <c r="AO275" s="31">
        <f t="shared" si="185"/>
        <v>-16.81016167254155</v>
      </c>
      <c r="AP275" s="30">
        <f t="shared" si="201"/>
        <v>23.609121289162623</v>
      </c>
      <c r="AQ275" s="30">
        <f t="shared" si="202"/>
        <v>-22.498774732165998</v>
      </c>
      <c r="AR275" s="31">
        <f t="shared" si="186"/>
        <v>-0.23876547980466967</v>
      </c>
      <c r="AS275" s="33">
        <f t="shared" si="187"/>
        <v>-178.6500547001942</v>
      </c>
      <c r="AT275" s="31">
        <f t="shared" si="188"/>
        <v>1.1434700006657401E-8</v>
      </c>
      <c r="AU275" s="31">
        <f t="shared" si="189"/>
        <v>2.9399697145677728E-3</v>
      </c>
      <c r="AV275" s="32">
        <f t="shared" si="190"/>
        <v>-6.4320642019342403E-11</v>
      </c>
      <c r="AW275" s="31">
        <f t="shared" si="191"/>
        <v>-2.2049772878501324E-4</v>
      </c>
      <c r="AX275" s="34">
        <f t="shared" si="192"/>
        <v>1.1370379364638059E-8</v>
      </c>
      <c r="AY275" s="35">
        <f t="shared" si="193"/>
        <v>2.7194719857827595E-3</v>
      </c>
      <c r="AZ275" s="10">
        <f t="shared" si="194"/>
        <v>-0.23876546843429031</v>
      </c>
      <c r="BA275" s="10">
        <f t="shared" si="195"/>
        <v>-178.64733522820842</v>
      </c>
      <c r="BB275" s="10">
        <f t="shared" si="196"/>
        <v>1.3526647717915807</v>
      </c>
      <c r="BC275" s="37"/>
      <c r="BD275" s="46">
        <f t="shared" si="197"/>
        <v>0</v>
      </c>
      <c r="BE275" s="46">
        <f t="shared" si="198"/>
        <v>-179</v>
      </c>
      <c r="BF275" s="46">
        <f t="shared" si="199"/>
        <v>1</v>
      </c>
    </row>
    <row r="276" spans="22:58" x14ac:dyDescent="0.3">
      <c r="V276" s="29">
        <v>3.72000000000001</v>
      </c>
      <c r="W276" s="36">
        <f t="shared" si="169"/>
        <v>52480.746024978471</v>
      </c>
      <c r="X276" s="30">
        <f t="shared" si="203"/>
        <v>0.52657877444698298</v>
      </c>
      <c r="Y276" s="31">
        <f t="shared" si="170"/>
        <v>-23.44752719422921</v>
      </c>
      <c r="Z276" s="31">
        <f t="shared" si="171"/>
        <v>-86.144558950395535</v>
      </c>
      <c r="AA276" s="31">
        <f t="shared" si="172"/>
        <v>12.485238985534021</v>
      </c>
      <c r="AB276" s="31">
        <f t="shared" si="173"/>
        <v>-76.258563581441607</v>
      </c>
      <c r="AC276" s="31">
        <f t="shared" si="174"/>
        <v>3.8249622598341757E-5</v>
      </c>
      <c r="AD276" s="31">
        <f t="shared" si="175"/>
        <v>0.17003711793054024</v>
      </c>
      <c r="AE276" s="31">
        <f t="shared" si="176"/>
        <v>-10.435671184625608</v>
      </c>
      <c r="AF276" s="31">
        <f t="shared" si="177"/>
        <v>-162.23308541390659</v>
      </c>
      <c r="AG276" s="31">
        <f t="shared" si="200"/>
        <v>92.110410468749379</v>
      </c>
      <c r="AH276" s="31">
        <f t="shared" si="178"/>
        <v>-130.82085787710599</v>
      </c>
      <c r="AI276" s="31">
        <f t="shared" si="179"/>
        <v>-89.999983515349697</v>
      </c>
      <c r="AJ276" s="31">
        <f t="shared" si="180"/>
        <v>48.155299823850932</v>
      </c>
      <c r="AK276" s="31">
        <f t="shared" si="181"/>
        <v>89.775942880619169</v>
      </c>
      <c r="AL276" s="32">
        <f t="shared" si="182"/>
        <v>-0.38553910717996642</v>
      </c>
      <c r="AM276" s="31">
        <f t="shared" si="183"/>
        <v>-16.945220468194087</v>
      </c>
      <c r="AN276" s="31">
        <f t="shared" si="184"/>
        <v>9.0593133083143513</v>
      </c>
      <c r="AO276" s="31">
        <f t="shared" si="185"/>
        <v>-17.169261102924615</v>
      </c>
      <c r="AP276" s="30">
        <f t="shared" si="201"/>
        <v>23.609121289162623</v>
      </c>
      <c r="AQ276" s="30">
        <f t="shared" si="202"/>
        <v>-22.498774732165998</v>
      </c>
      <c r="AR276" s="31">
        <f t="shared" si="186"/>
        <v>-0.26601131931463229</v>
      </c>
      <c r="AS276" s="33">
        <f t="shared" si="187"/>
        <v>-179.40234651683122</v>
      </c>
      <c r="AT276" s="31">
        <f t="shared" si="188"/>
        <v>1.197359898137508E-8</v>
      </c>
      <c r="AU276" s="31">
        <f t="shared" si="189"/>
        <v>3.0084504063104087E-3</v>
      </c>
      <c r="AV276" s="32">
        <f t="shared" si="190"/>
        <v>-6.7352487574208929E-11</v>
      </c>
      <c r="AW276" s="31">
        <f t="shared" si="191"/>
        <v>-2.2563378067947342E-4</v>
      </c>
      <c r="AX276" s="34">
        <f t="shared" si="192"/>
        <v>1.1906246493800872E-8</v>
      </c>
      <c r="AY276" s="35">
        <f t="shared" si="193"/>
        <v>2.7828166256309351E-3</v>
      </c>
      <c r="AZ276" s="10">
        <f t="shared" si="194"/>
        <v>-0.2660113074083858</v>
      </c>
      <c r="BA276" s="10">
        <f t="shared" si="195"/>
        <v>-179.39956370020559</v>
      </c>
      <c r="BB276" s="10">
        <f t="shared" si="196"/>
        <v>0.60043629979440993</v>
      </c>
      <c r="BC276" s="48"/>
      <c r="BD276" s="46">
        <f t="shared" si="197"/>
        <v>0</v>
      </c>
      <c r="BE276" s="46">
        <f t="shared" si="198"/>
        <v>-179</v>
      </c>
      <c r="BF276" s="46">
        <f t="shared" si="199"/>
        <v>1</v>
      </c>
    </row>
    <row r="277" spans="22:58" x14ac:dyDescent="0.3">
      <c r="V277" s="29">
        <v>3.7300000000000102</v>
      </c>
      <c r="W277" s="38">
        <f t="shared" si="169"/>
        <v>53703.179637026609</v>
      </c>
      <c r="X277" s="30">
        <f t="shared" si="203"/>
        <v>0.52657877444698298</v>
      </c>
      <c r="Y277" s="31">
        <f t="shared" si="170"/>
        <v>-23.646643382335238</v>
      </c>
      <c r="Z277" s="31">
        <f t="shared" si="171"/>
        <v>-86.232063762642639</v>
      </c>
      <c r="AA277" s="31">
        <f t="shared" si="172"/>
        <v>12.674195745351636</v>
      </c>
      <c r="AB277" s="31">
        <f t="shared" si="173"/>
        <v>-76.559883753763074</v>
      </c>
      <c r="AC277" s="31">
        <f t="shared" si="174"/>
        <v>4.0052263463236093E-5</v>
      </c>
      <c r="AD277" s="31">
        <f t="shared" si="175"/>
        <v>0.17399776713195952</v>
      </c>
      <c r="AE277" s="31">
        <f t="shared" si="176"/>
        <v>-10.445828810273158</v>
      </c>
      <c r="AF277" s="31">
        <f t="shared" si="177"/>
        <v>-162.61794974927375</v>
      </c>
      <c r="AG277" s="31">
        <f t="shared" si="200"/>
        <v>92.110410468749379</v>
      </c>
      <c r="AH277" s="31">
        <f t="shared" si="178"/>
        <v>-131.02085787710598</v>
      </c>
      <c r="AI277" s="31">
        <f t="shared" si="179"/>
        <v>-89.999983890586165</v>
      </c>
      <c r="AJ277" s="31">
        <f t="shared" si="180"/>
        <v>48.355296834764061</v>
      </c>
      <c r="AK277" s="31">
        <f t="shared" si="181"/>
        <v>89.78104299308751</v>
      </c>
      <c r="AL277" s="32">
        <f t="shared" si="182"/>
        <v>-0.40289113556943856</v>
      </c>
      <c r="AM277" s="31">
        <f t="shared" si="183"/>
        <v>-17.316568634000213</v>
      </c>
      <c r="AN277" s="31">
        <f t="shared" si="184"/>
        <v>9.0419582908380196</v>
      </c>
      <c r="AO277" s="31">
        <f t="shared" si="185"/>
        <v>-17.535509531498867</v>
      </c>
      <c r="AP277" s="30">
        <f t="shared" si="201"/>
        <v>23.609121289162623</v>
      </c>
      <c r="AQ277" s="30">
        <f t="shared" si="202"/>
        <v>-22.498774732165998</v>
      </c>
      <c r="AR277" s="31">
        <f t="shared" si="186"/>
        <v>-0.29352396243851331</v>
      </c>
      <c r="AS277" s="33">
        <f t="shared" si="187"/>
        <v>-180.15345928077261</v>
      </c>
      <c r="AT277" s="31">
        <f t="shared" si="188"/>
        <v>1.2537898341491709E-8</v>
      </c>
      <c r="AU277" s="31">
        <f t="shared" si="189"/>
        <v>3.0785262182682987E-3</v>
      </c>
      <c r="AV277" s="32">
        <f t="shared" si="190"/>
        <v>-7.0527053594127528E-11</v>
      </c>
      <c r="AW277" s="31">
        <f t="shared" si="191"/>
        <v>-2.3088946659106198E-4</v>
      </c>
      <c r="AX277" s="34">
        <f t="shared" si="192"/>
        <v>1.2467371287897581E-8</v>
      </c>
      <c r="AY277" s="35">
        <f t="shared" si="193"/>
        <v>2.8476367516772367E-3</v>
      </c>
      <c r="AZ277" s="10">
        <f t="shared" si="194"/>
        <v>-0.29352394997114201</v>
      </c>
      <c r="BA277" s="10">
        <f t="shared" si="195"/>
        <v>-180.15061164402093</v>
      </c>
      <c r="BB277" s="10">
        <f t="shared" si="196"/>
        <v>-0.15061164402092686</v>
      </c>
      <c r="BC277" s="37"/>
      <c r="BD277" s="46">
        <f t="shared" si="197"/>
        <v>0</v>
      </c>
      <c r="BE277" s="46">
        <f t="shared" si="198"/>
        <v>-180</v>
      </c>
      <c r="BF277" s="46">
        <f t="shared" si="199"/>
        <v>0</v>
      </c>
    </row>
    <row r="278" spans="22:58" x14ac:dyDescent="0.3">
      <c r="V278" s="29">
        <v>3.74000000000001</v>
      </c>
      <c r="W278" s="38">
        <f t="shared" si="169"/>
        <v>54954.087385763814</v>
      </c>
      <c r="X278" s="30">
        <f t="shared" si="203"/>
        <v>0.52657877444698298</v>
      </c>
      <c r="Y278" s="31">
        <f t="shared" si="170"/>
        <v>-23.845799180595971</v>
      </c>
      <c r="Z278" s="31">
        <f t="shared" si="171"/>
        <v>-86.317593734760834</v>
      </c>
      <c r="AA278" s="31">
        <f t="shared" si="172"/>
        <v>12.863623254593929</v>
      </c>
      <c r="AB278" s="31">
        <f t="shared" si="173"/>
        <v>-76.855078696640589</v>
      </c>
      <c r="AC278" s="31">
        <f t="shared" si="174"/>
        <v>4.1939859370679218E-5</v>
      </c>
      <c r="AD278" s="31">
        <f t="shared" si="175"/>
        <v>0.17805066998291286</v>
      </c>
      <c r="AE278" s="31">
        <f t="shared" si="176"/>
        <v>-10.455555211695691</v>
      </c>
      <c r="AF278" s="31">
        <f t="shared" si="177"/>
        <v>-162.9946217614185</v>
      </c>
      <c r="AG278" s="31">
        <f t="shared" si="200"/>
        <v>92.110410468749379</v>
      </c>
      <c r="AH278" s="31">
        <f t="shared" si="178"/>
        <v>-131.22085787710597</v>
      </c>
      <c r="AI278" s="31">
        <f t="shared" si="179"/>
        <v>-89.999984257281184</v>
      </c>
      <c r="AJ278" s="31">
        <f t="shared" si="180"/>
        <v>48.555293980206329</v>
      </c>
      <c r="AK278" s="31">
        <f t="shared" si="181"/>
        <v>89.786027016175453</v>
      </c>
      <c r="AL278" s="32">
        <f t="shared" si="182"/>
        <v>-0.42098693744791371</v>
      </c>
      <c r="AM278" s="31">
        <f t="shared" si="183"/>
        <v>-17.695019069257139</v>
      </c>
      <c r="AN278" s="31">
        <f t="shared" si="184"/>
        <v>9.0238596344018234</v>
      </c>
      <c r="AO278" s="31">
        <f t="shared" si="185"/>
        <v>-17.908976310362871</v>
      </c>
      <c r="AP278" s="30">
        <f t="shared" si="201"/>
        <v>23.609121289162623</v>
      </c>
      <c r="AQ278" s="30">
        <f t="shared" si="202"/>
        <v>-22.498774732165998</v>
      </c>
      <c r="AR278" s="31">
        <f t="shared" si="186"/>
        <v>-0.32134902029724088</v>
      </c>
      <c r="AS278" s="33">
        <f t="shared" si="187"/>
        <v>-180.90359807178137</v>
      </c>
      <c r="AT278" s="31">
        <f t="shared" si="188"/>
        <v>1.3128791924404127E-8</v>
      </c>
      <c r="AU278" s="31">
        <f t="shared" si="189"/>
        <v>3.1502343055636495E-3</v>
      </c>
      <c r="AV278" s="32">
        <f t="shared" si="190"/>
        <v>-7.3848197388964657E-11</v>
      </c>
      <c r="AW278" s="31">
        <f t="shared" si="191"/>
        <v>-2.3626757315401467E-4</v>
      </c>
      <c r="AX278" s="34">
        <f t="shared" si="192"/>
        <v>1.3054943727015162E-8</v>
      </c>
      <c r="AY278" s="35">
        <f t="shared" si="193"/>
        <v>2.9139667324096347E-3</v>
      </c>
      <c r="AZ278" s="10">
        <f t="shared" si="194"/>
        <v>-0.32134900724229715</v>
      </c>
      <c r="BA278" s="10">
        <f t="shared" si="195"/>
        <v>-180.90068410504895</v>
      </c>
      <c r="BB278" s="10">
        <f t="shared" si="196"/>
        <v>-0.90068410504895269</v>
      </c>
      <c r="BC278" s="37"/>
      <c r="BD278" s="46">
        <f t="shared" si="197"/>
        <v>0</v>
      </c>
      <c r="BE278" s="46">
        <f t="shared" si="198"/>
        <v>-181</v>
      </c>
      <c r="BF278" s="46">
        <f t="shared" si="199"/>
        <v>-1</v>
      </c>
    </row>
    <row r="279" spans="22:58" x14ac:dyDescent="0.3">
      <c r="V279" s="29">
        <v>3.7500000000000102</v>
      </c>
      <c r="W279" s="36">
        <f t="shared" si="169"/>
        <v>56234.132519036291</v>
      </c>
      <c r="X279" s="30">
        <f t="shared" si="203"/>
        <v>0.52657877444698298</v>
      </c>
      <c r="Y279" s="31">
        <f t="shared" si="170"/>
        <v>-24.044992820977491</v>
      </c>
      <c r="Z279" s="31">
        <f t="shared" si="171"/>
        <v>-86.401192690260714</v>
      </c>
      <c r="AA279" s="31">
        <f t="shared" si="172"/>
        <v>13.0535025212055</v>
      </c>
      <c r="AB279" s="31">
        <f t="shared" si="173"/>
        <v>-77.144242212523025</v>
      </c>
      <c r="AC279" s="31">
        <f t="shared" si="174"/>
        <v>4.3916414055536796E-5</v>
      </c>
      <c r="AD279" s="31">
        <f t="shared" si="175"/>
        <v>0.18219797522381084</v>
      </c>
      <c r="AE279" s="31">
        <f t="shared" si="176"/>
        <v>-10.464867608910954</v>
      </c>
      <c r="AF279" s="31">
        <f t="shared" si="177"/>
        <v>-163.36323692755994</v>
      </c>
      <c r="AG279" s="31">
        <f t="shared" si="200"/>
        <v>92.110410468749379</v>
      </c>
      <c r="AH279" s="31">
        <f t="shared" si="178"/>
        <v>-131.42085787710596</v>
      </c>
      <c r="AI279" s="31">
        <f t="shared" si="179"/>
        <v>-89.999984615629216</v>
      </c>
      <c r="AJ279" s="31">
        <f t="shared" si="180"/>
        <v>48.755291254123108</v>
      </c>
      <c r="AK279" s="31">
        <f t="shared" si="181"/>
        <v>89.790897592176137</v>
      </c>
      <c r="AL279" s="32">
        <f t="shared" si="182"/>
        <v>-0.43985509991451338</v>
      </c>
      <c r="AM279" s="31">
        <f t="shared" si="183"/>
        <v>-18.080640295793156</v>
      </c>
      <c r="AN279" s="31">
        <f t="shared" si="184"/>
        <v>9.0049887458520139</v>
      </c>
      <c r="AO279" s="31">
        <f t="shared" si="185"/>
        <v>-18.289727319246236</v>
      </c>
      <c r="AP279" s="30">
        <f t="shared" si="201"/>
        <v>23.609121289162623</v>
      </c>
      <c r="AQ279" s="30">
        <f t="shared" si="202"/>
        <v>-22.498774732165998</v>
      </c>
      <c r="AR279" s="31">
        <f t="shared" si="186"/>
        <v>-0.349532306062315</v>
      </c>
      <c r="AS279" s="33">
        <f t="shared" si="187"/>
        <v>-181.65296424680616</v>
      </c>
      <c r="AT279" s="31">
        <f t="shared" si="188"/>
        <v>1.3747531427156513E-8</v>
      </c>
      <c r="AU279" s="31">
        <f t="shared" si="189"/>
        <v>3.2236126887726204E-3</v>
      </c>
      <c r="AV279" s="32">
        <f t="shared" si="190"/>
        <v>-7.7329419543252328E-11</v>
      </c>
      <c r="AW279" s="31">
        <f t="shared" si="191"/>
        <v>-2.4177095191161907E-4</v>
      </c>
      <c r="AX279" s="34">
        <f t="shared" si="192"/>
        <v>1.367020200761326E-8</v>
      </c>
      <c r="AY279" s="35">
        <f t="shared" si="193"/>
        <v>2.9818417368610013E-3</v>
      </c>
      <c r="AZ279" s="10">
        <f t="shared" si="194"/>
        <v>-0.34953229239211298</v>
      </c>
      <c r="BA279" s="10">
        <f t="shared" si="195"/>
        <v>-181.6499824050693</v>
      </c>
      <c r="BB279" s="10">
        <f t="shared" si="196"/>
        <v>-1.6499824050692951</v>
      </c>
      <c r="BC279" s="48"/>
      <c r="BD279" s="46">
        <f t="shared" si="197"/>
        <v>0</v>
      </c>
      <c r="BE279" s="46">
        <f t="shared" si="198"/>
        <v>-182</v>
      </c>
      <c r="BF279" s="46">
        <f t="shared" si="199"/>
        <v>-2</v>
      </c>
    </row>
    <row r="280" spans="22:58" x14ac:dyDescent="0.3">
      <c r="V280" s="29">
        <v>3.76000000000001</v>
      </c>
      <c r="W280" s="38">
        <f t="shared" si="169"/>
        <v>57543.9937337171</v>
      </c>
      <c r="X280" s="30">
        <f t="shared" si="203"/>
        <v>0.52657877444698298</v>
      </c>
      <c r="Y280" s="31">
        <f t="shared" si="170"/>
        <v>-24.244222613733243</v>
      </c>
      <c r="Z280" s="31">
        <f t="shared" si="171"/>
        <v>-86.482903529817875</v>
      </c>
      <c r="AA280" s="31">
        <f t="shared" si="172"/>
        <v>13.24381522913499</v>
      </c>
      <c r="AB280" s="31">
        <f t="shared" si="173"/>
        <v>-77.427468671700936</v>
      </c>
      <c r="AC280" s="31">
        <f t="shared" si="174"/>
        <v>4.5986119927618803E-5</v>
      </c>
      <c r="AD280" s="31">
        <f t="shared" si="175"/>
        <v>0.1864418816368513</v>
      </c>
      <c r="AE280" s="31">
        <f t="shared" si="176"/>
        <v>-10.473782624031344</v>
      </c>
      <c r="AF280" s="31">
        <f t="shared" si="177"/>
        <v>-163.72393031988196</v>
      </c>
      <c r="AG280" s="31">
        <f t="shared" si="200"/>
        <v>92.110410468749379</v>
      </c>
      <c r="AH280" s="31">
        <f t="shared" si="178"/>
        <v>-131.62085787710595</v>
      </c>
      <c r="AI280" s="31">
        <f t="shared" si="179"/>
        <v>-89.999984965820246</v>
      </c>
      <c r="AJ280" s="31">
        <f t="shared" si="180"/>
        <v>48.955288650732243</v>
      </c>
      <c r="AK280" s="31">
        <f t="shared" si="181"/>
        <v>89.795657303251701</v>
      </c>
      <c r="AL280" s="32">
        <f t="shared" si="182"/>
        <v>-0.45952502351944724</v>
      </c>
      <c r="AM280" s="31">
        <f t="shared" si="183"/>
        <v>-18.473496984295348</v>
      </c>
      <c r="AN280" s="31">
        <f t="shared" si="184"/>
        <v>8.9853162188562266</v>
      </c>
      <c r="AO280" s="31">
        <f t="shared" si="185"/>
        <v>-18.677824646863893</v>
      </c>
      <c r="AP280" s="30">
        <f t="shared" si="201"/>
        <v>23.609121289162623</v>
      </c>
      <c r="AQ280" s="30">
        <f t="shared" si="202"/>
        <v>-22.498774732165998</v>
      </c>
      <c r="AR280" s="31">
        <f t="shared" si="186"/>
        <v>-0.37811984817849265</v>
      </c>
      <c r="AS280" s="33">
        <f t="shared" si="187"/>
        <v>-182.40175496674584</v>
      </c>
      <c r="AT280" s="31">
        <f t="shared" si="188"/>
        <v>1.4395434121060042E-8</v>
      </c>
      <c r="AU280" s="31">
        <f t="shared" si="189"/>
        <v>3.2987002740843029E-3</v>
      </c>
      <c r="AV280" s="32">
        <f t="shared" si="190"/>
        <v>-8.0974577366856972E-11</v>
      </c>
      <c r="AW280" s="31">
        <f t="shared" si="191"/>
        <v>-2.4740252082813775E-4</v>
      </c>
      <c r="AX280" s="34">
        <f t="shared" si="192"/>
        <v>1.4314459543693185E-8</v>
      </c>
      <c r="AY280" s="35">
        <f t="shared" si="193"/>
        <v>3.051297753256165E-3</v>
      </c>
      <c r="AZ280" s="10">
        <f t="shared" si="194"/>
        <v>-0.37811983386403308</v>
      </c>
      <c r="BA280" s="10">
        <f t="shared" si="195"/>
        <v>-182.3987036689926</v>
      </c>
      <c r="BB280" s="10">
        <f t="shared" si="196"/>
        <v>-2.3987036689925958</v>
      </c>
      <c r="BC280" s="37"/>
      <c r="BD280" s="46">
        <f t="shared" si="197"/>
        <v>0</v>
      </c>
      <c r="BE280" s="46">
        <f t="shared" si="198"/>
        <v>-182</v>
      </c>
      <c r="BF280" s="46">
        <f t="shared" si="199"/>
        <v>-2</v>
      </c>
    </row>
    <row r="281" spans="22:58" x14ac:dyDescent="0.3">
      <c r="V281" s="29">
        <v>3.7700000000000098</v>
      </c>
      <c r="W281" s="38">
        <f t="shared" si="169"/>
        <v>58884.365535560224</v>
      </c>
      <c r="X281" s="30">
        <f t="shared" si="203"/>
        <v>0.52657877444698298</v>
      </c>
      <c r="Y281" s="31">
        <f t="shared" si="170"/>
        <v>-24.443486943992809</v>
      </c>
      <c r="Z281" s="31">
        <f t="shared" si="171"/>
        <v>-86.562768247364815</v>
      </c>
      <c r="AA281" s="31">
        <f t="shared" si="172"/>
        <v>13.434543721903562</v>
      </c>
      <c r="AB281" s="31">
        <f t="shared" si="173"/>
        <v>-77.704852853165875</v>
      </c>
      <c r="AC281" s="31">
        <f t="shared" si="174"/>
        <v>4.81533669755754E-5</v>
      </c>
      <c r="AD281" s="31">
        <f t="shared" si="175"/>
        <v>0.19078463921101207</v>
      </c>
      <c r="AE281" s="31">
        <f t="shared" si="176"/>
        <v>-10.482316294275289</v>
      </c>
      <c r="AF281" s="31">
        <f t="shared" si="177"/>
        <v>-164.07683646131966</v>
      </c>
      <c r="AG281" s="31">
        <f t="shared" si="200"/>
        <v>92.110410468749379</v>
      </c>
      <c r="AH281" s="31">
        <f t="shared" si="178"/>
        <v>-131.82085787710594</v>
      </c>
      <c r="AI281" s="31">
        <f t="shared" si="179"/>
        <v>-89.999985308039953</v>
      </c>
      <c r="AJ281" s="31">
        <f t="shared" si="180"/>
        <v>49.1552861645118</v>
      </c>
      <c r="AK281" s="31">
        <f t="shared" si="181"/>
        <v>89.800308672801023</v>
      </c>
      <c r="AL281" s="32">
        <f t="shared" si="182"/>
        <v>-0.48002692064975533</v>
      </c>
      <c r="AM281" s="31">
        <f t="shared" si="183"/>
        <v>-18.873649625751764</v>
      </c>
      <c r="AN281" s="31">
        <f t="shared" si="184"/>
        <v>8.9648118355054862</v>
      </c>
      <c r="AO281" s="31">
        <f t="shared" si="185"/>
        <v>-19.073326260990694</v>
      </c>
      <c r="AP281" s="30">
        <f t="shared" si="201"/>
        <v>23.609121289162623</v>
      </c>
      <c r="AQ281" s="30">
        <f t="shared" si="202"/>
        <v>-22.498774732165998</v>
      </c>
      <c r="AR281" s="31">
        <f t="shared" si="186"/>
        <v>-0.40715790177317857</v>
      </c>
      <c r="AS281" s="33">
        <f t="shared" si="187"/>
        <v>-183.15016272231034</v>
      </c>
      <c r="AT281" s="31">
        <f t="shared" si="188"/>
        <v>1.507386935110832E-8</v>
      </c>
      <c r="AU281" s="31">
        <f t="shared" si="189"/>
        <v>3.3755368739292928E-3</v>
      </c>
      <c r="AV281" s="32">
        <f t="shared" si="190"/>
        <v>-8.4791385479511292E-11</v>
      </c>
      <c r="AW281" s="31">
        <f t="shared" si="191"/>
        <v>-2.5316526583595201E-4</v>
      </c>
      <c r="AX281" s="34">
        <f t="shared" si="192"/>
        <v>1.4989077965628807E-8</v>
      </c>
      <c r="AY281" s="35">
        <f t="shared" si="193"/>
        <v>3.122371608093341E-3</v>
      </c>
      <c r="AZ281" s="10">
        <f t="shared" si="194"/>
        <v>-0.40715788678410059</v>
      </c>
      <c r="BA281" s="10">
        <f t="shared" si="195"/>
        <v>-183.14704035070224</v>
      </c>
      <c r="BB281" s="10">
        <f t="shared" si="196"/>
        <v>-3.1470403507022411</v>
      </c>
      <c r="BC281" s="37"/>
      <c r="BD281" s="46">
        <f t="shared" si="197"/>
        <v>0</v>
      </c>
      <c r="BE281" s="46">
        <f t="shared" si="198"/>
        <v>-183</v>
      </c>
      <c r="BF281" s="46">
        <f t="shared" si="199"/>
        <v>-3</v>
      </c>
    </row>
    <row r="282" spans="22:58" x14ac:dyDescent="0.3">
      <c r="V282" s="29">
        <v>3.78000000000001</v>
      </c>
      <c r="W282" s="36">
        <f t="shared" si="169"/>
        <v>60255.958607437242</v>
      </c>
      <c r="X282" s="30">
        <f t="shared" si="203"/>
        <v>0.52657877444698298</v>
      </c>
      <c r="Y282" s="31">
        <f t="shared" si="170"/>
        <v>-24.642784268494545</v>
      </c>
      <c r="Z282" s="31">
        <f t="shared" si="171"/>
        <v>-86.640827946136952</v>
      </c>
      <c r="AA282" s="31">
        <f t="shared" si="172"/>
        <v>13.625670985887206</v>
      </c>
      <c r="AB282" s="31">
        <f t="shared" si="173"/>
        <v>-77.976489795550336</v>
      </c>
      <c r="AC282" s="31">
        <f t="shared" si="174"/>
        <v>5.0422752069956468E-5</v>
      </c>
      <c r="AD282" s="31">
        <f t="shared" si="175"/>
        <v>0.19522855033413741</v>
      </c>
      <c r="AE282" s="31">
        <f t="shared" si="176"/>
        <v>-10.490484085408287</v>
      </c>
      <c r="AF282" s="31">
        <f t="shared" si="177"/>
        <v>-164.42208919135314</v>
      </c>
      <c r="AG282" s="31">
        <f t="shared" si="200"/>
        <v>92.110410468749379</v>
      </c>
      <c r="AH282" s="31">
        <f t="shared" si="178"/>
        <v>-132.02085787710593</v>
      </c>
      <c r="AI282" s="31">
        <f t="shared" si="179"/>
        <v>-89.999985642469795</v>
      </c>
      <c r="AJ282" s="31">
        <f t="shared" si="180"/>
        <v>49.355283790188409</v>
      </c>
      <c r="AK282" s="31">
        <f t="shared" si="181"/>
        <v>89.804854166796432</v>
      </c>
      <c r="AL282" s="32">
        <f t="shared" si="182"/>
        <v>-0.50139181138237188</v>
      </c>
      <c r="AM282" s="31">
        <f t="shared" si="183"/>
        <v>-19.28115419205411</v>
      </c>
      <c r="AN282" s="31">
        <f t="shared" si="184"/>
        <v>8.9434445704494898</v>
      </c>
      <c r="AO282" s="31">
        <f t="shared" si="185"/>
        <v>-19.476285667727474</v>
      </c>
      <c r="AP282" s="30">
        <f t="shared" si="201"/>
        <v>23.609121289162623</v>
      </c>
      <c r="AQ282" s="30">
        <f t="shared" si="202"/>
        <v>-22.498774732165998</v>
      </c>
      <c r="AR282" s="31">
        <f t="shared" si="186"/>
        <v>-0.43669295796217256</v>
      </c>
      <c r="AS282" s="33">
        <f t="shared" si="187"/>
        <v>-183.8983748590806</v>
      </c>
      <c r="AT282" s="31">
        <f t="shared" si="188"/>
        <v>1.5784279751181531E-8</v>
      </c>
      <c r="AU282" s="31">
        <f t="shared" si="189"/>
        <v>3.4541632280887932E-3</v>
      </c>
      <c r="AV282" s="32">
        <f t="shared" si="190"/>
        <v>-8.8787558500948046E-11</v>
      </c>
      <c r="AW282" s="31">
        <f t="shared" si="191"/>
        <v>-2.5906224241874492E-4</v>
      </c>
      <c r="AX282" s="34">
        <f t="shared" si="192"/>
        <v>1.5695492192680584E-8</v>
      </c>
      <c r="AY282" s="35">
        <f t="shared" si="193"/>
        <v>3.1951009856700484E-3</v>
      </c>
      <c r="AZ282" s="10">
        <f t="shared" si="194"/>
        <v>-0.43669294226668037</v>
      </c>
      <c r="BA282" s="10">
        <f t="shared" si="195"/>
        <v>-183.89517975809494</v>
      </c>
      <c r="BB282" s="10">
        <f t="shared" si="196"/>
        <v>-3.8951797580949403</v>
      </c>
      <c r="BC282" s="48"/>
      <c r="BD282" s="46">
        <f t="shared" si="197"/>
        <v>0</v>
      </c>
      <c r="BE282" s="46">
        <f t="shared" si="198"/>
        <v>-184</v>
      </c>
      <c r="BF282" s="46">
        <f t="shared" si="199"/>
        <v>-4</v>
      </c>
    </row>
    <row r="283" spans="22:58" x14ac:dyDescent="0.3">
      <c r="V283" s="29">
        <v>3.7900000000000098</v>
      </c>
      <c r="W283" s="38">
        <f t="shared" si="169"/>
        <v>61659.500186149708</v>
      </c>
      <c r="X283" s="30">
        <f t="shared" si="203"/>
        <v>0.52657877444698298</v>
      </c>
      <c r="Y283" s="31">
        <f t="shared" si="170"/>
        <v>-24.842113112456097</v>
      </c>
      <c r="Z283" s="31">
        <f t="shared" si="171"/>
        <v>-86.717122854652814</v>
      </c>
      <c r="AA283" s="31">
        <f t="shared" si="172"/>
        <v>13.817180633392114</v>
      </c>
      <c r="AB283" s="31">
        <f t="shared" si="173"/>
        <v>-78.24247465778943</v>
      </c>
      <c r="AC283" s="31">
        <f t="shared" si="174"/>
        <v>5.27990887194306E-5</v>
      </c>
      <c r="AD283" s="31">
        <f t="shared" si="175"/>
        <v>0.19977597101273734</v>
      </c>
      <c r="AE283" s="31">
        <f t="shared" si="176"/>
        <v>-10.498300905528282</v>
      </c>
      <c r="AF283" s="31">
        <f t="shared" si="177"/>
        <v>-164.75982154142952</v>
      </c>
      <c r="AG283" s="31">
        <f t="shared" si="200"/>
        <v>92.110410468749379</v>
      </c>
      <c r="AH283" s="31">
        <f t="shared" si="178"/>
        <v>-132.22085787710591</v>
      </c>
      <c r="AI283" s="31">
        <f t="shared" si="179"/>
        <v>-89.999985969287081</v>
      </c>
      <c r="AJ283" s="31">
        <f t="shared" si="180"/>
        <v>49.555281522725949</v>
      </c>
      <c r="AK283" s="31">
        <f t="shared" si="181"/>
        <v>89.809296195090027</v>
      </c>
      <c r="AL283" s="32">
        <f t="shared" si="182"/>
        <v>-0.52365151660241638</v>
      </c>
      <c r="AM283" s="31">
        <f t="shared" si="183"/>
        <v>-19.696061786347894</v>
      </c>
      <c r="AN283" s="31">
        <f t="shared" si="184"/>
        <v>8.9211825977669967</v>
      </c>
      <c r="AO283" s="31">
        <f t="shared" si="185"/>
        <v>-19.886751560544948</v>
      </c>
      <c r="AP283" s="30">
        <f t="shared" si="201"/>
        <v>23.609121289162623</v>
      </c>
      <c r="AQ283" s="30">
        <f t="shared" si="202"/>
        <v>-22.498774732165998</v>
      </c>
      <c r="AR283" s="31">
        <f t="shared" si="186"/>
        <v>-0.46677175076466071</v>
      </c>
      <c r="AS283" s="33">
        <f t="shared" si="187"/>
        <v>-184.64657310197447</v>
      </c>
      <c r="AT283" s="31">
        <f t="shared" si="188"/>
        <v>1.6528169672116794E-8</v>
      </c>
      <c r="AU283" s="31">
        <f t="shared" si="189"/>
        <v>3.5346210252953183E-3</v>
      </c>
      <c r="AV283" s="32">
        <f t="shared" si="190"/>
        <v>-9.2970811050899977E-11</v>
      </c>
      <c r="AW283" s="31">
        <f t="shared" si="191"/>
        <v>-2.6509657723155442E-4</v>
      </c>
      <c r="AX283" s="34">
        <f t="shared" si="192"/>
        <v>1.6435198861065892E-8</v>
      </c>
      <c r="AY283" s="35">
        <f t="shared" si="193"/>
        <v>3.2695244480637638E-3</v>
      </c>
      <c r="AZ283" s="10">
        <f t="shared" si="194"/>
        <v>-0.46677173432946184</v>
      </c>
      <c r="BA283" s="10">
        <f t="shared" si="195"/>
        <v>-184.64330357752641</v>
      </c>
      <c r="BB283" s="10">
        <f t="shared" si="196"/>
        <v>-4.6433035775264102</v>
      </c>
      <c r="BC283" s="37"/>
      <c r="BD283" s="46">
        <f t="shared" si="197"/>
        <v>0</v>
      </c>
      <c r="BE283" s="46">
        <f t="shared" si="198"/>
        <v>-185</v>
      </c>
      <c r="BF283" s="46">
        <f t="shared" si="199"/>
        <v>-5</v>
      </c>
    </row>
    <row r="284" spans="22:58" x14ac:dyDescent="0.3">
      <c r="V284" s="29">
        <v>3.80000000000001</v>
      </c>
      <c r="W284" s="38">
        <f t="shared" si="169"/>
        <v>63095.734448020849</v>
      </c>
      <c r="X284" s="30">
        <f t="shared" si="203"/>
        <v>0.52657877444698298</v>
      </c>
      <c r="Y284" s="31">
        <f t="shared" si="170"/>
        <v>-25.041472066577963</v>
      </c>
      <c r="Z284" s="31">
        <f t="shared" si="171"/>
        <v>-86.791692342611157</v>
      </c>
      <c r="AA284" s="31">
        <f t="shared" si="172"/>
        <v>14.00905688559633</v>
      </c>
      <c r="AB284" s="31">
        <f t="shared" si="173"/>
        <v>-78.502902589138287</v>
      </c>
      <c r="AC284" s="31">
        <f t="shared" si="174"/>
        <v>5.5287417270513133E-5</v>
      </c>
      <c r="AD284" s="31">
        <f t="shared" si="175"/>
        <v>0.20442931212015603</v>
      </c>
      <c r="AE284" s="31">
        <f t="shared" si="176"/>
        <v>-10.505781119117382</v>
      </c>
      <c r="AF284" s="31">
        <f t="shared" si="177"/>
        <v>-165.09016561962926</v>
      </c>
      <c r="AG284" s="31">
        <f t="shared" si="200"/>
        <v>92.110410468749379</v>
      </c>
      <c r="AH284" s="31">
        <f t="shared" si="178"/>
        <v>-132.4208578771059</v>
      </c>
      <c r="AI284" s="31">
        <f t="shared" si="179"/>
        <v>-89.999986288665099</v>
      </c>
      <c r="AJ284" s="31">
        <f t="shared" si="180"/>
        <v>49.755279357314997</v>
      </c>
      <c r="AK284" s="31">
        <f t="shared" si="181"/>
        <v>89.813637112690245</v>
      </c>
      <c r="AL284" s="32">
        <f t="shared" si="182"/>
        <v>-0.54683864818165928</v>
      </c>
      <c r="AM284" s="31">
        <f t="shared" si="183"/>
        <v>-20.118418283843024</v>
      </c>
      <c r="AN284" s="31">
        <f t="shared" si="184"/>
        <v>8.8979933007768146</v>
      </c>
      <c r="AO284" s="31">
        <f t="shared" si="185"/>
        <v>-20.304767459817878</v>
      </c>
      <c r="AP284" s="30">
        <f t="shared" si="201"/>
        <v>23.609121289162623</v>
      </c>
      <c r="AQ284" s="30">
        <f t="shared" si="202"/>
        <v>-22.498774732165998</v>
      </c>
      <c r="AR284" s="31">
        <f t="shared" si="186"/>
        <v>-0.49744126134394406</v>
      </c>
      <c r="AS284" s="33">
        <f t="shared" si="187"/>
        <v>-185.39493307944713</v>
      </c>
      <c r="AT284" s="31">
        <f t="shared" si="188"/>
        <v>1.7307118682292572E-8</v>
      </c>
      <c r="AU284" s="31">
        <f t="shared" si="189"/>
        <v>3.6169529253366685E-3</v>
      </c>
      <c r="AV284" s="32">
        <f t="shared" si="190"/>
        <v>-9.7352715058966115E-11</v>
      </c>
      <c r="AW284" s="31">
        <f t="shared" si="191"/>
        <v>-2.7127146975857211E-4</v>
      </c>
      <c r="AX284" s="34">
        <f t="shared" si="192"/>
        <v>1.7209765967233604E-8</v>
      </c>
      <c r="AY284" s="35">
        <f t="shared" si="193"/>
        <v>3.3456814555780966E-3</v>
      </c>
      <c r="AZ284" s="10">
        <f t="shared" si="194"/>
        <v>-0.49744124413417812</v>
      </c>
      <c r="BA284" s="10">
        <f t="shared" si="195"/>
        <v>-185.39158739799154</v>
      </c>
      <c r="BB284" s="10">
        <f t="shared" si="196"/>
        <v>-5.3915873979915432</v>
      </c>
      <c r="BC284" s="37"/>
      <c r="BD284" s="46">
        <f t="shared" si="197"/>
        <v>0</v>
      </c>
      <c r="BE284" s="46">
        <f t="shared" si="198"/>
        <v>-185</v>
      </c>
      <c r="BF284" s="46">
        <f t="shared" si="199"/>
        <v>-5</v>
      </c>
    </row>
    <row r="285" spans="22:58" x14ac:dyDescent="0.3">
      <c r="V285" s="29">
        <v>3.8100000000000098</v>
      </c>
      <c r="W285" s="36">
        <f t="shared" si="169"/>
        <v>64565.422903467101</v>
      </c>
      <c r="X285" s="30">
        <f t="shared" si="203"/>
        <v>0.52657877444698298</v>
      </c>
      <c r="Y285" s="31">
        <f t="shared" si="170"/>
        <v>-25.240859784174233</v>
      </c>
      <c r="Z285" s="31">
        <f t="shared" si="171"/>
        <v>-86.864574936688498</v>
      </c>
      <c r="AA285" s="31">
        <f t="shared" si="172"/>
        <v>14.201284555423328</v>
      </c>
      <c r="AB285" s="31">
        <f t="shared" si="173"/>
        <v>-78.757868608171833</v>
      </c>
      <c r="AC285" s="31">
        <f t="shared" si="174"/>
        <v>5.7893015604797541E-5</v>
      </c>
      <c r="AD285" s="31">
        <f t="shared" si="175"/>
        <v>0.20919104067375199</v>
      </c>
      <c r="AE285" s="31">
        <f t="shared" si="176"/>
        <v>-10.512938561288319</v>
      </c>
      <c r="AF285" s="31">
        <f t="shared" si="177"/>
        <v>-165.4132525041866</v>
      </c>
      <c r="AG285" s="31">
        <f t="shared" si="200"/>
        <v>92.110410468749379</v>
      </c>
      <c r="AH285" s="31">
        <f t="shared" si="178"/>
        <v>-132.62085787710589</v>
      </c>
      <c r="AI285" s="31">
        <f t="shared" si="179"/>
        <v>-89.999986600773184</v>
      </c>
      <c r="AJ285" s="31">
        <f t="shared" si="180"/>
        <v>49.955277289362598</v>
      </c>
      <c r="AK285" s="31">
        <f t="shared" si="181"/>
        <v>89.817879221009647</v>
      </c>
      <c r="AL285" s="32">
        <f t="shared" si="182"/>
        <v>-0.57098659601041124</v>
      </c>
      <c r="AM285" s="31">
        <f t="shared" si="183"/>
        <v>-20.548263963928051</v>
      </c>
      <c r="AN285" s="31">
        <f t="shared" si="184"/>
        <v>8.8738432849956759</v>
      </c>
      <c r="AO285" s="31">
        <f t="shared" si="185"/>
        <v>-20.730371343691587</v>
      </c>
      <c r="AP285" s="30">
        <f t="shared" si="201"/>
        <v>23.609121289162623</v>
      </c>
      <c r="AQ285" s="30">
        <f t="shared" si="202"/>
        <v>-22.498774732165998</v>
      </c>
      <c r="AR285" s="31">
        <f t="shared" si="186"/>
        <v>-0.52874871929601852</v>
      </c>
      <c r="AS285" s="33">
        <f t="shared" si="187"/>
        <v>-186.14362384787819</v>
      </c>
      <c r="AT285" s="31">
        <f t="shared" si="188"/>
        <v>1.8122777710318731E-8</v>
      </c>
      <c r="AU285" s="31">
        <f t="shared" si="189"/>
        <v>3.7012025816746748E-3</v>
      </c>
      <c r="AV285" s="32">
        <f t="shared" si="190"/>
        <v>-1.0194098514487929E-10</v>
      </c>
      <c r="AW285" s="31">
        <f t="shared" si="191"/>
        <v>-2.7759019400954956E-4</v>
      </c>
      <c r="AX285" s="34">
        <f t="shared" si="192"/>
        <v>1.8020836725173851E-8</v>
      </c>
      <c r="AY285" s="35">
        <f t="shared" si="193"/>
        <v>3.4236123876651252E-3</v>
      </c>
      <c r="AZ285" s="10">
        <f t="shared" si="194"/>
        <v>-0.52874870127518181</v>
      </c>
      <c r="BA285" s="10">
        <f t="shared" si="195"/>
        <v>-186.14020023549051</v>
      </c>
      <c r="BB285" s="10">
        <f t="shared" si="196"/>
        <v>-6.1402002354905107</v>
      </c>
      <c r="BC285" s="48"/>
      <c r="BD285" s="46">
        <f t="shared" si="197"/>
        <v>-1</v>
      </c>
      <c r="BE285" s="46">
        <f t="shared" si="198"/>
        <v>-186</v>
      </c>
      <c r="BF285" s="46">
        <f t="shared" si="199"/>
        <v>-6</v>
      </c>
    </row>
    <row r="286" spans="22:58" x14ac:dyDescent="0.3">
      <c r="V286" s="29">
        <v>3.8200000000000101</v>
      </c>
      <c r="W286" s="38">
        <f t="shared" si="169"/>
        <v>66069.344800761188</v>
      </c>
      <c r="X286" s="30">
        <f t="shared" si="203"/>
        <v>0.52657877444698298</v>
      </c>
      <c r="Y286" s="31">
        <f t="shared" si="170"/>
        <v>-25.44027497842578</v>
      </c>
      <c r="Z286" s="31">
        <f t="shared" si="171"/>
        <v>-86.935808336222394</v>
      </c>
      <c r="AA286" s="31">
        <f t="shared" si="172"/>
        <v>14.393849030407832</v>
      </c>
      <c r="AB286" s="31">
        <f t="shared" si="173"/>
        <v>-79.007467490392258</v>
      </c>
      <c r="AC286" s="31">
        <f t="shared" si="174"/>
        <v>6.0621410331752993E-5</v>
      </c>
      <c r="AD286" s="31">
        <f t="shared" si="175"/>
        <v>0.21406368114177149</v>
      </c>
      <c r="AE286" s="31">
        <f t="shared" si="176"/>
        <v>-10.519786552160634</v>
      </c>
      <c r="AF286" s="31">
        <f t="shared" si="177"/>
        <v>-165.72921214547287</v>
      </c>
      <c r="AG286" s="31">
        <f t="shared" si="200"/>
        <v>92.110410468749379</v>
      </c>
      <c r="AH286" s="31">
        <f t="shared" si="178"/>
        <v>-132.82085787710588</v>
      </c>
      <c r="AI286" s="31">
        <f t="shared" si="179"/>
        <v>-89.999986905776836</v>
      </c>
      <c r="AJ286" s="31">
        <f t="shared" si="180"/>
        <v>50.155275314482459</v>
      </c>
      <c r="AK286" s="31">
        <f t="shared" si="181"/>
        <v>89.822024769084067</v>
      </c>
      <c r="AL286" s="32">
        <f t="shared" si="182"/>
        <v>-0.59612951167618089</v>
      </c>
      <c r="AM286" s="31">
        <f t="shared" si="183"/>
        <v>-20.985633134573277</v>
      </c>
      <c r="AN286" s="31">
        <f t="shared" si="184"/>
        <v>8.8486983944497766</v>
      </c>
      <c r="AO286" s="31">
        <f t="shared" si="185"/>
        <v>-21.163595271266047</v>
      </c>
      <c r="AP286" s="30">
        <f t="shared" si="201"/>
        <v>23.609121289162623</v>
      </c>
      <c r="AQ286" s="30">
        <f t="shared" si="202"/>
        <v>-22.498774732165998</v>
      </c>
      <c r="AR286" s="31">
        <f t="shared" si="186"/>
        <v>-0.56074160071423051</v>
      </c>
      <c r="AS286" s="33">
        <f t="shared" si="187"/>
        <v>-186.89280741673892</v>
      </c>
      <c r="AT286" s="31">
        <f t="shared" si="188"/>
        <v>1.8976876759656137E-8</v>
      </c>
      <c r="AU286" s="31">
        <f t="shared" si="189"/>
        <v>3.7874146645908479E-3</v>
      </c>
      <c r="AV286" s="32">
        <f t="shared" si="190"/>
        <v>-1.0674526458330549E-10</v>
      </c>
      <c r="AW286" s="31">
        <f t="shared" si="191"/>
        <v>-2.8405610025572232E-4</v>
      </c>
      <c r="AX286" s="34">
        <f t="shared" si="192"/>
        <v>1.8870131495072833E-8</v>
      </c>
      <c r="AY286" s="35">
        <f t="shared" si="193"/>
        <v>3.5033585643351253E-3</v>
      </c>
      <c r="AZ286" s="10">
        <f t="shared" si="194"/>
        <v>-0.56074158184409906</v>
      </c>
      <c r="BA286" s="10">
        <f t="shared" si="195"/>
        <v>-186.88930405817459</v>
      </c>
      <c r="BB286" s="10">
        <f t="shared" si="196"/>
        <v>-6.8893040581745879</v>
      </c>
      <c r="BC286" s="37"/>
      <c r="BD286" s="46">
        <f t="shared" si="197"/>
        <v>-1</v>
      </c>
      <c r="BE286" s="46">
        <f t="shared" si="198"/>
        <v>-187</v>
      </c>
      <c r="BF286" s="46">
        <f t="shared" si="199"/>
        <v>-7</v>
      </c>
    </row>
    <row r="287" spans="22:58" x14ac:dyDescent="0.3">
      <c r="V287" s="29">
        <v>3.8300000000000098</v>
      </c>
      <c r="W287" s="38">
        <f t="shared" si="169"/>
        <v>67608.29753919979</v>
      </c>
      <c r="X287" s="30">
        <f t="shared" si="203"/>
        <v>0.52657877444698298</v>
      </c>
      <c r="Y287" s="31">
        <f t="shared" si="170"/>
        <v>-25.639716419750851</v>
      </c>
      <c r="Z287" s="31">
        <f t="shared" si="171"/>
        <v>-87.005429428767556</v>
      </c>
      <c r="AA287" s="31">
        <f t="shared" si="172"/>
        <v>14.586736255607898</v>
      </c>
      <c r="AB287" s="31">
        <f t="shared" si="173"/>
        <v>-79.251793664068998</v>
      </c>
      <c r="AC287" s="31">
        <f t="shared" si="174"/>
        <v>6.3478388500222584E-5</v>
      </c>
      <c r="AD287" s="31">
        <f t="shared" si="175"/>
        <v>0.2190498167805979</v>
      </c>
      <c r="AE287" s="31">
        <f t="shared" si="176"/>
        <v>-10.526337911307472</v>
      </c>
      <c r="AF287" s="31">
        <f t="shared" si="177"/>
        <v>-166.03817327605597</v>
      </c>
      <c r="AG287" s="31">
        <f t="shared" si="200"/>
        <v>92.110410468749379</v>
      </c>
      <c r="AH287" s="31">
        <f t="shared" si="178"/>
        <v>-133.02085787710587</v>
      </c>
      <c r="AI287" s="31">
        <f t="shared" si="179"/>
        <v>-89.999987203837748</v>
      </c>
      <c r="AJ287" s="31">
        <f t="shared" si="180"/>
        <v>50.355273428485738</v>
      </c>
      <c r="AK287" s="31">
        <f t="shared" si="181"/>
        <v>89.826075954764235</v>
      </c>
      <c r="AL287" s="32">
        <f t="shared" si="182"/>
        <v>-0.62230228858423486</v>
      </c>
      <c r="AM287" s="31">
        <f t="shared" si="183"/>
        <v>-21.430553750154591</v>
      </c>
      <c r="AN287" s="31">
        <f t="shared" si="184"/>
        <v>8.8225237315450133</v>
      </c>
      <c r="AO287" s="31">
        <f t="shared" si="185"/>
        <v>-21.604464999228103</v>
      </c>
      <c r="AP287" s="30">
        <f t="shared" si="201"/>
        <v>23.609121289162623</v>
      </c>
      <c r="AQ287" s="30">
        <f t="shared" si="202"/>
        <v>-22.498774732165998</v>
      </c>
      <c r="AR287" s="31">
        <f t="shared" si="186"/>
        <v>-0.59346762276583576</v>
      </c>
      <c r="AS287" s="33">
        <f t="shared" si="187"/>
        <v>-187.64263827528407</v>
      </c>
      <c r="AT287" s="31">
        <f t="shared" si="188"/>
        <v>1.9871230694581364E-8</v>
      </c>
      <c r="AU287" s="31">
        <f t="shared" si="189"/>
        <v>3.8756348848711375E-3</v>
      </c>
      <c r="AV287" s="32">
        <f t="shared" si="190"/>
        <v>-1.117751966489107E-10</v>
      </c>
      <c r="AW287" s="31">
        <f t="shared" si="191"/>
        <v>-2.9067261680616773E-4</v>
      </c>
      <c r="AX287" s="34">
        <f t="shared" si="192"/>
        <v>1.9759455497932452E-8</v>
      </c>
      <c r="AY287" s="35">
        <f t="shared" si="193"/>
        <v>3.5849622680649697E-3</v>
      </c>
      <c r="AZ287" s="10">
        <f t="shared" si="194"/>
        <v>-0.59346760300638024</v>
      </c>
      <c r="BA287" s="10">
        <f t="shared" si="195"/>
        <v>-187.63905331301601</v>
      </c>
      <c r="BB287" s="10">
        <f t="shared" si="196"/>
        <v>-7.6390533130160065</v>
      </c>
      <c r="BC287" s="37"/>
      <c r="BD287" s="46">
        <f t="shared" si="197"/>
        <v>-1</v>
      </c>
      <c r="BE287" s="46">
        <f t="shared" si="198"/>
        <v>-188</v>
      </c>
      <c r="BF287" s="46">
        <f t="shared" si="199"/>
        <v>-8</v>
      </c>
    </row>
    <row r="288" spans="22:58" x14ac:dyDescent="0.3">
      <c r="V288" s="29">
        <v>3.8400000000000101</v>
      </c>
      <c r="W288" s="36">
        <f t="shared" si="169"/>
        <v>69183.097091895295</v>
      </c>
      <c r="X288" s="30">
        <f t="shared" si="203"/>
        <v>0.52657877444698298</v>
      </c>
      <c r="Y288" s="31">
        <f t="shared" si="170"/>
        <v>-25.839182933288313</v>
      </c>
      <c r="Z288" s="31">
        <f t="shared" si="171"/>
        <v>-87.073474305512505</v>
      </c>
      <c r="AA288" s="31">
        <f t="shared" si="172"/>
        <v>14.779932716611937</v>
      </c>
      <c r="AB288" s="31">
        <f t="shared" si="173"/>
        <v>-79.490941113937225</v>
      </c>
      <c r="AC288" s="31">
        <f t="shared" si="174"/>
        <v>6.6470009888399824E-5</v>
      </c>
      <c r="AD288" s="31">
        <f t="shared" si="175"/>
        <v>0.22415209100308225</v>
      </c>
      <c r="AE288" s="31">
        <f t="shared" si="176"/>
        <v>-10.532604972219506</v>
      </c>
      <c r="AF288" s="31">
        <f t="shared" si="177"/>
        <v>-166.34026332844667</v>
      </c>
      <c r="AG288" s="31">
        <f t="shared" si="200"/>
        <v>92.110410468749379</v>
      </c>
      <c r="AH288" s="31">
        <f t="shared" si="178"/>
        <v>-133.22085787710586</v>
      </c>
      <c r="AI288" s="31">
        <f t="shared" si="179"/>
        <v>-89.999987495113956</v>
      </c>
      <c r="AJ288" s="31">
        <f t="shared" si="180"/>
        <v>50.555271627372079</v>
      </c>
      <c r="AK288" s="31">
        <f t="shared" si="181"/>
        <v>89.830034925880312</v>
      </c>
      <c r="AL288" s="32">
        <f t="shared" si="182"/>
        <v>-0.64954053831913661</v>
      </c>
      <c r="AM288" s="31">
        <f t="shared" si="183"/>
        <v>-21.883047023984208</v>
      </c>
      <c r="AN288" s="31">
        <f t="shared" si="184"/>
        <v>8.795283680696464</v>
      </c>
      <c r="AO288" s="31">
        <f t="shared" si="185"/>
        <v>-22.052999593217852</v>
      </c>
      <c r="AP288" s="30">
        <f t="shared" si="201"/>
        <v>23.609121289162623</v>
      </c>
      <c r="AQ288" s="30">
        <f t="shared" si="202"/>
        <v>-22.498774732165998</v>
      </c>
      <c r="AR288" s="31">
        <f t="shared" si="186"/>
        <v>-0.62697473452641717</v>
      </c>
      <c r="AS288" s="33">
        <f t="shared" si="187"/>
        <v>-188.39326292166453</v>
      </c>
      <c r="AT288" s="31">
        <f t="shared" si="188"/>
        <v>2.0807731525566812E-8</v>
      </c>
      <c r="AU288" s="31">
        <f t="shared" si="189"/>
        <v>3.9659100180423961E-3</v>
      </c>
      <c r="AV288" s="32">
        <f t="shared" si="190"/>
        <v>-1.1704235327129415E-10</v>
      </c>
      <c r="AW288" s="31">
        <f t="shared" si="191"/>
        <v>-2.9744325182554012E-4</v>
      </c>
      <c r="AX288" s="34">
        <f t="shared" si="192"/>
        <v>2.0690689172295518E-8</v>
      </c>
      <c r="AY288" s="35">
        <f t="shared" si="193"/>
        <v>3.668466766216856E-3</v>
      </c>
      <c r="AZ288" s="10">
        <f t="shared" si="194"/>
        <v>-0.626974713835728</v>
      </c>
      <c r="BA288" s="10">
        <f t="shared" si="195"/>
        <v>-188.38959445489832</v>
      </c>
      <c r="BB288" s="10">
        <f t="shared" si="196"/>
        <v>-8.3895944548983152</v>
      </c>
      <c r="BC288" s="48"/>
      <c r="BD288" s="46">
        <f t="shared" si="197"/>
        <v>-1</v>
      </c>
      <c r="BE288" s="46">
        <f t="shared" si="198"/>
        <v>-188</v>
      </c>
      <c r="BF288" s="46">
        <f t="shared" si="199"/>
        <v>-8</v>
      </c>
    </row>
    <row r="289" spans="22:58" x14ac:dyDescent="0.3">
      <c r="V289" s="29">
        <v>3.8500000000000099</v>
      </c>
      <c r="W289" s="38">
        <f t="shared" si="169"/>
        <v>70794.578438415469</v>
      </c>
      <c r="X289" s="30">
        <f t="shared" si="203"/>
        <v>0.52657877444698298</v>
      </c>
      <c r="Y289" s="31">
        <f t="shared" si="170"/>
        <v>-26.038673396489042</v>
      </c>
      <c r="Z289" s="31">
        <f t="shared" si="171"/>
        <v>-87.139978276546103</v>
      </c>
      <c r="AA289" s="31">
        <f t="shared" si="172"/>
        <v>14.973425422684144</v>
      </c>
      <c r="AB289" s="31">
        <f t="shared" si="173"/>
        <v>-79.725003292385736</v>
      </c>
      <c r="AC289" s="31">
        <f t="shared" si="174"/>
        <v>6.9602619841413889E-5</v>
      </c>
      <c r="AD289" s="31">
        <f t="shared" si="175"/>
        <v>0.22937320877867284</v>
      </c>
      <c r="AE289" s="31">
        <f t="shared" si="176"/>
        <v>-10.538599596738074</v>
      </c>
      <c r="AF289" s="31">
        <f t="shared" si="177"/>
        <v>-166.63560836015319</v>
      </c>
      <c r="AG289" s="31">
        <f t="shared" si="200"/>
        <v>92.110410468749379</v>
      </c>
      <c r="AH289" s="31">
        <f t="shared" si="178"/>
        <v>-133.42085787710585</v>
      </c>
      <c r="AI289" s="31">
        <f t="shared" si="179"/>
        <v>-89.999987779759905</v>
      </c>
      <c r="AJ289" s="31">
        <f t="shared" si="180"/>
        <v>50.755269907321193</v>
      </c>
      <c r="AK289" s="31">
        <f t="shared" si="181"/>
        <v>89.833903781379888</v>
      </c>
      <c r="AL289" s="32">
        <f t="shared" si="182"/>
        <v>-0.67788056305242306</v>
      </c>
      <c r="AM289" s="31">
        <f t="shared" si="183"/>
        <v>-22.343127036993938</v>
      </c>
      <c r="AN289" s="31">
        <f t="shared" si="184"/>
        <v>8.7669419359123033</v>
      </c>
      <c r="AO289" s="31">
        <f t="shared" si="185"/>
        <v>-22.509211035373955</v>
      </c>
      <c r="AP289" s="30">
        <f t="shared" si="201"/>
        <v>23.609121289162623</v>
      </c>
      <c r="AQ289" s="30">
        <f t="shared" si="202"/>
        <v>-22.498774732165998</v>
      </c>
      <c r="AR289" s="31">
        <f t="shared" si="186"/>
        <v>-0.66131110382914571</v>
      </c>
      <c r="AS289" s="33">
        <f t="shared" si="187"/>
        <v>-189.14481939552715</v>
      </c>
      <c r="AT289" s="31">
        <f t="shared" si="188"/>
        <v>2.1788369624484826E-8</v>
      </c>
      <c r="AU289" s="31">
        <f t="shared" si="189"/>
        <v>4.0582879291733683E-3</v>
      </c>
      <c r="AV289" s="32">
        <f t="shared" si="190"/>
        <v>-1.2255830638005501E-10</v>
      </c>
      <c r="AW289" s="31">
        <f t="shared" si="191"/>
        <v>-3.0437159519414593E-4</v>
      </c>
      <c r="AX289" s="34">
        <f t="shared" si="192"/>
        <v>2.1665811318104771E-8</v>
      </c>
      <c r="AY289" s="35">
        <f t="shared" si="193"/>
        <v>3.7539163339792223E-3</v>
      </c>
      <c r="AZ289" s="10">
        <f t="shared" si="194"/>
        <v>-0.66131108216333434</v>
      </c>
      <c r="BA289" s="10">
        <f t="shared" si="195"/>
        <v>-189.14106547919317</v>
      </c>
      <c r="BB289" s="10">
        <f t="shared" si="196"/>
        <v>-9.1410654791931734</v>
      </c>
      <c r="BC289" s="37"/>
      <c r="BD289" s="46">
        <f t="shared" si="197"/>
        <v>-1</v>
      </c>
      <c r="BE289" s="46">
        <f t="shared" si="198"/>
        <v>-189</v>
      </c>
      <c r="BF289" s="46">
        <f t="shared" si="199"/>
        <v>-9</v>
      </c>
    </row>
    <row r="290" spans="22:58" x14ac:dyDescent="0.3">
      <c r="V290" s="29">
        <v>3.8600000000000101</v>
      </c>
      <c r="W290" s="38">
        <f t="shared" si="169"/>
        <v>72443.596007500717</v>
      </c>
      <c r="X290" s="30">
        <f t="shared" si="203"/>
        <v>0.52657877444698298</v>
      </c>
      <c r="Y290" s="31">
        <f t="shared" si="170"/>
        <v>-26.238186736810952</v>
      </c>
      <c r="Z290" s="31">
        <f t="shared" si="171"/>
        <v>-87.204975885964515</v>
      </c>
      <c r="AA290" s="31">
        <f t="shared" si="172"/>
        <v>15.167201890086996</v>
      </c>
      <c r="AB290" s="31">
        <f t="shared" si="173"/>
        <v>-79.954073037769319</v>
      </c>
      <c r="AC290" s="31">
        <f t="shared" si="174"/>
        <v>7.2882862731728516E-5</v>
      </c>
      <c r="AD290" s="31">
        <f t="shared" si="175"/>
        <v>0.23471593806607999</v>
      </c>
      <c r="AE290" s="31">
        <f t="shared" si="176"/>
        <v>-10.544333189414242</v>
      </c>
      <c r="AF290" s="31">
        <f t="shared" si="177"/>
        <v>-166.92433298566777</v>
      </c>
      <c r="AG290" s="31">
        <f t="shared" si="200"/>
        <v>92.110410468749379</v>
      </c>
      <c r="AH290" s="31">
        <f t="shared" si="178"/>
        <v>-133.62085787710583</v>
      </c>
      <c r="AI290" s="31">
        <f t="shared" si="179"/>
        <v>-89.999988057926544</v>
      </c>
      <c r="AJ290" s="31">
        <f t="shared" si="180"/>
        <v>50.955268264684719</v>
      </c>
      <c r="AK290" s="31">
        <f t="shared" si="181"/>
        <v>89.837684572440139</v>
      </c>
      <c r="AL290" s="32">
        <f t="shared" si="182"/>
        <v>-0.70735932381024103</v>
      </c>
      <c r="AM290" s="31">
        <f t="shared" si="183"/>
        <v>-22.810800344180638</v>
      </c>
      <c r="AN290" s="31">
        <f t="shared" si="184"/>
        <v>8.7374615325180223</v>
      </c>
      <c r="AO290" s="31">
        <f t="shared" si="185"/>
        <v>-22.973103829667043</v>
      </c>
      <c r="AP290" s="30">
        <f t="shared" si="201"/>
        <v>23.609121289162623</v>
      </c>
      <c r="AQ290" s="30">
        <f t="shared" si="202"/>
        <v>-22.498774732165998</v>
      </c>
      <c r="AR290" s="31">
        <f t="shared" si="186"/>
        <v>-0.69652509989959555</v>
      </c>
      <c r="AS290" s="33">
        <f t="shared" si="187"/>
        <v>-189.89743681533483</v>
      </c>
      <c r="AT290" s="31">
        <f t="shared" si="188"/>
        <v>2.2815224081332892E-8</v>
      </c>
      <c r="AU290" s="31">
        <f t="shared" si="189"/>
        <v>4.1528175982533805E-3</v>
      </c>
      <c r="AV290" s="32">
        <f t="shared" si="190"/>
        <v>-1.2833655655972577E-10</v>
      </c>
      <c r="AW290" s="31">
        <f t="shared" si="191"/>
        <v>-3.1146132041134586E-4</v>
      </c>
      <c r="AX290" s="34">
        <f t="shared" si="192"/>
        <v>2.2686887524773168E-8</v>
      </c>
      <c r="AY290" s="35">
        <f t="shared" si="193"/>
        <v>3.8413562778420347E-3</v>
      </c>
      <c r="AZ290" s="10">
        <f t="shared" si="194"/>
        <v>-0.69652507721270807</v>
      </c>
      <c r="BA290" s="10">
        <f t="shared" si="195"/>
        <v>-189.893595459057</v>
      </c>
      <c r="BB290" s="10">
        <f t="shared" si="196"/>
        <v>-9.8935954590569963</v>
      </c>
      <c r="BC290" s="37"/>
      <c r="BD290" s="46">
        <f t="shared" si="197"/>
        <v>-1</v>
      </c>
      <c r="BE290" s="46">
        <f t="shared" si="198"/>
        <v>-190</v>
      </c>
      <c r="BF290" s="46">
        <f t="shared" si="199"/>
        <v>-10</v>
      </c>
    </row>
    <row r="291" spans="22:58" x14ac:dyDescent="0.3">
      <c r="V291" s="29">
        <v>3.8700000000000099</v>
      </c>
      <c r="W291" s="36">
        <f t="shared" si="169"/>
        <v>74131.024130093487</v>
      </c>
      <c r="X291" s="30">
        <f t="shared" si="203"/>
        <v>0.52657877444698298</v>
      </c>
      <c r="Y291" s="31">
        <f t="shared" si="170"/>
        <v>-26.437721929513454</v>
      </c>
      <c r="Z291" s="31">
        <f t="shared" si="171"/>
        <v>-87.268500926809821</v>
      </c>
      <c r="AA291" s="31">
        <f t="shared" si="172"/>
        <v>15.361250125614925</v>
      </c>
      <c r="AB291" s="31">
        <f t="shared" si="173"/>
        <v>-80.178242499488277</v>
      </c>
      <c r="AC291" s="31">
        <f t="shared" si="174"/>
        <v>7.6317696050055451E-5</v>
      </c>
      <c r="AD291" s="31">
        <f t="shared" si="175"/>
        <v>0.24018311127922753</v>
      </c>
      <c r="AE291" s="31">
        <f t="shared" si="176"/>
        <v>-10.549816711755497</v>
      </c>
      <c r="AF291" s="31">
        <f t="shared" si="177"/>
        <v>-167.20656031501886</v>
      </c>
      <c r="AG291" s="31">
        <f t="shared" si="200"/>
        <v>92.110410468749379</v>
      </c>
      <c r="AH291" s="31">
        <f t="shared" si="178"/>
        <v>-133.82085787710582</v>
      </c>
      <c r="AI291" s="31">
        <f t="shared" si="179"/>
        <v>-89.999988329761308</v>
      </c>
      <c r="AJ291" s="31">
        <f t="shared" si="180"/>
        <v>51.155266695978483</v>
      </c>
      <c r="AK291" s="31">
        <f t="shared" si="181"/>
        <v>89.841379303554774</v>
      </c>
      <c r="AL291" s="32">
        <f t="shared" si="182"/>
        <v>-0.73801440442598598</v>
      </c>
      <c r="AM291" s="31">
        <f t="shared" si="183"/>
        <v>-23.286065580590137</v>
      </c>
      <c r="AN291" s="31">
        <f t="shared" si="184"/>
        <v>8.7068048831960532</v>
      </c>
      <c r="AO291" s="31">
        <f t="shared" si="185"/>
        <v>-23.444674606796671</v>
      </c>
      <c r="AP291" s="30">
        <f t="shared" si="201"/>
        <v>23.609121289162623</v>
      </c>
      <c r="AQ291" s="30">
        <f t="shared" si="202"/>
        <v>-22.498774732165998</v>
      </c>
      <c r="AR291" s="31">
        <f t="shared" si="186"/>
        <v>-0.73266527156281924</v>
      </c>
      <c r="AS291" s="33">
        <f t="shared" si="187"/>
        <v>-190.65123492181553</v>
      </c>
      <c r="AT291" s="31">
        <f t="shared" si="188"/>
        <v>2.3890472347508097E-8</v>
      </c>
      <c r="AU291" s="31">
        <f t="shared" si="189"/>
        <v>4.2495491461621675E-3</v>
      </c>
      <c r="AV291" s="32">
        <f t="shared" si="190"/>
        <v>-1.3438481843003945E-10</v>
      </c>
      <c r="AW291" s="31">
        <f t="shared" si="191"/>
        <v>-3.1871618654329278E-4</v>
      </c>
      <c r="AX291" s="34">
        <f t="shared" si="192"/>
        <v>2.3756087529078056E-8</v>
      </c>
      <c r="AY291" s="35">
        <f t="shared" si="193"/>
        <v>3.9308329596188744E-3</v>
      </c>
      <c r="AZ291" s="10">
        <f t="shared" si="194"/>
        <v>-0.7326652478067317</v>
      </c>
      <c r="BA291" s="10">
        <f t="shared" si="195"/>
        <v>-190.64730408885592</v>
      </c>
      <c r="BB291" s="10">
        <f t="shared" si="196"/>
        <v>-10.647304088855918</v>
      </c>
      <c r="BC291" s="48"/>
      <c r="BD291" s="46">
        <f t="shared" si="197"/>
        <v>-1</v>
      </c>
      <c r="BE291" s="46">
        <f t="shared" si="198"/>
        <v>-191</v>
      </c>
      <c r="BF291" s="46">
        <f t="shared" si="199"/>
        <v>-11</v>
      </c>
    </row>
    <row r="292" spans="22:58" x14ac:dyDescent="0.3">
      <c r="V292" s="29">
        <v>3.8800000000000101</v>
      </c>
      <c r="W292" s="38">
        <f t="shared" si="169"/>
        <v>75857.757502920154</v>
      </c>
      <c r="X292" s="30">
        <f t="shared" si="203"/>
        <v>0.52657877444698298</v>
      </c>
      <c r="Y292" s="31">
        <f t="shared" si="170"/>
        <v>-26.637277995547251</v>
      </c>
      <c r="Z292" s="31">
        <f t="shared" si="171"/>
        <v>-87.330586455832872</v>
      </c>
      <c r="AA292" s="31">
        <f t="shared" si="172"/>
        <v>15.555558610369145</v>
      </c>
      <c r="AB292" s="31">
        <f t="shared" si="173"/>
        <v>-80.397603069485172</v>
      </c>
      <c r="AC292" s="31">
        <f t="shared" si="174"/>
        <v>7.9914405163411835E-5</v>
      </c>
      <c r="AD292" s="31">
        <f t="shared" si="175"/>
        <v>0.24577762678726175</v>
      </c>
      <c r="AE292" s="31">
        <f t="shared" si="176"/>
        <v>-10.555060696325961</v>
      </c>
      <c r="AF292" s="31">
        <f t="shared" si="177"/>
        <v>-167.48241189853078</v>
      </c>
      <c r="AG292" s="31">
        <f t="shared" si="200"/>
        <v>92.110410468749379</v>
      </c>
      <c r="AH292" s="31">
        <f t="shared" si="178"/>
        <v>-134.02085787710581</v>
      </c>
      <c r="AI292" s="31">
        <f t="shared" si="179"/>
        <v>-89.999988595408382</v>
      </c>
      <c r="AJ292" s="31">
        <f t="shared" si="180"/>
        <v>51.35526519787512</v>
      </c>
      <c r="AK292" s="31">
        <f t="shared" si="181"/>
        <v>89.844989933596139</v>
      </c>
      <c r="AL292" s="32">
        <f t="shared" si="182"/>
        <v>-0.7698839710172054</v>
      </c>
      <c r="AM292" s="31">
        <f t="shared" si="183"/>
        <v>-23.768913068784155</v>
      </c>
      <c r="AN292" s="31">
        <f t="shared" si="184"/>
        <v>8.6749338185014828</v>
      </c>
      <c r="AO292" s="31">
        <f t="shared" si="185"/>
        <v>-23.923911730596398</v>
      </c>
      <c r="AP292" s="30">
        <f t="shared" si="201"/>
        <v>23.609121289162623</v>
      </c>
      <c r="AQ292" s="30">
        <f t="shared" si="202"/>
        <v>-22.498774732165998</v>
      </c>
      <c r="AR292" s="31">
        <f t="shared" si="186"/>
        <v>-0.76978032082785575</v>
      </c>
      <c r="AS292" s="33">
        <f t="shared" si="187"/>
        <v>-191.40632362912717</v>
      </c>
      <c r="AT292" s="31">
        <f t="shared" si="188"/>
        <v>2.5016396021771765E-8</v>
      </c>
      <c r="AU292" s="31">
        <f t="shared" si="189"/>
        <v>4.3485338612446172E-3</v>
      </c>
      <c r="AV292" s="32">
        <f t="shared" si="190"/>
        <v>-1.4071852123046175E-10</v>
      </c>
      <c r="AW292" s="31">
        <f t="shared" si="191"/>
        <v>-3.2614004021603861E-4</v>
      </c>
      <c r="AX292" s="34">
        <f t="shared" si="192"/>
        <v>2.4875677500541302E-8</v>
      </c>
      <c r="AY292" s="35">
        <f t="shared" si="193"/>
        <v>4.0223938210285784E-3</v>
      </c>
      <c r="AZ292" s="10">
        <f t="shared" si="194"/>
        <v>-0.76978029595217823</v>
      </c>
      <c r="BA292" s="10">
        <f t="shared" si="195"/>
        <v>-191.40230123530614</v>
      </c>
      <c r="BB292" s="10">
        <f t="shared" si="196"/>
        <v>-11.40230123530614</v>
      </c>
      <c r="BC292" s="37"/>
      <c r="BD292" s="46">
        <f t="shared" si="197"/>
        <v>-1</v>
      </c>
      <c r="BE292" s="46">
        <f t="shared" si="198"/>
        <v>-191</v>
      </c>
      <c r="BF292" s="46">
        <f t="shared" si="199"/>
        <v>-11</v>
      </c>
    </row>
    <row r="293" spans="22:58" x14ac:dyDescent="0.3">
      <c r="V293" s="29">
        <v>3.8900000000000099</v>
      </c>
      <c r="W293" s="38">
        <f t="shared" si="169"/>
        <v>77624.711662870977</v>
      </c>
      <c r="X293" s="30">
        <f t="shared" si="203"/>
        <v>0.52657877444698298</v>
      </c>
      <c r="Y293" s="31">
        <f t="shared" si="170"/>
        <v>-26.836853999535517</v>
      </c>
      <c r="Z293" s="31">
        <f t="shared" si="171"/>
        <v>-87.391264808073544</v>
      </c>
      <c r="AA293" s="31">
        <f t="shared" si="172"/>
        <v>15.750116283799668</v>
      </c>
      <c r="AB293" s="31">
        <f t="shared" si="173"/>
        <v>-80.61224531981766</v>
      </c>
      <c r="AC293" s="31">
        <f t="shared" si="174"/>
        <v>8.3680618763449263E-5</v>
      </c>
      <c r="AD293" s="31">
        <f t="shared" si="175"/>
        <v>0.25150245044940261</v>
      </c>
      <c r="AE293" s="31">
        <f t="shared" si="176"/>
        <v>-10.560075260670104</v>
      </c>
      <c r="AF293" s="31">
        <f t="shared" si="177"/>
        <v>-167.75200767744181</v>
      </c>
      <c r="AG293" s="31">
        <f t="shared" si="200"/>
        <v>92.110410468749379</v>
      </c>
      <c r="AH293" s="31">
        <f t="shared" si="178"/>
        <v>-134.2208578771058</v>
      </c>
      <c r="AI293" s="31">
        <f t="shared" si="179"/>
        <v>-89.999988855008581</v>
      </c>
      <c r="AJ293" s="31">
        <f t="shared" si="180"/>
        <v>51.555263767197047</v>
      </c>
      <c r="AK293" s="31">
        <f t="shared" si="181"/>
        <v>89.848518376853335</v>
      </c>
      <c r="AL293" s="32">
        <f t="shared" si="182"/>
        <v>-0.80300672684311203</v>
      </c>
      <c r="AM293" s="31">
        <f t="shared" si="183"/>
        <v>-24.259324429902147</v>
      </c>
      <c r="AN293" s="31">
        <f t="shared" si="184"/>
        <v>8.6418096319975142</v>
      </c>
      <c r="AO293" s="31">
        <f t="shared" si="185"/>
        <v>-24.410794908057394</v>
      </c>
      <c r="AP293" s="30">
        <f t="shared" si="201"/>
        <v>23.609121289162623</v>
      </c>
      <c r="AQ293" s="30">
        <f t="shared" si="202"/>
        <v>-22.498774732165998</v>
      </c>
      <c r="AR293" s="31">
        <f t="shared" si="186"/>
        <v>-0.80791907167596477</v>
      </c>
      <c r="AS293" s="33">
        <f t="shared" si="187"/>
        <v>-192.16280258549921</v>
      </c>
      <c r="AT293" s="31">
        <f t="shared" si="188"/>
        <v>2.6195382778904175E-8</v>
      </c>
      <c r="AU293" s="31">
        <f t="shared" si="189"/>
        <v>4.4498242265045189E-3</v>
      </c>
      <c r="AV293" s="32">
        <f t="shared" si="190"/>
        <v>-1.4734923689059211E-10</v>
      </c>
      <c r="AW293" s="31">
        <f t="shared" si="191"/>
        <v>-3.3373681765506568E-4</v>
      </c>
      <c r="AX293" s="34">
        <f t="shared" si="192"/>
        <v>2.6048033542013584E-8</v>
      </c>
      <c r="AY293" s="35">
        <f t="shared" si="193"/>
        <v>4.1160874088494535E-3</v>
      </c>
      <c r="AZ293" s="10">
        <f t="shared" si="194"/>
        <v>-0.80791904562793126</v>
      </c>
      <c r="BA293" s="10">
        <f t="shared" si="195"/>
        <v>-192.15868649809036</v>
      </c>
      <c r="BB293" s="10">
        <f t="shared" si="196"/>
        <v>-12.158686498090361</v>
      </c>
      <c r="BC293" s="37"/>
      <c r="BD293" s="46">
        <f t="shared" si="197"/>
        <v>-1</v>
      </c>
      <c r="BE293" s="46">
        <f t="shared" si="198"/>
        <v>-192</v>
      </c>
      <c r="BF293" s="46">
        <f t="shared" si="199"/>
        <v>-12</v>
      </c>
    </row>
    <row r="294" spans="22:58" x14ac:dyDescent="0.3">
      <c r="V294" s="29">
        <v>3.9000000000000101</v>
      </c>
      <c r="W294" s="36">
        <f t="shared" si="169"/>
        <v>79432.823472430129</v>
      </c>
      <c r="X294" s="30">
        <f t="shared" si="203"/>
        <v>0.52657877444698298</v>
      </c>
      <c r="Y294" s="31">
        <f t="shared" si="170"/>
        <v>-27.036449047842627</v>
      </c>
      <c r="Z294" s="31">
        <f t="shared" si="171"/>
        <v>-87.450567611252595</v>
      </c>
      <c r="AA294" s="31">
        <f t="shared" si="172"/>
        <v>15.944912528037051</v>
      </c>
      <c r="AB294" s="31">
        <f t="shared" si="173"/>
        <v>-80.822258945976415</v>
      </c>
      <c r="AC294" s="31">
        <f t="shared" si="174"/>
        <v>8.7624325041680434E-5</v>
      </c>
      <c r="AD294" s="31">
        <f t="shared" si="175"/>
        <v>0.2573606171854444</v>
      </c>
      <c r="AE294" s="31">
        <f t="shared" si="176"/>
        <v>-10.564870121033552</v>
      </c>
      <c r="AF294" s="31">
        <f t="shared" si="177"/>
        <v>-168.01546594004355</v>
      </c>
      <c r="AG294" s="31">
        <f t="shared" si="200"/>
        <v>92.110410468749379</v>
      </c>
      <c r="AH294" s="31">
        <f t="shared" si="178"/>
        <v>-134.42085787710582</v>
      </c>
      <c r="AI294" s="31">
        <f t="shared" si="179"/>
        <v>-89.999989108699566</v>
      </c>
      <c r="AJ294" s="31">
        <f t="shared" si="180"/>
        <v>51.755262400909665</v>
      </c>
      <c r="AK294" s="31">
        <f t="shared" si="181"/>
        <v>89.851966504046501</v>
      </c>
      <c r="AL294" s="32">
        <f t="shared" si="182"/>
        <v>-0.83742186241951599</v>
      </c>
      <c r="AM294" s="31">
        <f t="shared" si="183"/>
        <v>-24.757272200594745</v>
      </c>
      <c r="AN294" s="31">
        <f t="shared" si="184"/>
        <v>8.6073931301337101</v>
      </c>
      <c r="AO294" s="31">
        <f t="shared" si="185"/>
        <v>-24.905294805247809</v>
      </c>
      <c r="AP294" s="30">
        <f t="shared" si="201"/>
        <v>23.609121289162623</v>
      </c>
      <c r="AQ294" s="30">
        <f t="shared" si="202"/>
        <v>-22.498774732165998</v>
      </c>
      <c r="AR294" s="31">
        <f t="shared" si="186"/>
        <v>-0.84713043390321729</v>
      </c>
      <c r="AS294" s="33">
        <f t="shared" si="187"/>
        <v>-192.92076074529137</v>
      </c>
      <c r="AT294" s="31">
        <f t="shared" si="188"/>
        <v>2.7429934084324062E-8</v>
      </c>
      <c r="AU294" s="31">
        <f t="shared" si="189"/>
        <v>4.553473947431743E-3</v>
      </c>
      <c r="AV294" s="32">
        <f t="shared" si="190"/>
        <v>-1.5429239464989631E-10</v>
      </c>
      <c r="AW294" s="31">
        <f t="shared" si="191"/>
        <v>-3.4151054677232718E-4</v>
      </c>
      <c r="AX294" s="34">
        <f t="shared" si="192"/>
        <v>2.7275641689674168E-8</v>
      </c>
      <c r="AY294" s="35">
        <f t="shared" si="193"/>
        <v>4.2119634006594162E-3</v>
      </c>
      <c r="AZ294" s="10">
        <f t="shared" si="194"/>
        <v>-0.84713040662757555</v>
      </c>
      <c r="BA294" s="10">
        <f t="shared" si="195"/>
        <v>-192.91654878189073</v>
      </c>
      <c r="BB294" s="10">
        <f t="shared" si="196"/>
        <v>-12.916548781890725</v>
      </c>
      <c r="BC294" s="48"/>
      <c r="BD294" s="46">
        <f t="shared" si="197"/>
        <v>-1</v>
      </c>
      <c r="BE294" s="46">
        <f t="shared" si="198"/>
        <v>-193</v>
      </c>
      <c r="BF294" s="46">
        <f t="shared" si="199"/>
        <v>-13</v>
      </c>
    </row>
    <row r="295" spans="22:58" x14ac:dyDescent="0.3">
      <c r="V295" s="29">
        <v>3.9100000000000099</v>
      </c>
      <c r="W295" s="38">
        <f t="shared" si="169"/>
        <v>81283.051616411802</v>
      </c>
      <c r="X295" s="30">
        <f t="shared" si="203"/>
        <v>0.52657877444698298</v>
      </c>
      <c r="Y295" s="31">
        <f t="shared" si="170"/>
        <v>-27.236062286726778</v>
      </c>
      <c r="Z295" s="31">
        <f t="shared" si="171"/>
        <v>-87.508525799970172</v>
      </c>
      <c r="AA295" s="31">
        <f t="shared" si="172"/>
        <v>16.139937152532816</v>
      </c>
      <c r="AB295" s="31">
        <f t="shared" si="173"/>
        <v>-81.027732715626513</v>
      </c>
      <c r="AC295" s="31">
        <f t="shared" si="174"/>
        <v>9.1753888630157171E-5</v>
      </c>
      <c r="AD295" s="31">
        <f t="shared" si="175"/>
        <v>0.26335523258272447</v>
      </c>
      <c r="AE295" s="31">
        <f t="shared" si="176"/>
        <v>-10.569454605858349</v>
      </c>
      <c r="AF295" s="31">
        <f t="shared" si="177"/>
        <v>-168.27290328301396</v>
      </c>
      <c r="AG295" s="31">
        <f t="shared" si="200"/>
        <v>92.110410468749379</v>
      </c>
      <c r="AH295" s="31">
        <f t="shared" si="178"/>
        <v>-134.62085787710581</v>
      </c>
      <c r="AI295" s="31">
        <f t="shared" si="179"/>
        <v>-89.999989356615814</v>
      </c>
      <c r="AJ295" s="31">
        <f t="shared" si="180"/>
        <v>51.95526109611491</v>
      </c>
      <c r="AK295" s="31">
        <f t="shared" si="181"/>
        <v>89.855336143318411</v>
      </c>
      <c r="AL295" s="32">
        <f t="shared" si="182"/>
        <v>-0.87316900079153836</v>
      </c>
      <c r="AM295" s="31">
        <f t="shared" si="183"/>
        <v>-25.262719458264549</v>
      </c>
      <c r="AN295" s="31">
        <f t="shared" si="184"/>
        <v>8.5716446869669447</v>
      </c>
      <c r="AO295" s="31">
        <f t="shared" si="185"/>
        <v>-25.407372671561951</v>
      </c>
      <c r="AP295" s="30">
        <f t="shared" si="201"/>
        <v>23.609121289162623</v>
      </c>
      <c r="AQ295" s="30">
        <f t="shared" si="202"/>
        <v>-22.498774732165998</v>
      </c>
      <c r="AR295" s="31">
        <f t="shared" si="186"/>
        <v>-0.88746336189478114</v>
      </c>
      <c r="AS295" s="33">
        <f t="shared" si="187"/>
        <v>-193.6802759545759</v>
      </c>
      <c r="AT295" s="31">
        <f t="shared" si="188"/>
        <v>2.8722667122743301E-8</v>
      </c>
      <c r="AU295" s="31">
        <f t="shared" si="189"/>
        <v>4.6595379804775534E-3</v>
      </c>
      <c r="AV295" s="32">
        <f t="shared" si="190"/>
        <v>-1.6156535240277347E-10</v>
      </c>
      <c r="AW295" s="31">
        <f t="shared" si="191"/>
        <v>-3.4946534930189538E-4</v>
      </c>
      <c r="AX295" s="34">
        <f t="shared" si="192"/>
        <v>2.8561101770340529E-8</v>
      </c>
      <c r="AY295" s="35">
        <f t="shared" si="193"/>
        <v>4.3100726311756576E-3</v>
      </c>
      <c r="AZ295" s="10">
        <f t="shared" si="194"/>
        <v>-0.88746333333367933</v>
      </c>
      <c r="BA295" s="10">
        <f t="shared" si="195"/>
        <v>-193.67596588194473</v>
      </c>
      <c r="BB295" s="10">
        <f t="shared" si="196"/>
        <v>-13.675965881944734</v>
      </c>
      <c r="BC295" s="37"/>
      <c r="BD295" s="46">
        <f t="shared" si="197"/>
        <v>-1</v>
      </c>
      <c r="BE295" s="46">
        <f t="shared" si="198"/>
        <v>-194</v>
      </c>
      <c r="BF295" s="46">
        <f t="shared" si="199"/>
        <v>-14</v>
      </c>
    </row>
    <row r="296" spans="22:58" x14ac:dyDescent="0.3">
      <c r="V296" s="29">
        <v>3.9200000000000199</v>
      </c>
      <c r="W296" s="38">
        <f t="shared" si="169"/>
        <v>83176.377110270929</v>
      </c>
      <c r="X296" s="30">
        <f t="shared" si="203"/>
        <v>0.52657877444698298</v>
      </c>
      <c r="Y296" s="31">
        <f t="shared" si="170"/>
        <v>-27.435692900573393</v>
      </c>
      <c r="Z296" s="31">
        <f t="shared" si="171"/>
        <v>-87.565169629706446</v>
      </c>
      <c r="AA296" s="31">
        <f t="shared" si="172"/>
        <v>16.335180379025278</v>
      </c>
      <c r="AB296" s="31">
        <f t="shared" si="173"/>
        <v>-81.228754422462529</v>
      </c>
      <c r="AC296" s="31">
        <f t="shared" si="174"/>
        <v>9.6078068348079336E-5</v>
      </c>
      <c r="AD296" s="31">
        <f t="shared" si="175"/>
        <v>0.26948947454041761</v>
      </c>
      <c r="AE296" s="31">
        <f t="shared" si="176"/>
        <v>-10.573837669032786</v>
      </c>
      <c r="AF296" s="31">
        <f t="shared" si="177"/>
        <v>-168.52443457762854</v>
      </c>
      <c r="AG296" s="31">
        <f t="shared" si="200"/>
        <v>92.110410468749379</v>
      </c>
      <c r="AH296" s="31">
        <f t="shared" si="178"/>
        <v>-134.82085787710599</v>
      </c>
      <c r="AI296" s="31">
        <f t="shared" si="179"/>
        <v>-89.999989598888817</v>
      </c>
      <c r="AJ296" s="31">
        <f t="shared" si="180"/>
        <v>52.155259850045432</v>
      </c>
      <c r="AK296" s="31">
        <f t="shared" si="181"/>
        <v>89.858629081203105</v>
      </c>
      <c r="AL296" s="32">
        <f t="shared" si="182"/>
        <v>-0.91028813789170715</v>
      </c>
      <c r="AM296" s="31">
        <f t="shared" si="183"/>
        <v>-25.775619457203529</v>
      </c>
      <c r="AN296" s="31">
        <f t="shared" si="184"/>
        <v>8.5345243037971112</v>
      </c>
      <c r="AO296" s="31">
        <f t="shared" si="185"/>
        <v>-25.916979974889241</v>
      </c>
      <c r="AP296" s="30">
        <f t="shared" si="201"/>
        <v>23.609121289162623</v>
      </c>
      <c r="AQ296" s="30">
        <f t="shared" si="202"/>
        <v>-22.498774732165998</v>
      </c>
      <c r="AR296" s="31">
        <f t="shared" si="186"/>
        <v>-0.92896680823904987</v>
      </c>
      <c r="AS296" s="33">
        <f t="shared" si="187"/>
        <v>-194.44141455251778</v>
      </c>
      <c r="AT296" s="31">
        <f t="shared" si="188"/>
        <v>3.00763244414413E-8</v>
      </c>
      <c r="AU296" s="31">
        <f t="shared" si="189"/>
        <v>4.7680725621934176E-3</v>
      </c>
      <c r="AV296" s="32">
        <f t="shared" si="190"/>
        <v>-1.6917968207882319E-10</v>
      </c>
      <c r="AW296" s="31">
        <f t="shared" si="191"/>
        <v>-3.5760544298537472E-4</v>
      </c>
      <c r="AX296" s="34">
        <f t="shared" si="192"/>
        <v>2.990714475936248E-8</v>
      </c>
      <c r="AY296" s="35">
        <f t="shared" si="193"/>
        <v>4.4104671192080431E-3</v>
      </c>
      <c r="AZ296" s="10">
        <f t="shared" si="194"/>
        <v>-0.92896677833190511</v>
      </c>
      <c r="BA296" s="10">
        <f t="shared" si="195"/>
        <v>-194.43700408539857</v>
      </c>
      <c r="BB296" s="10">
        <f t="shared" si="196"/>
        <v>-14.43700408539857</v>
      </c>
      <c r="BC296" s="37"/>
      <c r="BD296" s="46">
        <f t="shared" si="197"/>
        <v>-1</v>
      </c>
      <c r="BE296" s="46">
        <f t="shared" si="198"/>
        <v>-194</v>
      </c>
      <c r="BF296" s="46">
        <f t="shared" si="199"/>
        <v>-14</v>
      </c>
    </row>
    <row r="297" spans="22:58" x14ac:dyDescent="0.3">
      <c r="V297" s="29">
        <v>3.9300000000000099</v>
      </c>
      <c r="W297" s="36">
        <f t="shared" ref="W297:W360" si="204">10*10^V297</f>
        <v>85113.803820239584</v>
      </c>
      <c r="X297" s="30">
        <f t="shared" si="203"/>
        <v>0.52657877444698298</v>
      </c>
      <c r="Y297" s="31">
        <f t="shared" ref="Y297:Y360" si="205">20*LOG(1/SQRT((W297/fp)^2+1))</f>
        <v>-27.635340110204073</v>
      </c>
      <c r="Z297" s="31">
        <f t="shared" ref="Z297:Z360" si="206">-180/PI()*ATAN(W297/fp)</f>
        <v>-87.620528690620461</v>
      </c>
      <c r="AA297" s="31">
        <f t="shared" ref="AA297:AA360" si="207">20*LOG(SQRT((W297/fzRHP)^2+1))</f>
        <v>16.530632826842165</v>
      </c>
      <c r="AB297" s="31">
        <f t="shared" ref="AB297:AB360" si="208">-180/PI()*ATAN(W297/fzRHP)</f>
        <v>-81.425410844876012</v>
      </c>
      <c r="AC297" s="31">
        <f t="shared" ref="AC297:AC360" si="209">20*LOG(SQRT((W297/fzESR)^2+1))</f>
        <v>1.006060357639548E-4</v>
      </c>
      <c r="AD297" s="31">
        <f t="shared" ref="AD297:AD360" si="210">180/PI()*ATAN(W297/fzESR)</f>
        <v>0.27576659495195743</v>
      </c>
      <c r="AE297" s="31">
        <f t="shared" ref="AE297:AE360" si="211">X297+Y297+AA297+AC297</f>
        <v>-10.578027902879162</v>
      </c>
      <c r="AF297" s="31">
        <f t="shared" ref="AF297:AF360" si="212">Z297+AB297+AD297</f>
        <v>-168.77017294054451</v>
      </c>
      <c r="AG297" s="31">
        <f t="shared" si="200"/>
        <v>92.110410468749379</v>
      </c>
      <c r="AH297" s="31">
        <f t="shared" ref="AH297:AH360" si="213">20*LOG(1/SQRT((W297/fp_comp1)^2+1))</f>
        <v>-135.02085787710575</v>
      </c>
      <c r="AI297" s="31">
        <f t="shared" ref="AI297:AI360" si="214">-180/PI()*ATAN(W297/fp_comp1)</f>
        <v>-89.999989835647028</v>
      </c>
      <c r="AJ297" s="31">
        <f t="shared" ref="AJ297:AJ360" si="215">20*LOG(SQRT((W297/fz_comp)^2+1))</f>
        <v>52.355258660057601</v>
      </c>
      <c r="AK297" s="31">
        <f t="shared" ref="AK297:AK360" si="216">180/PI()*ATAN(W297/fz_comp)</f>
        <v>89.861847063572753</v>
      </c>
      <c r="AL297" s="32">
        <f t="shared" ref="AL297:AL360" si="217">20*LOG(1/SQRT((W297/fp_comp2)^2+1))</f>
        <v>-0.94881957794102412</v>
      </c>
      <c r="AM297" s="31">
        <f t="shared" ref="AM297:AM360" si="218">-180/PI()*ATAN(W297/fp_comp2)</f>
        <v>-26.295915278350972</v>
      </c>
      <c r="AN297" s="31">
        <f t="shared" ref="AN297:AN360" si="219">AG297+AH297+AJ297+AL297</f>
        <v>8.4959916737602015</v>
      </c>
      <c r="AO297" s="31">
        <f t="shared" ref="AO297:AO360" si="220">AI297+AK297+AM297</f>
        <v>-26.434058050425246</v>
      </c>
      <c r="AP297" s="30">
        <f t="shared" si="201"/>
        <v>23.609121289162623</v>
      </c>
      <c r="AQ297" s="30">
        <f t="shared" si="202"/>
        <v>-22.498774732165998</v>
      </c>
      <c r="AR297" s="31">
        <f t="shared" ref="AR297:AR360" si="221">AE297+AN297+AP297+AQ297</f>
        <v>-0.97168967212233781</v>
      </c>
      <c r="AS297" s="33">
        <f t="shared" ref="AS297:AS360" si="222">AF297+AO297</f>
        <v>-195.20423099096976</v>
      </c>
      <c r="AT297" s="31">
        <f t="shared" ref="AT297:AT360" si="223">20*LOG(SQRT((W297/fz_ff)^2+1))</f>
        <v>3.1493777807574555E-8</v>
      </c>
      <c r="AU297" s="31">
        <f t="shared" ref="AU297:AU360" si="224">180/PI()*ATAN(W297/fz_ff)</f>
        <v>4.8791352390477336E-3</v>
      </c>
      <c r="AV297" s="32">
        <f t="shared" ref="AV297:AV360" si="225">20*LOG(1/SQRT((W297/fp_ff)^2+1))</f>
        <v>-1.7715274157244471E-10</v>
      </c>
      <c r="AW297" s="31">
        <f t="shared" ref="AW297:AW360" si="226">-180/PI()*ATAN(W297/fp_ff)</f>
        <v>-3.6593514380815626E-4</v>
      </c>
      <c r="AX297" s="34">
        <f t="shared" ref="AX297:AX360" si="227">AT297+AV297</f>
        <v>3.1316625066002109E-8</v>
      </c>
      <c r="AY297" s="35">
        <f t="shared" ref="AY297:AY360" si="228">AU297+AW297</f>
        <v>4.5132000952395777E-3</v>
      </c>
      <c r="AZ297" s="10">
        <f t="shared" ref="AZ297:AZ360" si="229">AR297+AX297</f>
        <v>-0.97168964080571274</v>
      </c>
      <c r="BA297" s="10">
        <f t="shared" ref="BA297:BA360" si="230">AS297+AY297</f>
        <v>-195.19971779087453</v>
      </c>
      <c r="BB297" s="10">
        <f t="shared" ref="BB297:BB360" si="231">BA297+180</f>
        <v>-15.19971779087453</v>
      </c>
      <c r="BC297" s="48"/>
      <c r="BD297" s="46">
        <f t="shared" ref="BD297:BD360" si="232">ROUND(AZ297,0)</f>
        <v>-1</v>
      </c>
      <c r="BE297" s="46">
        <f t="shared" ref="BE297:BE360" si="233">ROUND(BA297,0)</f>
        <v>-195</v>
      </c>
      <c r="BF297" s="46">
        <f t="shared" ref="BF297:BF360" si="234">ROUND(BB297,0)</f>
        <v>-15</v>
      </c>
    </row>
    <row r="298" spans="22:58" x14ac:dyDescent="0.3">
      <c r="V298" s="29">
        <v>3.9400000000000199</v>
      </c>
      <c r="W298" s="38">
        <f t="shared" si="204"/>
        <v>87096.358995612216</v>
      </c>
      <c r="X298" s="30">
        <f t="shared" si="203"/>
        <v>0.52657877444698298</v>
      </c>
      <c r="Y298" s="31">
        <f t="shared" si="205"/>
        <v>-27.835003171262759</v>
      </c>
      <c r="Z298" s="31">
        <f t="shared" si="206"/>
        <v>-87.674631921145277</v>
      </c>
      <c r="AA298" s="31">
        <f t="shared" si="207"/>
        <v>16.72628549855563</v>
      </c>
      <c r="AB298" s="31">
        <f t="shared" si="208"/>
        <v>-81.617787709152282</v>
      </c>
      <c r="AC298" s="31">
        <f t="shared" si="209"/>
        <v>1.0534739464657275E-4</v>
      </c>
      <c r="AD298" s="31">
        <f t="shared" si="210"/>
        <v>0.28218992142661853</v>
      </c>
      <c r="AE298" s="31">
        <f t="shared" si="211"/>
        <v>-10.582033550865502</v>
      </c>
      <c r="AF298" s="31">
        <f t="shared" si="212"/>
        <v>-169.01022970887095</v>
      </c>
      <c r="AG298" s="31">
        <f t="shared" si="200"/>
        <v>92.110410468749379</v>
      </c>
      <c r="AH298" s="31">
        <f t="shared" si="213"/>
        <v>-135.22085787710597</v>
      </c>
      <c r="AI298" s="31">
        <f t="shared" si="214"/>
        <v>-89.999990067015943</v>
      </c>
      <c r="AJ298" s="31">
        <f t="shared" si="215"/>
        <v>52.555257523628157</v>
      </c>
      <c r="AK298" s="31">
        <f t="shared" si="216"/>
        <v>89.864991796562975</v>
      </c>
      <c r="AL298" s="32">
        <f t="shared" si="217"/>
        <v>-0.98880386388582331</v>
      </c>
      <c r="AM298" s="31">
        <f t="shared" si="218"/>
        <v>-26.823539495541198</v>
      </c>
      <c r="AN298" s="31">
        <f t="shared" si="219"/>
        <v>8.456006251385741</v>
      </c>
      <c r="AO298" s="31">
        <f t="shared" si="220"/>
        <v>-26.958537765994166</v>
      </c>
      <c r="AP298" s="30">
        <f t="shared" si="201"/>
        <v>23.609121289162623</v>
      </c>
      <c r="AQ298" s="30">
        <f t="shared" si="202"/>
        <v>-22.498774732165998</v>
      </c>
      <c r="AR298" s="31">
        <f t="shared" si="221"/>
        <v>-1.0156807424831342</v>
      </c>
      <c r="AS298" s="33">
        <f t="shared" si="222"/>
        <v>-195.9687674748651</v>
      </c>
      <c r="AT298" s="31">
        <f t="shared" si="223"/>
        <v>3.297803399414113E-8</v>
      </c>
      <c r="AU298" s="31">
        <f t="shared" si="224"/>
        <v>4.9927848979389698E-3</v>
      </c>
      <c r="AV298" s="32">
        <f t="shared" si="225"/>
        <v>-1.8550188877803738E-10</v>
      </c>
      <c r="AW298" s="31">
        <f t="shared" si="226"/>
        <v>-3.7445886828790564E-4</v>
      </c>
      <c r="AX298" s="34">
        <f t="shared" si="227"/>
        <v>3.2792532105363094E-8</v>
      </c>
      <c r="AY298" s="35">
        <f t="shared" si="228"/>
        <v>4.6183260296510644E-3</v>
      </c>
      <c r="AZ298" s="10">
        <f t="shared" si="229"/>
        <v>-1.0156807096906022</v>
      </c>
      <c r="BA298" s="10">
        <f t="shared" si="230"/>
        <v>-195.96414914883545</v>
      </c>
      <c r="BB298" s="10">
        <f t="shared" si="231"/>
        <v>-15.964149148835446</v>
      </c>
      <c r="BC298" s="37"/>
      <c r="BD298" s="46">
        <f t="shared" si="232"/>
        <v>-1</v>
      </c>
      <c r="BE298" s="46">
        <f t="shared" si="233"/>
        <v>-196</v>
      </c>
      <c r="BF298" s="46">
        <f t="shared" si="234"/>
        <v>-16</v>
      </c>
    </row>
    <row r="299" spans="22:58" x14ac:dyDescent="0.3">
      <c r="V299" s="29">
        <v>3.9500000000000202</v>
      </c>
      <c r="W299" s="38">
        <f t="shared" si="204"/>
        <v>89125.093813378786</v>
      </c>
      <c r="X299" s="30">
        <f t="shared" si="203"/>
        <v>0.52657877444698298</v>
      </c>
      <c r="Y299" s="31">
        <f t="shared" si="205"/>
        <v>-28.034681372667386</v>
      </c>
      <c r="Z299" s="31">
        <f t="shared" si="206"/>
        <v>-87.727507621374528</v>
      </c>
      <c r="AA299" s="31">
        <f t="shared" si="207"/>
        <v>16.92212976598972</v>
      </c>
      <c r="AB299" s="31">
        <f t="shared" si="208"/>
        <v>-81.80596965691123</v>
      </c>
      <c r="AC299" s="31">
        <f t="shared" si="209"/>
        <v>1.1031220134333489E-4</v>
      </c>
      <c r="AD299" s="31">
        <f t="shared" si="210"/>
        <v>0.28876285905088978</v>
      </c>
      <c r="AE299" s="31">
        <f t="shared" si="211"/>
        <v>-10.585862520029341</v>
      </c>
      <c r="AF299" s="31">
        <f t="shared" si="212"/>
        <v>-169.2447144192349</v>
      </c>
      <c r="AG299" s="31">
        <f t="shared" si="200"/>
        <v>92.110410468749379</v>
      </c>
      <c r="AH299" s="31">
        <f t="shared" si="213"/>
        <v>-135.42085787710596</v>
      </c>
      <c r="AI299" s="31">
        <f t="shared" si="214"/>
        <v>-89.999990293118259</v>
      </c>
      <c r="AJ299" s="31">
        <f t="shared" si="215"/>
        <v>52.755256438345974</v>
      </c>
      <c r="AK299" s="31">
        <f t="shared" si="216"/>
        <v>89.868064947476952</v>
      </c>
      <c r="AL299" s="32">
        <f t="shared" si="217"/>
        <v>-1.0302817028978803</v>
      </c>
      <c r="AM299" s="31">
        <f t="shared" si="218"/>
        <v>-27.358413861185742</v>
      </c>
      <c r="AN299" s="31">
        <f t="shared" si="219"/>
        <v>8.4145273270915126</v>
      </c>
      <c r="AO299" s="31">
        <f t="shared" si="220"/>
        <v>-27.490339206827048</v>
      </c>
      <c r="AP299" s="30">
        <f t="shared" si="201"/>
        <v>23.609121289162623</v>
      </c>
      <c r="AQ299" s="30">
        <f t="shared" si="202"/>
        <v>-22.498774732165998</v>
      </c>
      <c r="AR299" s="31">
        <f t="shared" si="221"/>
        <v>-1.0609886359412037</v>
      </c>
      <c r="AS299" s="33">
        <f t="shared" si="222"/>
        <v>-196.73505362606195</v>
      </c>
      <c r="AT299" s="31">
        <f t="shared" si="223"/>
        <v>3.4532240565945102E-8</v>
      </c>
      <c r="AU299" s="31">
        <f t="shared" si="224"/>
        <v>5.1090817974166654E-3</v>
      </c>
      <c r="AV299" s="32">
        <f t="shared" si="225"/>
        <v>-1.9424255293506745E-10</v>
      </c>
      <c r="AW299" s="31">
        <f t="shared" si="226"/>
        <v>-3.8318113581613852E-4</v>
      </c>
      <c r="AX299" s="34">
        <f t="shared" si="227"/>
        <v>3.4337998013010035E-8</v>
      </c>
      <c r="AY299" s="35">
        <f t="shared" si="228"/>
        <v>4.7259006616005269E-3</v>
      </c>
      <c r="AZ299" s="10">
        <f t="shared" si="229"/>
        <v>-1.0609886016032057</v>
      </c>
      <c r="BA299" s="10">
        <f t="shared" si="230"/>
        <v>-196.73032772540034</v>
      </c>
      <c r="BB299" s="10">
        <f t="shared" si="231"/>
        <v>-16.730327725400343</v>
      </c>
      <c r="BC299" s="37"/>
      <c r="BD299" s="46">
        <f t="shared" si="232"/>
        <v>-1</v>
      </c>
      <c r="BE299" s="46">
        <f t="shared" si="233"/>
        <v>-197</v>
      </c>
      <c r="BF299" s="46">
        <f t="shared" si="234"/>
        <v>-17</v>
      </c>
    </row>
    <row r="300" spans="22:58" x14ac:dyDescent="0.3">
      <c r="V300" s="29">
        <v>3.9600000000000199</v>
      </c>
      <c r="W300" s="36">
        <f t="shared" si="204"/>
        <v>91201.083935595307</v>
      </c>
      <c r="X300" s="30">
        <f t="shared" si="203"/>
        <v>0.52657877444698298</v>
      </c>
      <c r="Y300" s="31">
        <f t="shared" si="205"/>
        <v>-28.234374035134344</v>
      </c>
      <c r="Z300" s="31">
        <f t="shared" si="206"/>
        <v>-87.779183466241435</v>
      </c>
      <c r="AA300" s="31">
        <f t="shared" si="207"/>
        <v>17.118157356596718</v>
      </c>
      <c r="AB300" s="31">
        <f t="shared" si="208"/>
        <v>-81.990040216537182</v>
      </c>
      <c r="AC300" s="31">
        <f t="shared" si="209"/>
        <v>1.1551098608784224E-4</v>
      </c>
      <c r="AD300" s="31">
        <f t="shared" si="210"/>
        <v>0.29548889219088481</v>
      </c>
      <c r="AE300" s="31">
        <f t="shared" si="211"/>
        <v>-10.589522393104556</v>
      </c>
      <c r="AF300" s="31">
        <f t="shared" si="212"/>
        <v>-169.47373479058771</v>
      </c>
      <c r="AG300" s="31">
        <f t="shared" si="200"/>
        <v>92.110410468749379</v>
      </c>
      <c r="AH300" s="31">
        <f t="shared" si="213"/>
        <v>-135.62085787710598</v>
      </c>
      <c r="AI300" s="31">
        <f t="shared" si="214"/>
        <v>-89.999990514073872</v>
      </c>
      <c r="AJ300" s="31">
        <f t="shared" si="215"/>
        <v>52.955255401909284</v>
      </c>
      <c r="AK300" s="31">
        <f t="shared" si="216"/>
        <v>89.871068145669256</v>
      </c>
      <c r="AL300" s="32">
        <f t="shared" si="217"/>
        <v>-1.0732938870093867</v>
      </c>
      <c r="AM300" s="31">
        <f t="shared" si="218"/>
        <v>-27.900449014474791</v>
      </c>
      <c r="AN300" s="31">
        <f t="shared" si="219"/>
        <v>8.3715141065432999</v>
      </c>
      <c r="AO300" s="31">
        <f t="shared" si="220"/>
        <v>-28.029371382879408</v>
      </c>
      <c r="AP300" s="30">
        <f t="shared" si="201"/>
        <v>23.609121289162623</v>
      </c>
      <c r="AQ300" s="30">
        <f t="shared" si="202"/>
        <v>-22.498774732165998</v>
      </c>
      <c r="AR300" s="31">
        <f t="shared" si="221"/>
        <v>-1.1076617295646329</v>
      </c>
      <c r="AS300" s="33">
        <f t="shared" si="222"/>
        <v>-197.50310617346713</v>
      </c>
      <c r="AT300" s="31">
        <f t="shared" si="223"/>
        <v>3.6159695522870798E-8</v>
      </c>
      <c r="AU300" s="31">
        <f t="shared" si="224"/>
        <v>5.2280875996325842E-3</v>
      </c>
      <c r="AV300" s="32">
        <f t="shared" si="225"/>
        <v>-2.0339787790273392E-10</v>
      </c>
      <c r="AW300" s="31">
        <f t="shared" si="226"/>
        <v>-3.9210657105455903E-4</v>
      </c>
      <c r="AX300" s="34">
        <f t="shared" si="227"/>
        <v>3.5956297644968063E-8</v>
      </c>
      <c r="AY300" s="35">
        <f t="shared" si="228"/>
        <v>4.835981028578025E-3</v>
      </c>
      <c r="AZ300" s="10">
        <f t="shared" si="229"/>
        <v>-1.1076616936083352</v>
      </c>
      <c r="BA300" s="10">
        <f t="shared" si="230"/>
        <v>-197.49827019243855</v>
      </c>
      <c r="BB300" s="10">
        <f t="shared" si="231"/>
        <v>-17.498270192438554</v>
      </c>
      <c r="BC300" s="48"/>
      <c r="BD300" s="46">
        <f t="shared" si="232"/>
        <v>-1</v>
      </c>
      <c r="BE300" s="46">
        <f t="shared" si="233"/>
        <v>-197</v>
      </c>
      <c r="BF300" s="46">
        <f t="shared" si="234"/>
        <v>-17</v>
      </c>
    </row>
    <row r="301" spans="22:58" x14ac:dyDescent="0.3">
      <c r="V301" s="29">
        <v>3.9700000000000202</v>
      </c>
      <c r="W301" s="38">
        <f t="shared" si="204"/>
        <v>93325.430079703525</v>
      </c>
      <c r="X301" s="30">
        <f t="shared" si="203"/>
        <v>0.52657877444698298</v>
      </c>
      <c r="Y301" s="31">
        <f t="shared" si="205"/>
        <v>-28.434080509764406</v>
      </c>
      <c r="Z301" s="31">
        <f t="shared" si="206"/>
        <v>-87.829686518486156</v>
      </c>
      <c r="AA301" s="31">
        <f t="shared" si="207"/>
        <v>17.314360340198537</v>
      </c>
      <c r="AB301" s="31">
        <f t="shared" si="208"/>
        <v>-82.170081778336069</v>
      </c>
      <c r="AC301" s="31">
        <f t="shared" si="209"/>
        <v>1.2095477533892136E-4</v>
      </c>
      <c r="AD301" s="31">
        <f t="shared" si="210"/>
        <v>0.30237158633645977</v>
      </c>
      <c r="AE301" s="31">
        <f t="shared" si="211"/>
        <v>-10.593020440343549</v>
      </c>
      <c r="AF301" s="31">
        <f t="shared" si="212"/>
        <v>-169.69739671048578</v>
      </c>
      <c r="AG301" s="31">
        <f t="shared" si="200"/>
        <v>92.110410468749379</v>
      </c>
      <c r="AH301" s="31">
        <f t="shared" si="213"/>
        <v>-135.82085787710596</v>
      </c>
      <c r="AI301" s="31">
        <f t="shared" si="214"/>
        <v>-89.999990729999908</v>
      </c>
      <c r="AJ301" s="31">
        <f t="shared" si="215"/>
        <v>53.155254412119689</v>
      </c>
      <c r="AK301" s="31">
        <f t="shared" si="216"/>
        <v>89.874002983409255</v>
      </c>
      <c r="AL301" s="32">
        <f t="shared" si="217"/>
        <v>-1.1178812089941679</v>
      </c>
      <c r="AM301" s="31">
        <f t="shared" si="218"/>
        <v>-28.449544215200422</v>
      </c>
      <c r="AN301" s="31">
        <f t="shared" si="219"/>
        <v>8.3269257947689344</v>
      </c>
      <c r="AO301" s="31">
        <f t="shared" si="220"/>
        <v>-28.575531961791075</v>
      </c>
      <c r="AP301" s="30">
        <f t="shared" si="201"/>
        <v>23.609121289162623</v>
      </c>
      <c r="AQ301" s="30">
        <f t="shared" si="202"/>
        <v>-22.498774732165998</v>
      </c>
      <c r="AR301" s="31">
        <f t="shared" si="221"/>
        <v>-1.1557480885779903</v>
      </c>
      <c r="AS301" s="33">
        <f t="shared" si="222"/>
        <v>-198.27292867227686</v>
      </c>
      <c r="AT301" s="31">
        <f t="shared" si="223"/>
        <v>3.7863849228537333E-8</v>
      </c>
      <c r="AU301" s="31">
        <f t="shared" si="224"/>
        <v>5.349865403034176E-3</v>
      </c>
      <c r="AV301" s="32">
        <f t="shared" si="225"/>
        <v>-2.129852215754365E-10</v>
      </c>
      <c r="AW301" s="31">
        <f t="shared" si="226"/>
        <v>-4.0123990638707055E-4</v>
      </c>
      <c r="AX301" s="34">
        <f t="shared" si="227"/>
        <v>3.7650864006961897E-8</v>
      </c>
      <c r="AY301" s="35">
        <f t="shared" si="228"/>
        <v>4.9486254966471053E-3</v>
      </c>
      <c r="AZ301" s="10">
        <f t="shared" si="229"/>
        <v>-1.1557480509271263</v>
      </c>
      <c r="BA301" s="10">
        <f t="shared" si="230"/>
        <v>-198.26798004678022</v>
      </c>
      <c r="BB301" s="10">
        <f t="shared" si="231"/>
        <v>-18.267980046780224</v>
      </c>
      <c r="BC301" s="37"/>
      <c r="BD301" s="46">
        <f t="shared" si="232"/>
        <v>-1</v>
      </c>
      <c r="BE301" s="46">
        <f t="shared" si="233"/>
        <v>-198</v>
      </c>
      <c r="BF301" s="46">
        <f t="shared" si="234"/>
        <v>-18</v>
      </c>
    </row>
    <row r="302" spans="22:58" x14ac:dyDescent="0.3">
      <c r="V302" s="29">
        <v>3.98000000000002</v>
      </c>
      <c r="W302" s="38">
        <f t="shared" si="204"/>
        <v>95499.258602148111</v>
      </c>
      <c r="X302" s="30">
        <f t="shared" si="203"/>
        <v>0.52657877444698298</v>
      </c>
      <c r="Y302" s="31">
        <f t="shared" si="205"/>
        <v>-28.633800176691896</v>
      </c>
      <c r="Z302" s="31">
        <f t="shared" si="206"/>
        <v>-87.879043241411779</v>
      </c>
      <c r="AA302" s="31">
        <f t="shared" si="207"/>
        <v>17.510731116100303</v>
      </c>
      <c r="AB302" s="31">
        <f t="shared" si="208"/>
        <v>-82.346175573181881</v>
      </c>
      <c r="AC302" s="31">
        <f t="shared" si="209"/>
        <v>1.2665511515876719E-4</v>
      </c>
      <c r="AD302" s="31">
        <f t="shared" si="210"/>
        <v>0.30941458998814964</v>
      </c>
      <c r="AE302" s="31">
        <f t="shared" si="211"/>
        <v>-10.596363631029453</v>
      </c>
      <c r="AF302" s="31">
        <f t="shared" si="212"/>
        <v>-169.91580422460552</v>
      </c>
      <c r="AG302" s="31">
        <f t="shared" si="200"/>
        <v>92.110410468749379</v>
      </c>
      <c r="AH302" s="31">
        <f t="shared" si="213"/>
        <v>-136.02085787710595</v>
      </c>
      <c r="AI302" s="31">
        <f t="shared" si="214"/>
        <v>-89.999990941010878</v>
      </c>
      <c r="AJ302" s="31">
        <f t="shared" si="215"/>
        <v>53.35525346687777</v>
      </c>
      <c r="AK302" s="31">
        <f t="shared" si="216"/>
        <v>89.876871016725133</v>
      </c>
      <c r="AL302" s="32">
        <f t="shared" si="217"/>
        <v>-1.1640843736554498</v>
      </c>
      <c r="AM302" s="31">
        <f t="shared" si="218"/>
        <v>-29.00558710637927</v>
      </c>
      <c r="AN302" s="31">
        <f t="shared" si="219"/>
        <v>8.2807216848657443</v>
      </c>
      <c r="AO302" s="31">
        <f t="shared" si="220"/>
        <v>-29.128707030665016</v>
      </c>
      <c r="AP302" s="30">
        <f t="shared" si="201"/>
        <v>23.609121289162623</v>
      </c>
      <c r="AQ302" s="30">
        <f t="shared" si="202"/>
        <v>-22.498774732165998</v>
      </c>
      <c r="AR302" s="31">
        <f t="shared" si="221"/>
        <v>-1.2052953891670839</v>
      </c>
      <c r="AS302" s="33">
        <f t="shared" si="222"/>
        <v>-199.04451125527055</v>
      </c>
      <c r="AT302" s="31">
        <f t="shared" si="223"/>
        <v>3.9648315982227707E-8</v>
      </c>
      <c r="AU302" s="31">
        <f t="shared" si="224"/>
        <v>5.4744797758203229E-3</v>
      </c>
      <c r="AV302" s="32">
        <f t="shared" si="225"/>
        <v>-2.2302194184757501E-10</v>
      </c>
      <c r="AW302" s="31">
        <f t="shared" si="226"/>
        <v>-4.1058598442895875E-4</v>
      </c>
      <c r="AX302" s="34">
        <f t="shared" si="227"/>
        <v>3.942529404038013E-8</v>
      </c>
      <c r="AY302" s="35">
        <f t="shared" si="228"/>
        <v>5.0638937913913638E-3</v>
      </c>
      <c r="AZ302" s="10">
        <f t="shared" si="229"/>
        <v>-1.2052953497417898</v>
      </c>
      <c r="BA302" s="10">
        <f t="shared" si="230"/>
        <v>-199.03944736147915</v>
      </c>
      <c r="BB302" s="10">
        <f t="shared" si="231"/>
        <v>-19.039447361479148</v>
      </c>
      <c r="BC302" s="37"/>
      <c r="BD302" s="46">
        <f t="shared" si="232"/>
        <v>-1</v>
      </c>
      <c r="BE302" s="46">
        <f t="shared" si="233"/>
        <v>-199</v>
      </c>
      <c r="BF302" s="46">
        <f t="shared" si="234"/>
        <v>-19</v>
      </c>
    </row>
    <row r="303" spans="22:58" x14ac:dyDescent="0.3">
      <c r="V303" s="29">
        <v>3.9900000000000202</v>
      </c>
      <c r="W303" s="36">
        <f t="shared" si="204"/>
        <v>97723.722095585676</v>
      </c>
      <c r="X303" s="30">
        <f t="shared" si="203"/>
        <v>0.52657877444698298</v>
      </c>
      <c r="Y303" s="31">
        <f t="shared" si="205"/>
        <v>-28.833532443793036</v>
      </c>
      <c r="Z303" s="31">
        <f t="shared" si="206"/>
        <v>-87.927279511428083</v>
      </c>
      <c r="AA303" s="31">
        <f t="shared" si="207"/>
        <v>17.707262400575935</v>
      </c>
      <c r="AB303" s="31">
        <f t="shared" si="208"/>
        <v>-82.518401654420089</v>
      </c>
      <c r="AC303" s="31">
        <f t="shared" si="209"/>
        <v>1.3262409569959278E-4</v>
      </c>
      <c r="AD303" s="31">
        <f t="shared" si="210"/>
        <v>0.31662163658785636</v>
      </c>
      <c r="AE303" s="31">
        <f t="shared" si="211"/>
        <v>-10.599558644674419</v>
      </c>
      <c r="AF303" s="31">
        <f t="shared" si="212"/>
        <v>-170.1290595292603</v>
      </c>
      <c r="AG303" s="31">
        <f t="shared" si="200"/>
        <v>92.110410468749379</v>
      </c>
      <c r="AH303" s="31">
        <f t="shared" si="213"/>
        <v>-136.22085787710597</v>
      </c>
      <c r="AI303" s="31">
        <f t="shared" si="214"/>
        <v>-89.999991147218637</v>
      </c>
      <c r="AJ303" s="31">
        <f t="shared" si="215"/>
        <v>53.555252564178545</v>
      </c>
      <c r="AK303" s="31">
        <f t="shared" si="216"/>
        <v>89.879673766228578</v>
      </c>
      <c r="AL303" s="32">
        <f t="shared" si="217"/>
        <v>-1.2119439047277261</v>
      </c>
      <c r="AM303" s="31">
        <f t="shared" si="218"/>
        <v>-29.568453508846698</v>
      </c>
      <c r="AN303" s="31">
        <f t="shared" si="219"/>
        <v>8.2328612510942278</v>
      </c>
      <c r="AO303" s="31">
        <f t="shared" si="220"/>
        <v>-29.688770889836757</v>
      </c>
      <c r="AP303" s="30">
        <f t="shared" si="201"/>
        <v>23.609121289162623</v>
      </c>
      <c r="AQ303" s="30">
        <f t="shared" si="202"/>
        <v>-22.498774732165998</v>
      </c>
      <c r="AR303" s="31">
        <f t="shared" si="221"/>
        <v>-1.2563508365835645</v>
      </c>
      <c r="AS303" s="33">
        <f t="shared" si="222"/>
        <v>-199.81783041909705</v>
      </c>
      <c r="AT303" s="31">
        <f t="shared" si="223"/>
        <v>4.1516883662162937E-8</v>
      </c>
      <c r="AU303" s="31">
        <f t="shared" si="224"/>
        <v>5.6019967901762236E-3</v>
      </c>
      <c r="AV303" s="32">
        <f t="shared" si="225"/>
        <v>-2.3353311123328211E-10</v>
      </c>
      <c r="AW303" s="31">
        <f t="shared" si="226"/>
        <v>-4.2014976059450928E-4</v>
      </c>
      <c r="AX303" s="34">
        <f t="shared" si="227"/>
        <v>4.1283350550929657E-8</v>
      </c>
      <c r="AY303" s="35">
        <f t="shared" si="228"/>
        <v>5.1818470295817145E-3</v>
      </c>
      <c r="AZ303" s="10">
        <f t="shared" si="229"/>
        <v>-1.256350795300214</v>
      </c>
      <c r="BA303" s="10">
        <f t="shared" si="230"/>
        <v>-199.81264857206747</v>
      </c>
      <c r="BB303" s="10">
        <f t="shared" si="231"/>
        <v>-19.812648572067474</v>
      </c>
      <c r="BC303" s="48"/>
      <c r="BD303" s="46">
        <f t="shared" si="232"/>
        <v>-1</v>
      </c>
      <c r="BE303" s="46">
        <f t="shared" si="233"/>
        <v>-200</v>
      </c>
      <c r="BF303" s="46">
        <f t="shared" si="234"/>
        <v>-20</v>
      </c>
    </row>
    <row r="304" spans="22:58" x14ac:dyDescent="0.3">
      <c r="V304" s="29">
        <v>4.0000000000000204</v>
      </c>
      <c r="W304" s="50">
        <f t="shared" si="204"/>
        <v>100000.00000000471</v>
      </c>
      <c r="X304" s="30">
        <f t="shared" si="203"/>
        <v>0.52657877444698298</v>
      </c>
      <c r="Y304" s="31">
        <f t="shared" si="205"/>
        <v>-29.033276745451101</v>
      </c>
      <c r="Z304" s="31">
        <f t="shared" si="206"/>
        <v>-87.97442063038234</v>
      </c>
      <c r="AA304" s="31">
        <f t="shared" si="207"/>
        <v>17.903947214725683</v>
      </c>
      <c r="AB304" s="31">
        <f t="shared" si="208"/>
        <v>-82.686838882808402</v>
      </c>
      <c r="AC304" s="31">
        <f t="shared" si="209"/>
        <v>1.3887437683345627E-4</v>
      </c>
      <c r="AD304" s="31">
        <f t="shared" si="210"/>
        <v>0.32399654649430376</v>
      </c>
      <c r="AE304" s="31">
        <f t="shared" si="211"/>
        <v>-10.602611881901602</v>
      </c>
      <c r="AF304" s="31">
        <f t="shared" si="212"/>
        <v>-170.33726296669644</v>
      </c>
      <c r="AG304" s="31">
        <f t="shared" si="200"/>
        <v>92.110410468749379</v>
      </c>
      <c r="AH304" s="31">
        <f t="shared" si="213"/>
        <v>-136.42085787710596</v>
      </c>
      <c r="AI304" s="31">
        <f t="shared" si="214"/>
        <v>-89.99999134873255</v>
      </c>
      <c r="AJ304" s="31">
        <f t="shared" si="215"/>
        <v>53.755251702107294</v>
      </c>
      <c r="AK304" s="31">
        <f t="shared" si="216"/>
        <v>89.882412717920801</v>
      </c>
      <c r="AL304" s="32">
        <f t="shared" si="217"/>
        <v>-1.2615000476513869</v>
      </c>
      <c r="AM304" s="31">
        <f t="shared" si="218"/>
        <v>-30.138007250976518</v>
      </c>
      <c r="AN304" s="31">
        <f t="shared" si="219"/>
        <v>8.1833042460993273</v>
      </c>
      <c r="AO304" s="31">
        <f t="shared" si="220"/>
        <v>-30.255585881788267</v>
      </c>
      <c r="AP304" s="30">
        <f t="shared" si="201"/>
        <v>23.609121289162623</v>
      </c>
      <c r="AQ304" s="30">
        <f t="shared" si="202"/>
        <v>-22.498774732165998</v>
      </c>
      <c r="AR304" s="31">
        <f t="shared" si="221"/>
        <v>-1.3089610788056518</v>
      </c>
      <c r="AS304" s="33">
        <f t="shared" si="222"/>
        <v>-200.59284884848472</v>
      </c>
      <c r="AT304" s="31">
        <f t="shared" si="223"/>
        <v>4.3473515654156448E-8</v>
      </c>
      <c r="AU304" s="31">
        <f t="shared" si="224"/>
        <v>5.7324840573057213E-3</v>
      </c>
      <c r="AV304" s="32">
        <f t="shared" si="225"/>
        <v>-2.4453801628189106E-10</v>
      </c>
      <c r="AW304" s="31">
        <f t="shared" si="226"/>
        <v>-4.2993630572443477E-4</v>
      </c>
      <c r="AX304" s="34">
        <f t="shared" si="227"/>
        <v>4.3228977637874558E-8</v>
      </c>
      <c r="AY304" s="35">
        <f t="shared" si="228"/>
        <v>5.3025477515812863E-3</v>
      </c>
      <c r="AZ304" s="10">
        <f t="shared" si="229"/>
        <v>-1.3089610355766741</v>
      </c>
      <c r="BA304" s="10">
        <f t="shared" si="230"/>
        <v>-200.58754630073315</v>
      </c>
      <c r="BB304" s="10">
        <f t="shared" si="231"/>
        <v>-20.587546300733152</v>
      </c>
      <c r="BC304" s="37"/>
      <c r="BD304" s="46">
        <f t="shared" si="232"/>
        <v>-1</v>
      </c>
      <c r="BE304" s="46">
        <f t="shared" si="233"/>
        <v>-201</v>
      </c>
      <c r="BF304" s="46">
        <f t="shared" si="234"/>
        <v>-21</v>
      </c>
    </row>
    <row r="305" spans="22:58" x14ac:dyDescent="0.3">
      <c r="V305" s="29">
        <v>4.0100000000000202</v>
      </c>
      <c r="W305" s="38">
        <f t="shared" si="204"/>
        <v>102329.29922808021</v>
      </c>
      <c r="X305" s="30">
        <f t="shared" si="203"/>
        <v>0.52657877444698298</v>
      </c>
      <c r="Y305" s="31">
        <f t="shared" si="205"/>
        <v>-29.233032541375913</v>
      </c>
      <c r="Z305" s="31">
        <f t="shared" si="206"/>
        <v>-88.020491337677797</v>
      </c>
      <c r="AA305" s="31">
        <f t="shared" si="207"/>
        <v>18.100778872704147</v>
      </c>
      <c r="AB305" s="31">
        <f t="shared" si="208"/>
        <v>-82.851564914285532</v>
      </c>
      <c r="AC305" s="31">
        <f t="shared" si="209"/>
        <v>1.4541921500043302E-4</v>
      </c>
      <c r="AD305" s="31">
        <f t="shared" si="210"/>
        <v>0.33154322900428523</v>
      </c>
      <c r="AE305" s="31">
        <f t="shared" si="211"/>
        <v>-10.605529475009783</v>
      </c>
      <c r="AF305" s="31">
        <f t="shared" si="212"/>
        <v>-170.54051302295903</v>
      </c>
      <c r="AG305" s="31">
        <f t="shared" si="200"/>
        <v>92.110410468749379</v>
      </c>
      <c r="AH305" s="31">
        <f t="shared" si="213"/>
        <v>-136.62085787710592</v>
      </c>
      <c r="AI305" s="31">
        <f t="shared" si="214"/>
        <v>-89.999991545659441</v>
      </c>
      <c r="AJ305" s="31">
        <f t="shared" si="215"/>
        <v>53.955250878835486</v>
      </c>
      <c r="AK305" s="31">
        <f t="shared" si="216"/>
        <v>89.885089323980139</v>
      </c>
      <c r="AL305" s="32">
        <f t="shared" si="217"/>
        <v>-1.3127926685305782</v>
      </c>
      <c r="AM305" s="31">
        <f t="shared" si="218"/>
        <v>-30.714100036621304</v>
      </c>
      <c r="AN305" s="31">
        <f t="shared" si="219"/>
        <v>8.1320108019483666</v>
      </c>
      <c r="AO305" s="31">
        <f t="shared" si="220"/>
        <v>-30.829002258300605</v>
      </c>
      <c r="AP305" s="30">
        <f t="shared" si="201"/>
        <v>23.609121289162623</v>
      </c>
      <c r="AQ305" s="30">
        <f t="shared" si="202"/>
        <v>-22.498774732165998</v>
      </c>
      <c r="AR305" s="31">
        <f t="shared" si="221"/>
        <v>-1.363172116064792</v>
      </c>
      <c r="AS305" s="33">
        <f t="shared" si="222"/>
        <v>-201.36951528125962</v>
      </c>
      <c r="AT305" s="31">
        <f t="shared" si="223"/>
        <v>4.5522358566233178E-8</v>
      </c>
      <c r="AU305" s="31">
        <f t="shared" si="224"/>
        <v>5.8660107632796301E-3</v>
      </c>
      <c r="AV305" s="32">
        <f t="shared" si="225"/>
        <v>-2.5606365816246807E-10</v>
      </c>
      <c r="AW305" s="31">
        <f t="shared" si="226"/>
        <v>-4.3995080877450059E-4</v>
      </c>
      <c r="AX305" s="34">
        <f t="shared" si="227"/>
        <v>4.5266294908070708E-8</v>
      </c>
      <c r="AY305" s="35">
        <f t="shared" si="228"/>
        <v>5.4260599545051299E-3</v>
      </c>
      <c r="AZ305" s="10">
        <f t="shared" si="229"/>
        <v>-1.3631720707984971</v>
      </c>
      <c r="BA305" s="10">
        <f t="shared" si="230"/>
        <v>-201.36408922130511</v>
      </c>
      <c r="BB305" s="10">
        <f t="shared" si="231"/>
        <v>-21.364089221305107</v>
      </c>
      <c r="BC305" s="37"/>
      <c r="BD305" s="46">
        <f t="shared" si="232"/>
        <v>-1</v>
      </c>
      <c r="BE305" s="46">
        <f t="shared" si="233"/>
        <v>-201</v>
      </c>
      <c r="BF305" s="46">
        <f t="shared" si="234"/>
        <v>-21</v>
      </c>
    </row>
    <row r="306" spans="22:58" x14ac:dyDescent="0.3">
      <c r="V306" s="29">
        <v>4.02000000000002</v>
      </c>
      <c r="W306" s="36">
        <f t="shared" si="204"/>
        <v>104712.85480509486</v>
      </c>
      <c r="X306" s="30">
        <f t="shared" si="203"/>
        <v>0.52657877444698298</v>
      </c>
      <c r="Y306" s="31">
        <f t="shared" si="205"/>
        <v>-29.432799315475457</v>
      </c>
      <c r="Z306" s="31">
        <f t="shared" si="206"/>
        <v>-88.065515822179719</v>
      </c>
      <c r="AA306" s="31">
        <f t="shared" si="207"/>
        <v>18.297750970316351</v>
      </c>
      <c r="AB306" s="31">
        <f t="shared" si="208"/>
        <v>-83.012656190369711</v>
      </c>
      <c r="AC306" s="31">
        <f t="shared" si="209"/>
        <v>1.5227249131750879E-4</v>
      </c>
      <c r="AD306" s="31">
        <f t="shared" si="210"/>
        <v>0.33926568442075739</v>
      </c>
      <c r="AE306" s="31">
        <f t="shared" si="211"/>
        <v>-10.608317298220806</v>
      </c>
      <c r="AF306" s="31">
        <f t="shared" si="212"/>
        <v>-170.73890632812868</v>
      </c>
      <c r="AG306" s="31">
        <f t="shared" si="200"/>
        <v>92.110410468749379</v>
      </c>
      <c r="AH306" s="31">
        <f t="shared" si="213"/>
        <v>-136.82085787710594</v>
      </c>
      <c r="AI306" s="31">
        <f t="shared" si="214"/>
        <v>-89.999991738103716</v>
      </c>
      <c r="AJ306" s="31">
        <f t="shared" si="215"/>
        <v>54.155250092616868</v>
      </c>
      <c r="AK306" s="31">
        <f t="shared" si="216"/>
        <v>89.887705003531806</v>
      </c>
      <c r="AL306" s="32">
        <f t="shared" si="217"/>
        <v>-1.365861149637748</v>
      </c>
      <c r="AM306" s="31">
        <f t="shared" si="218"/>
        <v>-31.296571354271581</v>
      </c>
      <c r="AN306" s="31">
        <f t="shared" si="219"/>
        <v>8.0789415346225617</v>
      </c>
      <c r="AO306" s="31">
        <f t="shared" si="220"/>
        <v>-31.408858088843491</v>
      </c>
      <c r="AP306" s="30">
        <f t="shared" si="201"/>
        <v>23.609121289162623</v>
      </c>
      <c r="AQ306" s="30">
        <f t="shared" si="202"/>
        <v>-22.498774732165998</v>
      </c>
      <c r="AR306" s="31">
        <f t="shared" si="221"/>
        <v>-1.4190292066016212</v>
      </c>
      <c r="AS306" s="33">
        <f t="shared" si="222"/>
        <v>-202.14776441697217</v>
      </c>
      <c r="AT306" s="31">
        <f t="shared" si="223"/>
        <v>4.7667761515178158E-8</v>
      </c>
      <c r="AU306" s="31">
        <f t="shared" si="224"/>
        <v>6.0026477057190933E-3</v>
      </c>
      <c r="AV306" s="32">
        <f t="shared" si="225"/>
        <v>-2.6813125207928005E-10</v>
      </c>
      <c r="AW306" s="31">
        <f t="shared" si="226"/>
        <v>-4.5019857956677962E-4</v>
      </c>
      <c r="AX306" s="34">
        <f t="shared" si="227"/>
        <v>4.7399630263098878E-8</v>
      </c>
      <c r="AY306" s="35">
        <f t="shared" si="228"/>
        <v>5.5524491261523135E-3</v>
      </c>
      <c r="AZ306" s="10">
        <f t="shared" si="229"/>
        <v>-1.419029159201991</v>
      </c>
      <c r="BA306" s="10">
        <f t="shared" si="230"/>
        <v>-202.14221196784601</v>
      </c>
      <c r="BB306" s="10">
        <f t="shared" si="231"/>
        <v>-22.142211967846009</v>
      </c>
      <c r="BC306" s="48"/>
      <c r="BD306" s="46">
        <f t="shared" si="232"/>
        <v>-1</v>
      </c>
      <c r="BE306" s="46">
        <f t="shared" si="233"/>
        <v>-202</v>
      </c>
      <c r="BF306" s="46">
        <f t="shared" si="234"/>
        <v>-22</v>
      </c>
    </row>
    <row r="307" spans="22:58" x14ac:dyDescent="0.3">
      <c r="V307" s="29">
        <v>4.0300000000000198</v>
      </c>
      <c r="W307" s="38">
        <f t="shared" si="204"/>
        <v>107151.93052376565</v>
      </c>
      <c r="X307" s="30">
        <f t="shared" si="203"/>
        <v>0.52657877444698298</v>
      </c>
      <c r="Y307" s="31">
        <f t="shared" si="205"/>
        <v>-29.632576574777158</v>
      </c>
      <c r="Z307" s="31">
        <f t="shared" si="206"/>
        <v>-88.109517733909883</v>
      </c>
      <c r="AA307" s="31">
        <f t="shared" si="207"/>
        <v>18.494857373978181</v>
      </c>
      <c r="AB307" s="31">
        <f t="shared" si="208"/>
        <v>-83.170187930998495</v>
      </c>
      <c r="AC307" s="31">
        <f t="shared" si="209"/>
        <v>1.594487410040655E-4</v>
      </c>
      <c r="AD307" s="31">
        <f t="shared" si="210"/>
        <v>0.34716800616885085</v>
      </c>
      <c r="AE307" s="31">
        <f t="shared" si="211"/>
        <v>-10.610980977610991</v>
      </c>
      <c r="AF307" s="31">
        <f t="shared" si="212"/>
        <v>-170.93253765873951</v>
      </c>
      <c r="AG307" s="31">
        <f t="shared" si="200"/>
        <v>92.110410468749379</v>
      </c>
      <c r="AH307" s="31">
        <f t="shared" si="213"/>
        <v>-137.02085787710593</v>
      </c>
      <c r="AI307" s="31">
        <f t="shared" si="214"/>
        <v>-89.999991926167439</v>
      </c>
      <c r="AJ307" s="31">
        <f t="shared" si="215"/>
        <v>54.355249341783782</v>
      </c>
      <c r="AK307" s="31">
        <f t="shared" si="216"/>
        <v>89.890261143400082</v>
      </c>
      <c r="AL307" s="32">
        <f t="shared" si="217"/>
        <v>-1.4207442818813192</v>
      </c>
      <c r="AM307" s="31">
        <f t="shared" si="218"/>
        <v>-31.885248430294553</v>
      </c>
      <c r="AN307" s="31">
        <f t="shared" si="219"/>
        <v>8.0240576515459168</v>
      </c>
      <c r="AO307" s="31">
        <f t="shared" si="220"/>
        <v>-31.99497921306191</v>
      </c>
      <c r="AP307" s="30">
        <f t="shared" si="201"/>
        <v>23.609121289162623</v>
      </c>
      <c r="AQ307" s="30">
        <f t="shared" si="202"/>
        <v>-22.498774732165998</v>
      </c>
      <c r="AR307" s="31">
        <f t="shared" si="221"/>
        <v>-1.4765767690684513</v>
      </c>
      <c r="AS307" s="33">
        <f t="shared" si="222"/>
        <v>-202.9275168718014</v>
      </c>
      <c r="AT307" s="31">
        <f t="shared" si="223"/>
        <v>4.991427419788088E-8</v>
      </c>
      <c r="AU307" s="31">
        <f t="shared" si="224"/>
        <v>6.1424673313333709E-3</v>
      </c>
      <c r="AV307" s="32">
        <f t="shared" si="225"/>
        <v>-2.8076779920139359E-10</v>
      </c>
      <c r="AW307" s="31">
        <f t="shared" si="226"/>
        <v>-4.6068505160498814E-4</v>
      </c>
      <c r="AX307" s="34">
        <f t="shared" si="227"/>
        <v>4.9633506398679483E-8</v>
      </c>
      <c r="AY307" s="35">
        <f t="shared" si="228"/>
        <v>5.6817822797283826E-3</v>
      </c>
      <c r="AZ307" s="10">
        <f t="shared" si="229"/>
        <v>-1.4765767194349448</v>
      </c>
      <c r="BA307" s="10">
        <f t="shared" si="230"/>
        <v>-202.92183508952166</v>
      </c>
      <c r="BB307" s="10">
        <f t="shared" si="231"/>
        <v>-22.921835089521664</v>
      </c>
      <c r="BC307" s="37"/>
      <c r="BD307" s="46">
        <f t="shared" si="232"/>
        <v>-1</v>
      </c>
      <c r="BE307" s="46">
        <f t="shared" si="233"/>
        <v>-203</v>
      </c>
      <c r="BF307" s="46">
        <f t="shared" si="234"/>
        <v>-23</v>
      </c>
    </row>
    <row r="308" spans="22:58" x14ac:dyDescent="0.3">
      <c r="V308" s="29">
        <v>4.0400000000000196</v>
      </c>
      <c r="W308" s="38">
        <f t="shared" si="204"/>
        <v>109647.81961432361</v>
      </c>
      <c r="X308" s="30">
        <f t="shared" si="203"/>
        <v>0.52657877444698298</v>
      </c>
      <c r="Y308" s="31">
        <f t="shared" si="205"/>
        <v>-29.832363848396909</v>
      </c>
      <c r="Z308" s="31">
        <f t="shared" si="206"/>
        <v>-88.152520195530343</v>
      </c>
      <c r="AA308" s="31">
        <f t="shared" si="207"/>
        <v>18.69209221003706</v>
      </c>
      <c r="AB308" s="31">
        <f t="shared" si="208"/>
        <v>-83.324234129631705</v>
      </c>
      <c r="AC308" s="31">
        <f t="shared" si="209"/>
        <v>1.6696318421068269E-4</v>
      </c>
      <c r="AD308" s="31">
        <f t="shared" si="210"/>
        <v>0.35525438296089962</v>
      </c>
      <c r="AE308" s="31">
        <f t="shared" si="211"/>
        <v>-10.613525900728657</v>
      </c>
      <c r="AF308" s="31">
        <f t="shared" si="212"/>
        <v>-171.12149994220115</v>
      </c>
      <c r="AG308" s="31">
        <f t="shared" si="200"/>
        <v>92.110410468749379</v>
      </c>
      <c r="AH308" s="31">
        <f t="shared" si="213"/>
        <v>-137.22085787710591</v>
      </c>
      <c r="AI308" s="31">
        <f t="shared" si="214"/>
        <v>-89.999992109950313</v>
      </c>
      <c r="AJ308" s="31">
        <f t="shared" si="215"/>
        <v>54.555248624743633</v>
      </c>
      <c r="AK308" s="31">
        <f t="shared" si="216"/>
        <v>89.892759098843442</v>
      </c>
      <c r="AL308" s="32">
        <f t="shared" si="217"/>
        <v>-1.4774801547054459</v>
      </c>
      <c r="AM308" s="31">
        <f t="shared" si="218"/>
        <v>-32.479946228933954</v>
      </c>
      <c r="AN308" s="31">
        <f t="shared" si="219"/>
        <v>7.9673210616816528</v>
      </c>
      <c r="AO308" s="31">
        <f t="shared" si="220"/>
        <v>-32.587179240040825</v>
      </c>
      <c r="AP308" s="30">
        <f t="shared" si="201"/>
        <v>23.609121289162623</v>
      </c>
      <c r="AQ308" s="30">
        <f t="shared" si="202"/>
        <v>-22.498774732165998</v>
      </c>
      <c r="AR308" s="31">
        <f t="shared" si="221"/>
        <v>-1.5358582820503806</v>
      </c>
      <c r="AS308" s="33">
        <f t="shared" si="222"/>
        <v>-203.70867918224198</v>
      </c>
      <c r="AT308" s="31">
        <f t="shared" si="223"/>
        <v>5.2266660391919013E-8</v>
      </c>
      <c r="AU308" s="31">
        <f t="shared" si="224"/>
        <v>6.2855437743320327E-3</v>
      </c>
      <c r="AV308" s="32">
        <f t="shared" si="225"/>
        <v>-2.9400030069787565E-10</v>
      </c>
      <c r="AW308" s="31">
        <f t="shared" si="226"/>
        <v>-4.7141578495540313E-4</v>
      </c>
      <c r="AX308" s="34">
        <f t="shared" si="227"/>
        <v>5.1972660091221136E-8</v>
      </c>
      <c r="AY308" s="35">
        <f t="shared" si="228"/>
        <v>5.8141279893766298E-3</v>
      </c>
      <c r="AZ308" s="10">
        <f t="shared" si="229"/>
        <v>-1.5358582300777204</v>
      </c>
      <c r="BA308" s="10">
        <f t="shared" si="230"/>
        <v>-203.70286505425261</v>
      </c>
      <c r="BB308" s="10">
        <f t="shared" si="231"/>
        <v>-23.702865054252612</v>
      </c>
      <c r="BC308" s="37"/>
      <c r="BD308" s="46">
        <f t="shared" si="232"/>
        <v>-2</v>
      </c>
      <c r="BE308" s="46">
        <f t="shared" si="233"/>
        <v>-204</v>
      </c>
      <c r="BF308" s="46">
        <f t="shared" si="234"/>
        <v>-24</v>
      </c>
    </row>
    <row r="309" spans="22:58" x14ac:dyDescent="0.3">
      <c r="V309" s="29">
        <v>4.0500000000000203</v>
      </c>
      <c r="W309" s="36">
        <f t="shared" si="204"/>
        <v>112201.84543020178</v>
      </c>
      <c r="X309" s="30">
        <f t="shared" si="203"/>
        <v>0.52657877444698298</v>
      </c>
      <c r="Y309" s="31">
        <f t="shared" si="205"/>
        <v>-30.032160686553595</v>
      </c>
      <c r="Z309" s="31">
        <f t="shared" si="206"/>
        <v>-88.194545813617665</v>
      </c>
      <c r="AA309" s="31">
        <f t="shared" si="207"/>
        <v>18.889449854447612</v>
      </c>
      <c r="AB309" s="31">
        <f t="shared" si="208"/>
        <v>-83.474867550448948</v>
      </c>
      <c r="AC309" s="31">
        <f t="shared" si="209"/>
        <v>1.7483175827818557E-4</v>
      </c>
      <c r="AD309" s="31">
        <f t="shared" si="210"/>
        <v>0.36352910101160918</v>
      </c>
      <c r="AE309" s="31">
        <f t="shared" si="211"/>
        <v>-10.615957225900724</v>
      </c>
      <c r="AF309" s="31">
        <f t="shared" si="212"/>
        <v>-171.30588426305499</v>
      </c>
      <c r="AG309" s="31">
        <f t="shared" si="200"/>
        <v>92.110410468749379</v>
      </c>
      <c r="AH309" s="31">
        <f t="shared" si="213"/>
        <v>-137.42085787710593</v>
      </c>
      <c r="AI309" s="31">
        <f t="shared" si="214"/>
        <v>-89.999992289549766</v>
      </c>
      <c r="AJ309" s="31">
        <f t="shared" si="215"/>
        <v>54.755247939975519</v>
      </c>
      <c r="AK309" s="31">
        <f t="shared" si="216"/>
        <v>89.895200194272903</v>
      </c>
      <c r="AL309" s="32">
        <f t="shared" si="217"/>
        <v>-1.5361060439419236</v>
      </c>
      <c r="AM309" s="31">
        <f t="shared" si="218"/>
        <v>-33.080467501529547</v>
      </c>
      <c r="AN309" s="31">
        <f t="shared" si="219"/>
        <v>7.9086944876770424</v>
      </c>
      <c r="AO309" s="31">
        <f t="shared" si="220"/>
        <v>-33.185259596806411</v>
      </c>
      <c r="AP309" s="30">
        <f t="shared" si="201"/>
        <v>23.609121289162623</v>
      </c>
      <c r="AQ309" s="30">
        <f t="shared" si="202"/>
        <v>-22.498774732165998</v>
      </c>
      <c r="AR309" s="31">
        <f t="shared" si="221"/>
        <v>-1.5969161812270585</v>
      </c>
      <c r="AS309" s="33">
        <f t="shared" si="222"/>
        <v>-204.49114385986141</v>
      </c>
      <c r="AT309" s="31">
        <f t="shared" si="223"/>
        <v>5.4729913384796887E-8</v>
      </c>
      <c r="AU309" s="31">
        <f t="shared" si="224"/>
        <v>6.4319528957318683E-3</v>
      </c>
      <c r="AV309" s="32">
        <f t="shared" si="225"/>
        <v>-3.0785575773779326E-10</v>
      </c>
      <c r="AW309" s="31">
        <f t="shared" si="226"/>
        <v>-4.8239646919488293E-4</v>
      </c>
      <c r="AX309" s="34">
        <f t="shared" si="227"/>
        <v>5.4422057627059091E-8</v>
      </c>
      <c r="AY309" s="35">
        <f t="shared" si="228"/>
        <v>5.9495564265369854E-3</v>
      </c>
      <c r="AZ309" s="10">
        <f t="shared" si="229"/>
        <v>-1.5969161268050009</v>
      </c>
      <c r="BA309" s="10">
        <f t="shared" si="230"/>
        <v>-204.48519430343487</v>
      </c>
      <c r="BB309" s="10">
        <f t="shared" si="231"/>
        <v>-24.485194303434866</v>
      </c>
      <c r="BC309" s="48"/>
      <c r="BD309" s="46">
        <f t="shared" si="232"/>
        <v>-2</v>
      </c>
      <c r="BE309" s="46">
        <f t="shared" si="233"/>
        <v>-204</v>
      </c>
      <c r="BF309" s="46">
        <f t="shared" si="234"/>
        <v>-24</v>
      </c>
    </row>
    <row r="310" spans="22:58" x14ac:dyDescent="0.3">
      <c r="V310" s="29">
        <v>4.06000000000002</v>
      </c>
      <c r="W310" s="38">
        <f t="shared" si="204"/>
        <v>114815.36214969361</v>
      </c>
      <c r="X310" s="30">
        <f t="shared" si="203"/>
        <v>0.52657877444698298</v>
      </c>
      <c r="Y310" s="31">
        <f t="shared" si="205"/>
        <v>-30.231966659627169</v>
      </c>
      <c r="Z310" s="31">
        <f t="shared" si="206"/>
        <v>-88.235616689728872</v>
      </c>
      <c r="AA310" s="31">
        <f t="shared" si="207"/>
        <v>19.086924922796548</v>
      </c>
      <c r="AB310" s="31">
        <f t="shared" si="208"/>
        <v>-83.622159727482185</v>
      </c>
      <c r="AC310" s="31">
        <f t="shared" si="209"/>
        <v>1.8307115153679246E-4</v>
      </c>
      <c r="AD310" s="31">
        <f t="shared" si="210"/>
        <v>0.37199654630450785</v>
      </c>
      <c r="AE310" s="31">
        <f t="shared" si="211"/>
        <v>-10.618279891232103</v>
      </c>
      <c r="AF310" s="31">
        <f t="shared" si="212"/>
        <v>-171.48577987090655</v>
      </c>
      <c r="AG310" s="31">
        <f t="shared" si="200"/>
        <v>92.110410468749379</v>
      </c>
      <c r="AH310" s="31">
        <f t="shared" si="213"/>
        <v>-137.62085787710592</v>
      </c>
      <c r="AI310" s="31">
        <f t="shared" si="214"/>
        <v>-89.999992465061041</v>
      </c>
      <c r="AJ310" s="31">
        <f t="shared" si="215"/>
        <v>54.955247286026903</v>
      </c>
      <c r="AK310" s="31">
        <f t="shared" si="216"/>
        <v>89.897585723954123</v>
      </c>
      <c r="AL310" s="32">
        <f t="shared" si="217"/>
        <v>-1.5966582981831998</v>
      </c>
      <c r="AM310" s="31">
        <f t="shared" si="218"/>
        <v>-33.686602887148666</v>
      </c>
      <c r="AN310" s="31">
        <f t="shared" si="219"/>
        <v>7.8481415794871632</v>
      </c>
      <c r="AO310" s="31">
        <f t="shared" si="220"/>
        <v>-33.789009628255585</v>
      </c>
      <c r="AP310" s="30">
        <f t="shared" si="201"/>
        <v>23.609121289162623</v>
      </c>
      <c r="AQ310" s="30">
        <f t="shared" si="202"/>
        <v>-22.498774732165998</v>
      </c>
      <c r="AR310" s="31">
        <f t="shared" si="221"/>
        <v>-1.6597917547483156</v>
      </c>
      <c r="AS310" s="33">
        <f t="shared" si="222"/>
        <v>-205.27478949916213</v>
      </c>
      <c r="AT310" s="31">
        <f t="shared" si="223"/>
        <v>5.7309254045289656E-8</v>
      </c>
      <c r="AU310" s="31">
        <f t="shared" si="224"/>
        <v>6.5817723235793062E-3</v>
      </c>
      <c r="AV310" s="32">
        <f t="shared" si="225"/>
        <v>-3.2236502880008041E-10</v>
      </c>
      <c r="AW310" s="31">
        <f t="shared" si="226"/>
        <v>-4.9363292642755157E-4</v>
      </c>
      <c r="AX310" s="34">
        <f t="shared" si="227"/>
        <v>5.6986889016489575E-8</v>
      </c>
      <c r="AY310" s="35">
        <f t="shared" si="228"/>
        <v>6.0881393971517544E-3</v>
      </c>
      <c r="AZ310" s="10">
        <f t="shared" si="229"/>
        <v>-1.6597916977614267</v>
      </c>
      <c r="BA310" s="10">
        <f t="shared" si="230"/>
        <v>-205.26870135976498</v>
      </c>
      <c r="BB310" s="10">
        <f t="shared" si="231"/>
        <v>-25.268701359764975</v>
      </c>
      <c r="BC310" s="37"/>
      <c r="BD310" s="46">
        <f t="shared" si="232"/>
        <v>-2</v>
      </c>
      <c r="BE310" s="46">
        <f t="shared" si="233"/>
        <v>-205</v>
      </c>
      <c r="BF310" s="46">
        <f t="shared" si="234"/>
        <v>-25</v>
      </c>
    </row>
    <row r="311" spans="22:58" x14ac:dyDescent="0.3">
      <c r="V311" s="29">
        <v>4.0700000000000198</v>
      </c>
      <c r="W311" s="38">
        <f t="shared" si="204"/>
        <v>117489.75549395839</v>
      </c>
      <c r="X311" s="30">
        <f t="shared" si="203"/>
        <v>0.52657877444698298</v>
      </c>
      <c r="Y311" s="31">
        <f t="shared" si="205"/>
        <v>-30.431781357258622</v>
      </c>
      <c r="Z311" s="31">
        <f t="shared" si="206"/>
        <v>-88.275754431260694</v>
      </c>
      <c r="AA311" s="31">
        <f t="shared" si="207"/>
        <v>19.284512260670873</v>
      </c>
      <c r="AB311" s="31">
        <f t="shared" si="208"/>
        <v>-83.766180965533408</v>
      </c>
      <c r="AC311" s="31">
        <f t="shared" si="209"/>
        <v>1.9169883868384971E-4</v>
      </c>
      <c r="AD311" s="31">
        <f t="shared" si="210"/>
        <v>0.38066120691086647</v>
      </c>
      <c r="AE311" s="31">
        <f t="shared" si="211"/>
        <v>-10.620498623302083</v>
      </c>
      <c r="AF311" s="31">
        <f t="shared" si="212"/>
        <v>-171.66127418988322</v>
      </c>
      <c r="AG311" s="31">
        <f t="shared" si="200"/>
        <v>92.110410468749379</v>
      </c>
      <c r="AH311" s="31">
        <f t="shared" si="213"/>
        <v>-137.82085787710591</v>
      </c>
      <c r="AI311" s="31">
        <f t="shared" si="214"/>
        <v>-89.99999263657719</v>
      </c>
      <c r="AJ311" s="31">
        <f t="shared" si="215"/>
        <v>55.155246661510759</v>
      </c>
      <c r="AK311" s="31">
        <f t="shared" si="216"/>
        <v>89.899916952693403</v>
      </c>
      <c r="AL311" s="32">
        <f t="shared" si="217"/>
        <v>-1.6591722242913851</v>
      </c>
      <c r="AM311" s="31">
        <f t="shared" si="218"/>
        <v>-34.298131066514543</v>
      </c>
      <c r="AN311" s="31">
        <f t="shared" si="219"/>
        <v>7.7856270288628444</v>
      </c>
      <c r="AO311" s="31">
        <f t="shared" si="220"/>
        <v>-34.39820675039833</v>
      </c>
      <c r="AP311" s="30">
        <f t="shared" si="201"/>
        <v>23.609121289162623</v>
      </c>
      <c r="AQ311" s="30">
        <f t="shared" si="202"/>
        <v>-22.498774732165998</v>
      </c>
      <c r="AR311" s="31">
        <f t="shared" si="221"/>
        <v>-1.7245250374426142</v>
      </c>
      <c r="AS311" s="33">
        <f t="shared" si="222"/>
        <v>-206.05948094028156</v>
      </c>
      <c r="AT311" s="31">
        <f t="shared" si="223"/>
        <v>6.0010155895956233E-8</v>
      </c>
      <c r="AU311" s="31">
        <f t="shared" si="224"/>
        <v>6.7350814941099244E-3</v>
      </c>
      <c r="AV311" s="32">
        <f t="shared" si="225"/>
        <v>-3.3755704370873807E-10</v>
      </c>
      <c r="AW311" s="31">
        <f t="shared" si="226"/>
        <v>-5.0513111437176567E-4</v>
      </c>
      <c r="AX311" s="34">
        <f t="shared" si="227"/>
        <v>5.9672598852247499E-8</v>
      </c>
      <c r="AY311" s="35">
        <f t="shared" si="228"/>
        <v>6.229950379738159E-3</v>
      </c>
      <c r="AZ311" s="10">
        <f t="shared" si="229"/>
        <v>-1.7245249777700153</v>
      </c>
      <c r="BA311" s="10">
        <f t="shared" si="230"/>
        <v>-206.05325098990181</v>
      </c>
      <c r="BB311" s="10">
        <f t="shared" si="231"/>
        <v>-26.053250989901812</v>
      </c>
      <c r="BC311" s="37"/>
      <c r="BD311" s="46">
        <f t="shared" si="232"/>
        <v>-2</v>
      </c>
      <c r="BE311" s="46">
        <f t="shared" si="233"/>
        <v>-206</v>
      </c>
      <c r="BF311" s="46">
        <f t="shared" si="234"/>
        <v>-26</v>
      </c>
    </row>
    <row r="312" spans="22:58" x14ac:dyDescent="0.3">
      <c r="V312" s="29">
        <v>4.0800000000000196</v>
      </c>
      <c r="W312" s="36">
        <f t="shared" si="204"/>
        <v>120226.44346174685</v>
      </c>
      <c r="X312" s="30">
        <f t="shared" si="203"/>
        <v>0.52657877444698298</v>
      </c>
      <c r="Y312" s="31">
        <f t="shared" si="205"/>
        <v>-30.63160438748957</v>
      </c>
      <c r="Z312" s="31">
        <f t="shared" si="206"/>
        <v>-88.314980162103993</v>
      </c>
      <c r="AA312" s="31">
        <f t="shared" si="207"/>
        <v>19.482206934362058</v>
      </c>
      <c r="AB312" s="31">
        <f t="shared" si="208"/>
        <v>-83.90700034273523</v>
      </c>
      <c r="AC312" s="31">
        <f t="shared" si="209"/>
        <v>2.007331178268486E-4</v>
      </c>
      <c r="AD312" s="31">
        <f t="shared" si="210"/>
        <v>0.38952767536226179</v>
      </c>
      <c r="AE312" s="31">
        <f t="shared" si="211"/>
        <v>-10.622617945562704</v>
      </c>
      <c r="AF312" s="31">
        <f t="shared" si="212"/>
        <v>-171.83245282947695</v>
      </c>
      <c r="AG312" s="31">
        <f t="shared" si="200"/>
        <v>92.110410468749379</v>
      </c>
      <c r="AH312" s="31">
        <f t="shared" si="213"/>
        <v>-138.0208578771059</v>
      </c>
      <c r="AI312" s="31">
        <f t="shared" si="214"/>
        <v>-89.999992804189162</v>
      </c>
      <c r="AJ312" s="31">
        <f t="shared" si="215"/>
        <v>55.355246065102378</v>
      </c>
      <c r="AK312" s="31">
        <f t="shared" si="216"/>
        <v>89.902195116508196</v>
      </c>
      <c r="AL312" s="32">
        <f t="shared" si="217"/>
        <v>-1.7236819726997199</v>
      </c>
      <c r="AM312" s="31">
        <f t="shared" si="218"/>
        <v>-34.914818970762475</v>
      </c>
      <c r="AN312" s="31">
        <f t="shared" si="219"/>
        <v>7.72111668404614</v>
      </c>
      <c r="AO312" s="31">
        <f t="shared" si="220"/>
        <v>-35.012616658443442</v>
      </c>
      <c r="AP312" s="30">
        <f t="shared" si="201"/>
        <v>23.609121289162623</v>
      </c>
      <c r="AQ312" s="30">
        <f t="shared" si="202"/>
        <v>-22.498774732165998</v>
      </c>
      <c r="AR312" s="31">
        <f t="shared" si="221"/>
        <v>-1.7911547045199399</v>
      </c>
      <c r="AS312" s="33">
        <f t="shared" si="222"/>
        <v>-206.8450694879204</v>
      </c>
      <c r="AT312" s="31">
        <f t="shared" si="223"/>
        <v>6.2838347041793107E-8</v>
      </c>
      <c r="AU312" s="31">
        <f t="shared" si="224"/>
        <v>6.8919616938664273E-3</v>
      </c>
      <c r="AV312" s="32">
        <f t="shared" si="225"/>
        <v>-3.5346458959763382E-10</v>
      </c>
      <c r="AW312" s="31">
        <f t="shared" si="226"/>
        <v>-5.1689712951896467E-4</v>
      </c>
      <c r="AX312" s="34">
        <f t="shared" si="227"/>
        <v>6.2484882452195476E-8</v>
      </c>
      <c r="AY312" s="35">
        <f t="shared" si="228"/>
        <v>6.3750645643474626E-3</v>
      </c>
      <c r="AZ312" s="10">
        <f t="shared" si="229"/>
        <v>-1.7911546420350575</v>
      </c>
      <c r="BA312" s="10">
        <f t="shared" si="230"/>
        <v>-206.83869442335606</v>
      </c>
      <c r="BB312" s="10">
        <f t="shared" si="231"/>
        <v>-26.83869442335606</v>
      </c>
      <c r="BC312" s="48"/>
      <c r="BD312" s="46">
        <f t="shared" si="232"/>
        <v>-2</v>
      </c>
      <c r="BE312" s="46">
        <f t="shared" si="233"/>
        <v>-207</v>
      </c>
      <c r="BF312" s="46">
        <f t="shared" si="234"/>
        <v>-27</v>
      </c>
    </row>
    <row r="313" spans="22:58" x14ac:dyDescent="0.3">
      <c r="V313" s="29">
        <v>4.0900000000000203</v>
      </c>
      <c r="W313" s="38">
        <f t="shared" si="204"/>
        <v>123026.87708124405</v>
      </c>
      <c r="X313" s="30">
        <f t="shared" si="203"/>
        <v>0.52657877444698298</v>
      </c>
      <c r="Y313" s="31">
        <f t="shared" si="205"/>
        <v>-30.831435375940153</v>
      </c>
      <c r="Z313" s="31">
        <f t="shared" si="206"/>
        <v>-88.353314533094874</v>
      </c>
      <c r="AA313" s="31">
        <f t="shared" si="207"/>
        <v>19.680004221899658</v>
      </c>
      <c r="AB313" s="31">
        <f t="shared" si="208"/>
        <v>-84.044685714621266</v>
      </c>
      <c r="AC313" s="31">
        <f t="shared" si="209"/>
        <v>2.1019314928805239E-4</v>
      </c>
      <c r="AD313" s="31">
        <f t="shared" si="210"/>
        <v>0.39860065107803128</v>
      </c>
      <c r="AE313" s="31">
        <f t="shared" si="211"/>
        <v>-10.624642186444225</v>
      </c>
      <c r="AF313" s="31">
        <f t="shared" si="212"/>
        <v>-171.99939959663811</v>
      </c>
      <c r="AG313" s="31">
        <f t="shared" si="200"/>
        <v>92.110410468749379</v>
      </c>
      <c r="AH313" s="31">
        <f t="shared" si="213"/>
        <v>-138.22085787710591</v>
      </c>
      <c r="AI313" s="31">
        <f t="shared" si="214"/>
        <v>-89.999992967985804</v>
      </c>
      <c r="AJ313" s="31">
        <f t="shared" si="215"/>
        <v>55.555245495536738</v>
      </c>
      <c r="AK313" s="31">
        <f t="shared" si="216"/>
        <v>89.904421423282272</v>
      </c>
      <c r="AL313" s="32">
        <f t="shared" si="217"/>
        <v>-1.7902204232001651</v>
      </c>
      <c r="AM313" s="31">
        <f t="shared" si="218"/>
        <v>-35.536422046168511</v>
      </c>
      <c r="AN313" s="31">
        <f t="shared" si="219"/>
        <v>7.6545776639800378</v>
      </c>
      <c r="AO313" s="31">
        <f t="shared" si="220"/>
        <v>-35.631993590872042</v>
      </c>
      <c r="AP313" s="30">
        <f t="shared" si="201"/>
        <v>23.609121289162623</v>
      </c>
      <c r="AQ313" s="30">
        <f t="shared" si="202"/>
        <v>-22.498774732165998</v>
      </c>
      <c r="AR313" s="31">
        <f t="shared" si="221"/>
        <v>-1.8597179654675635</v>
      </c>
      <c r="AS313" s="33">
        <f t="shared" si="222"/>
        <v>-207.63139318751016</v>
      </c>
      <c r="AT313" s="31">
        <f t="shared" si="223"/>
        <v>6.57998275281274E-8</v>
      </c>
      <c r="AU313" s="31">
        <f t="shared" si="224"/>
        <v>7.0524961027978762E-3</v>
      </c>
      <c r="AV313" s="32">
        <f t="shared" si="225"/>
        <v>-3.7012431091050234E-10</v>
      </c>
      <c r="AW313" s="31">
        <f t="shared" si="226"/>
        <v>-5.2893721036611856E-4</v>
      </c>
      <c r="AX313" s="34">
        <f t="shared" si="227"/>
        <v>6.5429703217216893E-8</v>
      </c>
      <c r="AY313" s="35">
        <f t="shared" si="228"/>
        <v>6.5235588924317574E-3</v>
      </c>
      <c r="AZ313" s="10">
        <f t="shared" si="229"/>
        <v>-1.8597179000378603</v>
      </c>
      <c r="BA313" s="10">
        <f t="shared" si="230"/>
        <v>-207.62486962861772</v>
      </c>
      <c r="BB313" s="10">
        <f t="shared" si="231"/>
        <v>-27.624869628617716</v>
      </c>
      <c r="BC313" s="37"/>
      <c r="BD313" s="46">
        <f t="shared" si="232"/>
        <v>-2</v>
      </c>
      <c r="BE313" s="46">
        <f t="shared" si="233"/>
        <v>-208</v>
      </c>
      <c r="BF313" s="46">
        <f t="shared" si="234"/>
        <v>-28</v>
      </c>
    </row>
    <row r="314" spans="22:58" x14ac:dyDescent="0.3">
      <c r="V314" s="29">
        <v>4.1000000000000201</v>
      </c>
      <c r="W314" s="38">
        <f t="shared" si="204"/>
        <v>125892.54117942275</v>
      </c>
      <c r="X314" s="30">
        <f t="shared" si="203"/>
        <v>0.52657877444698298</v>
      </c>
      <c r="Y314" s="31">
        <f t="shared" si="205"/>
        <v>-31.031273965023335</v>
      </c>
      <c r="Z314" s="31">
        <f t="shared" si="206"/>
        <v>-88.390777732264894</v>
      </c>
      <c r="AA314" s="31">
        <f t="shared" si="207"/>
        <v>19.877899604406529</v>
      </c>
      <c r="AB314" s="31">
        <f t="shared" si="208"/>
        <v>-84.179303719580616</v>
      </c>
      <c r="AC314" s="31">
        <f t="shared" si="209"/>
        <v>2.2009899620919427E-4</v>
      </c>
      <c r="AD314" s="31">
        <f t="shared" si="210"/>
        <v>0.40788494284885318</v>
      </c>
      <c r="AE314" s="31">
        <f t="shared" si="211"/>
        <v>-10.626575487173614</v>
      </c>
      <c r="AF314" s="31">
        <f t="shared" si="212"/>
        <v>-172.16219650899666</v>
      </c>
      <c r="AG314" s="31">
        <f t="shared" si="200"/>
        <v>92.110410468749379</v>
      </c>
      <c r="AH314" s="31">
        <f t="shared" si="213"/>
        <v>-138.4208578771059</v>
      </c>
      <c r="AI314" s="31">
        <f t="shared" si="214"/>
        <v>-89.999993128054001</v>
      </c>
      <c r="AJ314" s="31">
        <f t="shared" si="215"/>
        <v>55.75524495160569</v>
      </c>
      <c r="AK314" s="31">
        <f t="shared" si="216"/>
        <v>89.906597053406045</v>
      </c>
      <c r="AL314" s="32">
        <f t="shared" si="217"/>
        <v>-1.85881907194163</v>
      </c>
      <c r="AM314" s="31">
        <f t="shared" si="218"/>
        <v>-36.162684575565294</v>
      </c>
      <c r="AN314" s="31">
        <f t="shared" si="219"/>
        <v>7.585978471307536</v>
      </c>
      <c r="AO314" s="31">
        <f t="shared" si="220"/>
        <v>-36.256080650213249</v>
      </c>
      <c r="AP314" s="30">
        <f t="shared" si="201"/>
        <v>23.609121289162623</v>
      </c>
      <c r="AQ314" s="30">
        <f t="shared" si="202"/>
        <v>-22.498774732165998</v>
      </c>
      <c r="AR314" s="31">
        <f t="shared" si="221"/>
        <v>-1.9302504588694518</v>
      </c>
      <c r="AS314" s="33">
        <f t="shared" si="222"/>
        <v>-208.41827715920991</v>
      </c>
      <c r="AT314" s="31">
        <f t="shared" si="223"/>
        <v>6.8900877055235131E-8</v>
      </c>
      <c r="AU314" s="31">
        <f t="shared" si="224"/>
        <v>7.2167698383627001E-3</v>
      </c>
      <c r="AV314" s="32">
        <f t="shared" si="225"/>
        <v>-3.8756706612627898E-10</v>
      </c>
      <c r="AW314" s="31">
        <f t="shared" si="226"/>
        <v>-5.412577407234554E-4</v>
      </c>
      <c r="AX314" s="34">
        <f t="shared" si="227"/>
        <v>6.8513309989108849E-8</v>
      </c>
      <c r="AY314" s="35">
        <f t="shared" si="228"/>
        <v>6.6755120976392445E-3</v>
      </c>
      <c r="AZ314" s="10">
        <f t="shared" si="229"/>
        <v>-1.9302503903561419</v>
      </c>
      <c r="BA314" s="10">
        <f t="shared" si="230"/>
        <v>-208.41160164711226</v>
      </c>
      <c r="BB314" s="10">
        <f t="shared" si="231"/>
        <v>-28.411601647112263</v>
      </c>
      <c r="BC314" s="37"/>
      <c r="BD314" s="46">
        <f t="shared" si="232"/>
        <v>-2</v>
      </c>
      <c r="BE314" s="46">
        <f t="shared" si="233"/>
        <v>-208</v>
      </c>
      <c r="BF314" s="46">
        <f t="shared" si="234"/>
        <v>-28</v>
      </c>
    </row>
    <row r="315" spans="22:58" x14ac:dyDescent="0.3">
      <c r="V315" s="29">
        <v>4.1100000000000199</v>
      </c>
      <c r="W315" s="36">
        <f t="shared" si="204"/>
        <v>128824.95516931932</v>
      </c>
      <c r="X315" s="30">
        <f t="shared" si="203"/>
        <v>0.52657877444698298</v>
      </c>
      <c r="Y315" s="31">
        <f t="shared" si="205"/>
        <v>-31.231119813194141</v>
      </c>
      <c r="Z315" s="31">
        <f t="shared" si="206"/>
        <v>-88.42738949489231</v>
      </c>
      <c r="AA315" s="31">
        <f t="shared" si="207"/>
        <v>20.075888757768251</v>
      </c>
      <c r="AB315" s="31">
        <f t="shared" si="208"/>
        <v>-84.310919785578548</v>
      </c>
      <c r="AC315" s="31">
        <f t="shared" si="209"/>
        <v>2.3047166709498314E-4</v>
      </c>
      <c r="AD315" s="31">
        <f t="shared" si="210"/>
        <v>0.41738547137774257</v>
      </c>
      <c r="AE315" s="31">
        <f t="shared" si="211"/>
        <v>-10.628421809311813</v>
      </c>
      <c r="AF315" s="31">
        <f t="shared" si="212"/>
        <v>-172.3209238090931</v>
      </c>
      <c r="AG315" s="31">
        <f t="shared" si="200"/>
        <v>92.110410468749379</v>
      </c>
      <c r="AH315" s="31">
        <f t="shared" si="213"/>
        <v>-138.62085787710589</v>
      </c>
      <c r="AI315" s="31">
        <f t="shared" si="214"/>
        <v>-89.999993284478577</v>
      </c>
      <c r="AJ315" s="31">
        <f t="shared" si="215"/>
        <v>55.955244432155489</v>
      </c>
      <c r="AK315" s="31">
        <f t="shared" si="216"/>
        <v>89.908723160402289</v>
      </c>
      <c r="AL315" s="32">
        <f t="shared" si="217"/>
        <v>-1.9295079203880396</v>
      </c>
      <c r="AM315" s="31">
        <f t="shared" si="218"/>
        <v>-36.793340056702988</v>
      </c>
      <c r="AN315" s="31">
        <f t="shared" si="219"/>
        <v>7.5152891034109368</v>
      </c>
      <c r="AO315" s="31">
        <f t="shared" si="220"/>
        <v>-36.884610180779276</v>
      </c>
      <c r="AP315" s="30">
        <f t="shared" si="201"/>
        <v>23.609121289162623</v>
      </c>
      <c r="AQ315" s="30">
        <f t="shared" si="202"/>
        <v>-22.498774732165998</v>
      </c>
      <c r="AR315" s="31">
        <f t="shared" si="221"/>
        <v>-2.0027861489042529</v>
      </c>
      <c r="AS315" s="33">
        <f t="shared" si="222"/>
        <v>-209.20553398987238</v>
      </c>
      <c r="AT315" s="31">
        <f t="shared" si="223"/>
        <v>7.2148076193543948E-8</v>
      </c>
      <c r="AU315" s="31">
        <f t="shared" si="224"/>
        <v>7.384870000659103E-3</v>
      </c>
      <c r="AV315" s="32">
        <f t="shared" si="225"/>
        <v>-4.0583335699856564E-10</v>
      </c>
      <c r="AW315" s="31">
        <f t="shared" si="226"/>
        <v>-5.5386525309924779E-4</v>
      </c>
      <c r="AX315" s="34">
        <f t="shared" si="227"/>
        <v>7.1742242836545382E-8</v>
      </c>
      <c r="AY315" s="35">
        <f t="shared" si="228"/>
        <v>6.8310047475598551E-3</v>
      </c>
      <c r="AZ315" s="10">
        <f t="shared" si="229"/>
        <v>-2.0027860771620101</v>
      </c>
      <c r="BA315" s="10">
        <f t="shared" si="230"/>
        <v>-209.19870298512481</v>
      </c>
      <c r="BB315" s="10">
        <f t="shared" si="231"/>
        <v>-29.198702985124811</v>
      </c>
      <c r="BC315" s="48"/>
      <c r="BD315" s="46">
        <f t="shared" si="232"/>
        <v>-2</v>
      </c>
      <c r="BE315" s="46">
        <f t="shared" si="233"/>
        <v>-209</v>
      </c>
      <c r="BF315" s="46">
        <f t="shared" si="234"/>
        <v>-29</v>
      </c>
    </row>
    <row r="316" spans="22:58" x14ac:dyDescent="0.3">
      <c r="V316" s="29">
        <v>4.1200000000000196</v>
      </c>
      <c r="W316" s="38">
        <f t="shared" si="204"/>
        <v>131825.67385564678</v>
      </c>
      <c r="X316" s="30">
        <f t="shared" si="203"/>
        <v>0.52657877444698298</v>
      </c>
      <c r="Y316" s="31">
        <f t="shared" si="205"/>
        <v>-31.430972594232237</v>
      </c>
      <c r="Z316" s="31">
        <f t="shared" si="206"/>
        <v>-88.463169113356571</v>
      </c>
      <c r="AA316" s="31">
        <f t="shared" si="207"/>
        <v>20.273967544608603</v>
      </c>
      <c r="AB316" s="31">
        <f t="shared" si="208"/>
        <v>-84.439598138032395</v>
      </c>
      <c r="AC316" s="31">
        <f t="shared" si="209"/>
        <v>2.4133316034928364E-4</v>
      </c>
      <c r="AD316" s="31">
        <f t="shared" si="210"/>
        <v>0.42710727187976161</v>
      </c>
      <c r="AE316" s="31">
        <f t="shared" si="211"/>
        <v>-10.630184942016303</v>
      </c>
      <c r="AF316" s="31">
        <f t="shared" si="212"/>
        <v>-172.47565997950923</v>
      </c>
      <c r="AG316" s="31">
        <f t="shared" si="200"/>
        <v>92.110410468749379</v>
      </c>
      <c r="AH316" s="31">
        <f t="shared" si="213"/>
        <v>-138.82085787710591</v>
      </c>
      <c r="AI316" s="31">
        <f t="shared" si="214"/>
        <v>-89.999993437342511</v>
      </c>
      <c r="AJ316" s="31">
        <f t="shared" si="215"/>
        <v>56.155243936084361</v>
      </c>
      <c r="AK316" s="31">
        <f t="shared" si="216"/>
        <v>89.910800871537674</v>
      </c>
      <c r="AL316" s="32">
        <f t="shared" si="217"/>
        <v>-2.0023153670023044</v>
      </c>
      <c r="AM316" s="31">
        <f t="shared" si="218"/>
        <v>-37.428111637324761</v>
      </c>
      <c r="AN316" s="31">
        <f t="shared" si="219"/>
        <v>7.442481160725527</v>
      </c>
      <c r="AO316" s="31">
        <f t="shared" si="220"/>
        <v>-37.517304203129598</v>
      </c>
      <c r="AP316" s="30">
        <f t="shared" si="201"/>
        <v>23.609121289162623</v>
      </c>
      <c r="AQ316" s="30">
        <f t="shared" si="202"/>
        <v>-22.498774732165998</v>
      </c>
      <c r="AR316" s="31">
        <f t="shared" si="221"/>
        <v>-2.0773572242941505</v>
      </c>
      <c r="AS316" s="33">
        <f t="shared" si="222"/>
        <v>-209.99296418263884</v>
      </c>
      <c r="AT316" s="31">
        <f t="shared" si="223"/>
        <v>7.5548310240941217E-8</v>
      </c>
      <c r="AU316" s="31">
        <f t="shared" si="224"/>
        <v>7.5568857186066509E-3</v>
      </c>
      <c r="AV316" s="32">
        <f t="shared" si="225"/>
        <v>-4.2495982797109823E-10</v>
      </c>
      <c r="AW316" s="31">
        <f t="shared" si="226"/>
        <v>-5.667664321634345E-4</v>
      </c>
      <c r="AX316" s="34">
        <f t="shared" si="227"/>
        <v>7.5123350412970122E-8</v>
      </c>
      <c r="AY316" s="35">
        <f t="shared" si="228"/>
        <v>6.9901192864432167E-3</v>
      </c>
      <c r="AZ316" s="10">
        <f t="shared" si="229"/>
        <v>-2.0773571491708003</v>
      </c>
      <c r="BA316" s="10">
        <f t="shared" si="230"/>
        <v>-209.98597406335239</v>
      </c>
      <c r="BB316" s="10">
        <f t="shared" si="231"/>
        <v>-29.985974063352387</v>
      </c>
      <c r="BC316" s="37"/>
      <c r="BD316" s="46">
        <f t="shared" si="232"/>
        <v>-2</v>
      </c>
      <c r="BE316" s="46">
        <f t="shared" si="233"/>
        <v>-210</v>
      </c>
      <c r="BF316" s="46">
        <f t="shared" si="234"/>
        <v>-30</v>
      </c>
    </row>
    <row r="317" spans="22:58" x14ac:dyDescent="0.3">
      <c r="V317" s="29">
        <v>4.1300000000000203</v>
      </c>
      <c r="W317" s="38">
        <f t="shared" si="204"/>
        <v>134896.28825917176</v>
      </c>
      <c r="X317" s="30">
        <f t="shared" si="203"/>
        <v>0.52657877444698298</v>
      </c>
      <c r="Y317" s="31">
        <f t="shared" si="205"/>
        <v>-31.630831996556338</v>
      </c>
      <c r="Z317" s="31">
        <f t="shared" si="206"/>
        <v>-88.498135446798571</v>
      </c>
      <c r="AA317" s="31">
        <f t="shared" si="207"/>
        <v>20.472132006563175</v>
      </c>
      <c r="AB317" s="31">
        <f t="shared" si="208"/>
        <v>-84.565401808738997</v>
      </c>
      <c r="AC317" s="31">
        <f t="shared" si="209"/>
        <v>2.5270651089446709E-4</v>
      </c>
      <c r="AD317" s="31">
        <f t="shared" si="210"/>
        <v>0.43705549674177502</v>
      </c>
      <c r="AE317" s="31">
        <f t="shared" si="211"/>
        <v>-10.631868509035288</v>
      </c>
      <c r="AF317" s="31">
        <f t="shared" si="212"/>
        <v>-172.62648175879579</v>
      </c>
      <c r="AG317" s="31">
        <f t="shared" si="200"/>
        <v>92.110410468749379</v>
      </c>
      <c r="AH317" s="31">
        <f t="shared" si="213"/>
        <v>-139.0208578771059</v>
      </c>
      <c r="AI317" s="31">
        <f t="shared" si="214"/>
        <v>-89.999993586726845</v>
      </c>
      <c r="AJ317" s="31">
        <f t="shared" si="215"/>
        <v>56.35524346234007</v>
      </c>
      <c r="AK317" s="31">
        <f t="shared" si="216"/>
        <v>89.912831288420222</v>
      </c>
      <c r="AL317" s="32">
        <f t="shared" si="217"/>
        <v>-2.077268102431296</v>
      </c>
      <c r="AM317" s="31">
        <f t="shared" si="218"/>
        <v>-38.066712606218097</v>
      </c>
      <c r="AN317" s="31">
        <f t="shared" si="219"/>
        <v>7.3675279515522565</v>
      </c>
      <c r="AO317" s="31">
        <f t="shared" si="220"/>
        <v>-38.15387490452472</v>
      </c>
      <c r="AP317" s="30">
        <f t="shared" si="201"/>
        <v>23.609121289162623</v>
      </c>
      <c r="AQ317" s="30">
        <f t="shared" si="202"/>
        <v>-22.498774732165998</v>
      </c>
      <c r="AR317" s="31">
        <f t="shared" si="221"/>
        <v>-2.1539940004864064</v>
      </c>
      <c r="AS317" s="33">
        <f t="shared" si="222"/>
        <v>-210.7803566633205</v>
      </c>
      <c r="AT317" s="31">
        <f t="shared" si="223"/>
        <v>7.9108792366631339E-8</v>
      </c>
      <c r="AU317" s="31">
        <f t="shared" si="224"/>
        <v>7.732908197203482E-3</v>
      </c>
      <c r="AV317" s="32">
        <f t="shared" si="225"/>
        <v>-4.4498698079747978E-10</v>
      </c>
      <c r="AW317" s="31">
        <f t="shared" si="226"/>
        <v>-5.7996811829191743E-4</v>
      </c>
      <c r="AX317" s="34">
        <f t="shared" si="227"/>
        <v>7.866380538583386E-8</v>
      </c>
      <c r="AY317" s="35">
        <f t="shared" si="228"/>
        <v>7.1529400789115648E-3</v>
      </c>
      <c r="AZ317" s="10">
        <f t="shared" si="229"/>
        <v>-2.1539939218226012</v>
      </c>
      <c r="BA317" s="10">
        <f t="shared" si="230"/>
        <v>-210.77320372324158</v>
      </c>
      <c r="BB317" s="10">
        <f t="shared" si="231"/>
        <v>-30.773203723241579</v>
      </c>
      <c r="BC317" s="37"/>
      <c r="BD317" s="46">
        <f t="shared" si="232"/>
        <v>-2</v>
      </c>
      <c r="BE317" s="46">
        <f t="shared" si="233"/>
        <v>-211</v>
      </c>
      <c r="BF317" s="46">
        <f t="shared" si="234"/>
        <v>-31</v>
      </c>
    </row>
    <row r="318" spans="22:58" x14ac:dyDescent="0.3">
      <c r="V318" s="29">
        <v>4.1400000000000201</v>
      </c>
      <c r="W318" s="36">
        <f t="shared" si="204"/>
        <v>138038.42646029504</v>
      </c>
      <c r="X318" s="30">
        <f t="shared" si="203"/>
        <v>0.52657877444698298</v>
      </c>
      <c r="Y318" s="31">
        <f t="shared" si="205"/>
        <v>-31.830697722569084</v>
      </c>
      <c r="Z318" s="31">
        <f t="shared" si="206"/>
        <v>-88.532306930588902</v>
      </c>
      <c r="AA318" s="31">
        <f t="shared" si="207"/>
        <v>20.670378356842942</v>
      </c>
      <c r="AB318" s="31">
        <f t="shared" si="208"/>
        <v>-84.688392645756053</v>
      </c>
      <c r="AC318" s="31">
        <f t="shared" si="209"/>
        <v>2.6461583901456014E-4</v>
      </c>
      <c r="AD318" s="31">
        <f t="shared" si="210"/>
        <v>0.4472354182436224</v>
      </c>
      <c r="AE318" s="31">
        <f t="shared" si="211"/>
        <v>-10.633475975440145</v>
      </c>
      <c r="AF318" s="31">
        <f t="shared" si="212"/>
        <v>-172.77346415810132</v>
      </c>
      <c r="AG318" s="31">
        <f t="shared" si="200"/>
        <v>92.110410468749379</v>
      </c>
      <c r="AH318" s="31">
        <f t="shared" si="213"/>
        <v>-139.22085787710591</v>
      </c>
      <c r="AI318" s="31">
        <f t="shared" si="214"/>
        <v>-89.999993732710749</v>
      </c>
      <c r="AJ318" s="31">
        <f t="shared" si="215"/>
        <v>56.555243009917724</v>
      </c>
      <c r="AK318" s="31">
        <f t="shared" si="216"/>
        <v>89.914815487583468</v>
      </c>
      <c r="AL318" s="32">
        <f t="shared" si="217"/>
        <v>-2.1543910089672087</v>
      </c>
      <c r="AM318" s="31">
        <f t="shared" si="218"/>
        <v>-38.708846938979832</v>
      </c>
      <c r="AN318" s="31">
        <f t="shared" si="219"/>
        <v>7.2904045925939807</v>
      </c>
      <c r="AO318" s="31">
        <f t="shared" si="220"/>
        <v>-38.794025184107113</v>
      </c>
      <c r="AP318" s="30">
        <f t="shared" si="201"/>
        <v>23.609121289162623</v>
      </c>
      <c r="AQ318" s="30">
        <f t="shared" si="202"/>
        <v>-22.498774732165998</v>
      </c>
      <c r="AR318" s="31">
        <f t="shared" si="221"/>
        <v>-2.2327248258495409</v>
      </c>
      <c r="AS318" s="33">
        <f t="shared" si="222"/>
        <v>-211.56748934220843</v>
      </c>
      <c r="AT318" s="31">
        <f t="shared" si="223"/>
        <v>8.2837075183063285E-8</v>
      </c>
      <c r="AU318" s="31">
        <f t="shared" si="224"/>
        <v>7.9130307658843609E-3</v>
      </c>
      <c r="AV318" s="32">
        <f t="shared" si="225"/>
        <v>-4.6595917454118045E-10</v>
      </c>
      <c r="AW318" s="31">
        <f t="shared" si="226"/>
        <v>-5.9347731119341915E-4</v>
      </c>
      <c r="AX318" s="34">
        <f t="shared" si="227"/>
        <v>8.2371116008522105E-8</v>
      </c>
      <c r="AY318" s="35">
        <f t="shared" si="228"/>
        <v>7.3195534546909415E-3</v>
      </c>
      <c r="AZ318" s="10">
        <f t="shared" si="229"/>
        <v>-2.2327247434784248</v>
      </c>
      <c r="BA318" s="10">
        <f t="shared" si="230"/>
        <v>-211.56016978875374</v>
      </c>
      <c r="BB318" s="10">
        <f t="shared" si="231"/>
        <v>-31.56016978875374</v>
      </c>
      <c r="BC318" s="48"/>
      <c r="BD318" s="46">
        <f t="shared" si="232"/>
        <v>-2</v>
      </c>
      <c r="BE318" s="46">
        <f t="shared" si="233"/>
        <v>-212</v>
      </c>
      <c r="BF318" s="46">
        <f t="shared" si="234"/>
        <v>-32</v>
      </c>
    </row>
    <row r="319" spans="22:58" x14ac:dyDescent="0.3">
      <c r="V319" s="29">
        <v>4.1500000000000199</v>
      </c>
      <c r="W319" s="38">
        <f t="shared" si="204"/>
        <v>141253.75446228212</v>
      </c>
      <c r="X319" s="30">
        <f t="shared" si="203"/>
        <v>0.52657877444698298</v>
      </c>
      <c r="Y319" s="31">
        <f t="shared" si="205"/>
        <v>-32.030569488031261</v>
      </c>
      <c r="Z319" s="31">
        <f t="shared" si="206"/>
        <v>-88.565701585606831</v>
      </c>
      <c r="AA319" s="31">
        <f t="shared" si="207"/>
        <v>20.868702973079717</v>
      </c>
      <c r="AB319" s="31">
        <f t="shared" si="208"/>
        <v>-84.808631324146575</v>
      </c>
      <c r="AC319" s="31">
        <f t="shared" si="209"/>
        <v>2.7708640147408527E-4</v>
      </c>
      <c r="AD319" s="31">
        <f t="shared" si="210"/>
        <v>0.45765243134209777</v>
      </c>
      <c r="AE319" s="31">
        <f t="shared" si="211"/>
        <v>-10.635010654103088</v>
      </c>
      <c r="AF319" s="31">
        <f t="shared" si="212"/>
        <v>-172.91668047841131</v>
      </c>
      <c r="AG319" s="31">
        <f t="shared" si="200"/>
        <v>92.110410468749379</v>
      </c>
      <c r="AH319" s="31">
        <f t="shared" si="213"/>
        <v>-139.4208578771059</v>
      </c>
      <c r="AI319" s="31">
        <f t="shared" si="214"/>
        <v>-89.999993875371686</v>
      </c>
      <c r="AJ319" s="31">
        <f t="shared" si="215"/>
        <v>56.755242577857686</v>
      </c>
      <c r="AK319" s="31">
        <f t="shared" si="216"/>
        <v>89.91675452105703</v>
      </c>
      <c r="AL319" s="32">
        <f t="shared" si="217"/>
        <v>-2.2337070650517181</v>
      </c>
      <c r="AM319" s="31">
        <f t="shared" si="218"/>
        <v>-39.354209896699622</v>
      </c>
      <c r="AN319" s="31">
        <f t="shared" si="219"/>
        <v>7.2110881044494448</v>
      </c>
      <c r="AO319" s="31">
        <f t="shared" si="220"/>
        <v>-39.437449251014279</v>
      </c>
      <c r="AP319" s="30">
        <f t="shared" si="201"/>
        <v>23.609121289162623</v>
      </c>
      <c r="AQ319" s="30">
        <f t="shared" si="202"/>
        <v>-22.498774732165998</v>
      </c>
      <c r="AR319" s="31">
        <f t="shared" si="221"/>
        <v>-2.3135759926570181</v>
      </c>
      <c r="AS319" s="33">
        <f t="shared" si="222"/>
        <v>-212.35412972942558</v>
      </c>
      <c r="AT319" s="31">
        <f t="shared" si="223"/>
        <v>8.6741066175167747E-8</v>
      </c>
      <c r="AU319" s="31">
        <f t="shared" si="224"/>
        <v>8.097348928005163E-3</v>
      </c>
      <c r="AV319" s="32">
        <f t="shared" si="225"/>
        <v>-4.8791883961073771E-10</v>
      </c>
      <c r="AW319" s="31">
        <f t="shared" si="226"/>
        <v>-6.0730117362082646E-4</v>
      </c>
      <c r="AX319" s="34">
        <f t="shared" si="227"/>
        <v>8.6253147335557014E-8</v>
      </c>
      <c r="AY319" s="35">
        <f t="shared" si="228"/>
        <v>7.4900477543843368E-3</v>
      </c>
      <c r="AZ319" s="10">
        <f t="shared" si="229"/>
        <v>-2.3135759064038708</v>
      </c>
      <c r="BA319" s="10">
        <f t="shared" si="230"/>
        <v>-212.34663968167121</v>
      </c>
      <c r="BB319" s="10">
        <f t="shared" si="231"/>
        <v>-32.346639681671206</v>
      </c>
      <c r="BC319" s="37"/>
      <c r="BD319" s="46">
        <f t="shared" si="232"/>
        <v>-2</v>
      </c>
      <c r="BE319" s="46">
        <f t="shared" si="233"/>
        <v>-212</v>
      </c>
      <c r="BF319" s="46">
        <f t="shared" si="234"/>
        <v>-32</v>
      </c>
    </row>
    <row r="320" spans="22:58" x14ac:dyDescent="0.3">
      <c r="V320" s="29">
        <v>4.1600000000000197</v>
      </c>
      <c r="W320" s="38">
        <f t="shared" si="204"/>
        <v>144543.97707459933</v>
      </c>
      <c r="X320" s="30">
        <f t="shared" si="203"/>
        <v>0.52657877444698298</v>
      </c>
      <c r="Y320" s="31">
        <f t="shared" si="205"/>
        <v>-32.230447021463661</v>
      </c>
      <c r="Z320" s="31">
        <f t="shared" si="206"/>
        <v>-88.598337027332462</v>
      </c>
      <c r="AA320" s="31">
        <f t="shared" si="207"/>
        <v>21.067102390444987</v>
      </c>
      <c r="AB320" s="31">
        <f t="shared" si="208"/>
        <v>-84.926177357500762</v>
      </c>
      <c r="AC320" s="31">
        <f t="shared" si="209"/>
        <v>2.9014464505511533E-4</v>
      </c>
      <c r="AD320" s="31">
        <f t="shared" si="210"/>
        <v>0.46831205651914837</v>
      </c>
      <c r="AE320" s="31">
        <f t="shared" si="211"/>
        <v>-10.636475711926638</v>
      </c>
      <c r="AF320" s="31">
        <f t="shared" si="212"/>
        <v>-173.05620232831407</v>
      </c>
      <c r="AG320" s="31">
        <f t="shared" si="200"/>
        <v>92.110410468749379</v>
      </c>
      <c r="AH320" s="31">
        <f t="shared" si="213"/>
        <v>-139.62085787710589</v>
      </c>
      <c r="AI320" s="31">
        <f t="shared" si="214"/>
        <v>-89.999994014785244</v>
      </c>
      <c r="AJ320" s="31">
        <f t="shared" si="215"/>
        <v>56.955242165243511</v>
      </c>
      <c r="AK320" s="31">
        <f t="shared" si="216"/>
        <v>89.91864941692431</v>
      </c>
      <c r="AL320" s="32">
        <f t="shared" si="217"/>
        <v>-2.3152372555709406</v>
      </c>
      <c r="AM320" s="31">
        <f t="shared" si="218"/>
        <v>-40.002488675233266</v>
      </c>
      <c r="AN320" s="31">
        <f t="shared" si="219"/>
        <v>7.129557501316059</v>
      </c>
      <c r="AO320" s="31">
        <f t="shared" si="220"/>
        <v>-40.0838332730942</v>
      </c>
      <c r="AP320" s="30">
        <f t="shared" si="201"/>
        <v>23.609121289162623</v>
      </c>
      <c r="AQ320" s="30">
        <f t="shared" si="202"/>
        <v>-22.498774732165998</v>
      </c>
      <c r="AR320" s="31">
        <f t="shared" si="221"/>
        <v>-2.3965716536139539</v>
      </c>
      <c r="AS320" s="33">
        <f t="shared" si="222"/>
        <v>-213.14003560140827</v>
      </c>
      <c r="AT320" s="31">
        <f t="shared" si="223"/>
        <v>9.0829046986903968E-8</v>
      </c>
      <c r="AU320" s="31">
        <f t="shared" si="224"/>
        <v>8.2859604114799094E-3</v>
      </c>
      <c r="AV320" s="32">
        <f t="shared" si="225"/>
        <v>-5.1091226372455636E-10</v>
      </c>
      <c r="AW320" s="31">
        <f t="shared" si="226"/>
        <v>-6.2144703516897137E-4</v>
      </c>
      <c r="AX320" s="34">
        <f t="shared" si="227"/>
        <v>9.0318134723179417E-8</v>
      </c>
      <c r="AY320" s="35">
        <f t="shared" si="228"/>
        <v>7.6645133763109377E-3</v>
      </c>
      <c r="AZ320" s="10">
        <f t="shared" si="229"/>
        <v>-2.3965715632958191</v>
      </c>
      <c r="BA320" s="10">
        <f t="shared" si="230"/>
        <v>-213.13237108803196</v>
      </c>
      <c r="BB320" s="10">
        <f t="shared" si="231"/>
        <v>-33.13237108803196</v>
      </c>
      <c r="BC320" s="37"/>
      <c r="BD320" s="46">
        <f t="shared" si="232"/>
        <v>-2</v>
      </c>
      <c r="BE320" s="46">
        <f t="shared" si="233"/>
        <v>-213</v>
      </c>
      <c r="BF320" s="46">
        <f t="shared" si="234"/>
        <v>-33</v>
      </c>
    </row>
    <row r="321" spans="22:58" x14ac:dyDescent="0.3">
      <c r="V321" s="29">
        <v>4.1700000000000204</v>
      </c>
      <c r="W321" s="36">
        <f t="shared" si="204"/>
        <v>147910.83881682772</v>
      </c>
      <c r="X321" s="30">
        <f t="shared" si="203"/>
        <v>0.52657877444698298</v>
      </c>
      <c r="Y321" s="31">
        <f t="shared" si="205"/>
        <v>-32.430330063575717</v>
      </c>
      <c r="Z321" s="31">
        <f t="shared" si="206"/>
        <v>-88.630230474754654</v>
      </c>
      <c r="AA321" s="31">
        <f t="shared" si="207"/>
        <v>21.265573295034187</v>
      </c>
      <c r="AB321" s="31">
        <f t="shared" si="208"/>
        <v>-85.04108911015598</v>
      </c>
      <c r="AC321" s="31">
        <f t="shared" si="209"/>
        <v>3.0381826261454396E-4</v>
      </c>
      <c r="AD321" s="31">
        <f t="shared" si="210"/>
        <v>0.47921994269575835</v>
      </c>
      <c r="AE321" s="31">
        <f t="shared" si="211"/>
        <v>-10.637874175831934</v>
      </c>
      <c r="AF321" s="31">
        <f t="shared" si="212"/>
        <v>-173.19209964221488</v>
      </c>
      <c r="AG321" s="31">
        <f t="shared" si="200"/>
        <v>92.110410468749379</v>
      </c>
      <c r="AH321" s="31">
        <f t="shared" si="213"/>
        <v>-139.82085787710591</v>
      </c>
      <c r="AI321" s="31">
        <f t="shared" si="214"/>
        <v>-89.999994151025362</v>
      </c>
      <c r="AJ321" s="31">
        <f t="shared" si="215"/>
        <v>57.155241771200018</v>
      </c>
      <c r="AK321" s="31">
        <f t="shared" si="216"/>
        <v>89.920501179867614</v>
      </c>
      <c r="AL321" s="32">
        <f t="shared" si="217"/>
        <v>-2.3990004886613967</v>
      </c>
      <c r="AM321" s="31">
        <f t="shared" si="218"/>
        <v>-40.653363102213262</v>
      </c>
      <c r="AN321" s="31">
        <f t="shared" si="219"/>
        <v>7.0457938741820918</v>
      </c>
      <c r="AO321" s="31">
        <f t="shared" si="220"/>
        <v>-40.732856073371011</v>
      </c>
      <c r="AP321" s="30">
        <f t="shared" si="201"/>
        <v>23.609121289162623</v>
      </c>
      <c r="AQ321" s="30">
        <f t="shared" si="202"/>
        <v>-22.498774732165998</v>
      </c>
      <c r="AR321" s="31">
        <f t="shared" si="221"/>
        <v>-2.4817337446532193</v>
      </c>
      <c r="AS321" s="33">
        <f t="shared" si="222"/>
        <v>-213.9249557155859</v>
      </c>
      <c r="AT321" s="31">
        <f t="shared" si="223"/>
        <v>9.5109686921841542E-8</v>
      </c>
      <c r="AU321" s="31">
        <f t="shared" si="224"/>
        <v>8.4789652205973839E-3</v>
      </c>
      <c r="AV321" s="32">
        <f t="shared" si="225"/>
        <v>-5.3499152056584166E-10</v>
      </c>
      <c r="AW321" s="31">
        <f t="shared" si="226"/>
        <v>-6.3592239616088559E-4</v>
      </c>
      <c r="AX321" s="34">
        <f t="shared" si="227"/>
        <v>9.4574695401275695E-8</v>
      </c>
      <c r="AY321" s="35">
        <f t="shared" si="228"/>
        <v>7.843042824436498E-3</v>
      </c>
      <c r="AZ321" s="10">
        <f t="shared" si="229"/>
        <v>-2.4817336500785241</v>
      </c>
      <c r="BA321" s="10">
        <f t="shared" si="230"/>
        <v>-213.91711267276145</v>
      </c>
      <c r="BB321" s="10">
        <f t="shared" si="231"/>
        <v>-33.917112672761448</v>
      </c>
      <c r="BC321" s="48"/>
      <c r="BD321" s="46">
        <f t="shared" si="232"/>
        <v>-2</v>
      </c>
      <c r="BE321" s="46">
        <f t="shared" si="233"/>
        <v>-214</v>
      </c>
      <c r="BF321" s="46">
        <f t="shared" si="234"/>
        <v>-34</v>
      </c>
    </row>
    <row r="322" spans="22:58" x14ac:dyDescent="0.3">
      <c r="V322" s="29">
        <v>4.1800000000000201</v>
      </c>
      <c r="W322" s="38">
        <f t="shared" si="204"/>
        <v>151356.12484362794</v>
      </c>
      <c r="X322" s="30">
        <f t="shared" si="203"/>
        <v>0.52657877444698298</v>
      </c>
      <c r="Y322" s="31">
        <f t="shared" si="205"/>
        <v>-32.630218366719468</v>
      </c>
      <c r="Z322" s="31">
        <f t="shared" si="206"/>
        <v>-88.661398759097466</v>
      </c>
      <c r="AA322" s="31">
        <f t="shared" si="207"/>
        <v>21.464112517507882</v>
      </c>
      <c r="AB322" s="31">
        <f t="shared" si="208"/>
        <v>-85.153423810040067</v>
      </c>
      <c r="AC322" s="31">
        <f t="shared" si="209"/>
        <v>3.1813625177512544E-4</v>
      </c>
      <c r="AD322" s="31">
        <f t="shared" si="210"/>
        <v>0.49038187021298085</v>
      </c>
      <c r="AE322" s="31">
        <f t="shared" si="211"/>
        <v>-10.63920893851283</v>
      </c>
      <c r="AF322" s="31">
        <f t="shared" si="212"/>
        <v>-173.32444069892455</v>
      </c>
      <c r="AG322" s="31">
        <f t="shared" si="200"/>
        <v>92.110410468749379</v>
      </c>
      <c r="AH322" s="31">
        <f t="shared" si="213"/>
        <v>-140.0208578771059</v>
      </c>
      <c r="AI322" s="31">
        <f t="shared" si="214"/>
        <v>-89.999994284164273</v>
      </c>
      <c r="AJ322" s="31">
        <f t="shared" si="215"/>
        <v>57.355241394891358</v>
      </c>
      <c r="AK322" s="31">
        <f t="shared" si="216"/>
        <v>89.922310791700681</v>
      </c>
      <c r="AL322" s="32">
        <f t="shared" si="217"/>
        <v>-2.4850135197094203</v>
      </c>
      <c r="AM322" s="31">
        <f t="shared" si="218"/>
        <v>-41.306506378432772</v>
      </c>
      <c r="AN322" s="31">
        <f t="shared" si="219"/>
        <v>6.9597804668254195</v>
      </c>
      <c r="AO322" s="31">
        <f t="shared" si="220"/>
        <v>-41.384189870896364</v>
      </c>
      <c r="AP322" s="30">
        <f t="shared" si="201"/>
        <v>23.609121289162623</v>
      </c>
      <c r="AQ322" s="30">
        <f t="shared" si="202"/>
        <v>-22.498774732165998</v>
      </c>
      <c r="AR322" s="31">
        <f t="shared" si="221"/>
        <v>-2.5690819146907842</v>
      </c>
      <c r="AS322" s="33">
        <f t="shared" si="222"/>
        <v>-214.70863056982091</v>
      </c>
      <c r="AT322" s="31">
        <f t="shared" si="223"/>
        <v>9.9592069944326402E-8</v>
      </c>
      <c r="AU322" s="31">
        <f t="shared" si="224"/>
        <v>8.6764656890445276E-3</v>
      </c>
      <c r="AV322" s="32">
        <f t="shared" si="225"/>
        <v>-5.6020482650793348E-10</v>
      </c>
      <c r="AW322" s="31">
        <f t="shared" si="226"/>
        <v>-6.507349316245603E-4</v>
      </c>
      <c r="AX322" s="34">
        <f t="shared" si="227"/>
        <v>9.9031865117818468E-8</v>
      </c>
      <c r="AY322" s="35">
        <f t="shared" si="228"/>
        <v>8.025730757419967E-3</v>
      </c>
      <c r="AZ322" s="10">
        <f t="shared" si="229"/>
        <v>-2.5690818156589192</v>
      </c>
      <c r="BA322" s="10">
        <f t="shared" si="230"/>
        <v>-214.70060483906349</v>
      </c>
      <c r="BB322" s="10">
        <f t="shared" si="231"/>
        <v>-34.700604839063487</v>
      </c>
      <c r="BC322" s="37"/>
      <c r="BD322" s="46">
        <f t="shared" si="232"/>
        <v>-3</v>
      </c>
      <c r="BE322" s="46">
        <f t="shared" si="233"/>
        <v>-215</v>
      </c>
      <c r="BF322" s="46">
        <f t="shared" si="234"/>
        <v>-35</v>
      </c>
    </row>
    <row r="323" spans="22:58" x14ac:dyDescent="0.3">
      <c r="V323" s="29">
        <v>4.1900000000000199</v>
      </c>
      <c r="W323" s="38">
        <f t="shared" si="204"/>
        <v>154881.66189125541</v>
      </c>
      <c r="X323" s="30">
        <f t="shared" si="203"/>
        <v>0.52657877444698298</v>
      </c>
      <c r="Y323" s="31">
        <f t="shared" si="205"/>
        <v>-32.830111694368092</v>
      </c>
      <c r="Z323" s="31">
        <f t="shared" si="206"/>
        <v>-88.691858332367943</v>
      </c>
      <c r="AA323" s="31">
        <f t="shared" si="207"/>
        <v>21.662717026982182</v>
      </c>
      <c r="AB323" s="31">
        <f t="shared" si="208"/>
        <v>-85.263237562069293</v>
      </c>
      <c r="AC323" s="31">
        <f t="shared" si="209"/>
        <v>3.3312897638117131E-4</v>
      </c>
      <c r="AD323" s="31">
        <f t="shared" si="210"/>
        <v>0.50180375388165754</v>
      </c>
      <c r="AE323" s="31">
        <f t="shared" si="211"/>
        <v>-10.640482763962547</v>
      </c>
      <c r="AF323" s="31">
        <f t="shared" si="212"/>
        <v>-173.45329214055559</v>
      </c>
      <c r="AG323" s="31">
        <f t="shared" si="200"/>
        <v>92.110410468749379</v>
      </c>
      <c r="AH323" s="31">
        <f t="shared" si="213"/>
        <v>-140.22085787710589</v>
      </c>
      <c r="AI323" s="31">
        <f t="shared" si="214"/>
        <v>-89.999994414272578</v>
      </c>
      <c r="AJ323" s="31">
        <f t="shared" si="215"/>
        <v>57.555241035519344</v>
      </c>
      <c r="AK323" s="31">
        <f t="shared" si="216"/>
        <v>89.924079211889222</v>
      </c>
      <c r="AL323" s="32">
        <f t="shared" si="217"/>
        <v>-2.5732908831799781</v>
      </c>
      <c r="AM323" s="31">
        <f t="shared" si="218"/>
        <v>-41.961585859756781</v>
      </c>
      <c r="AN323" s="31">
        <f t="shared" si="219"/>
        <v>6.8715027439828598</v>
      </c>
      <c r="AO323" s="31">
        <f t="shared" si="220"/>
        <v>-42.037501062140137</v>
      </c>
      <c r="AP323" s="30">
        <f t="shared" si="201"/>
        <v>23.609121289162623</v>
      </c>
      <c r="AQ323" s="30">
        <f t="shared" si="202"/>
        <v>-22.498774732165998</v>
      </c>
      <c r="AR323" s="31">
        <f t="shared" si="221"/>
        <v>-2.6586334629830617</v>
      </c>
      <c r="AS323" s="33">
        <f t="shared" si="222"/>
        <v>-215.49079320269573</v>
      </c>
      <c r="AT323" s="31">
        <f t="shared" si="223"/>
        <v>1.0428569853678757E-7</v>
      </c>
      <c r="AU323" s="31">
        <f t="shared" si="224"/>
        <v>8.8785665341651731E-3</v>
      </c>
      <c r="AV323" s="32">
        <f t="shared" si="225"/>
        <v>-5.8660811254390543E-10</v>
      </c>
      <c r="AW323" s="31">
        <f t="shared" si="226"/>
        <v>-6.6589249536235895E-4</v>
      </c>
      <c r="AX323" s="34">
        <f t="shared" si="227"/>
        <v>1.0369909042424367E-7</v>
      </c>
      <c r="AY323" s="35">
        <f t="shared" si="228"/>
        <v>8.2126740388028148E-3</v>
      </c>
      <c r="AZ323" s="10">
        <f t="shared" si="229"/>
        <v>-2.6586333592839715</v>
      </c>
      <c r="BA323" s="10">
        <f t="shared" si="230"/>
        <v>-215.48258052865691</v>
      </c>
      <c r="BB323" s="10">
        <f t="shared" si="231"/>
        <v>-35.482580528656911</v>
      </c>
      <c r="BC323" s="37"/>
      <c r="BD323" s="46">
        <f t="shared" si="232"/>
        <v>-3</v>
      </c>
      <c r="BE323" s="46">
        <f t="shared" si="233"/>
        <v>-215</v>
      </c>
      <c r="BF323" s="46">
        <f t="shared" si="234"/>
        <v>-35</v>
      </c>
    </row>
    <row r="324" spans="22:58" x14ac:dyDescent="0.3">
      <c r="V324" s="29">
        <v>4.2000000000000197</v>
      </c>
      <c r="W324" s="36">
        <f t="shared" si="204"/>
        <v>158489.3192461188</v>
      </c>
      <c r="X324" s="30">
        <f t="shared" si="203"/>
        <v>0.52657877444698298</v>
      </c>
      <c r="Y324" s="31">
        <f t="shared" si="205"/>
        <v>-33.030009820617458</v>
      </c>
      <c r="Z324" s="31">
        <f t="shared" si="206"/>
        <v>-88.721625275727732</v>
      </c>
      <c r="AA324" s="31">
        <f t="shared" si="207"/>
        <v>21.861383925159871</v>
      </c>
      <c r="AB324" s="31">
        <f t="shared" si="208"/>
        <v>-85.370585362035314</v>
      </c>
      <c r="AC324" s="31">
        <f t="shared" si="209"/>
        <v>3.4882823085555269E-4</v>
      </c>
      <c r="AD324" s="31">
        <f t="shared" si="210"/>
        <v>0.51349164610234599</v>
      </c>
      <c r="AE324" s="31">
        <f t="shared" si="211"/>
        <v>-10.641698292779751</v>
      </c>
      <c r="AF324" s="31">
        <f t="shared" si="212"/>
        <v>-173.57871899166071</v>
      </c>
      <c r="AG324" s="31">
        <f t="shared" ref="AG324:AG387" si="235">DC_gain_comp</f>
        <v>92.110410468749379</v>
      </c>
      <c r="AH324" s="31">
        <f t="shared" si="213"/>
        <v>-140.42085787710587</v>
      </c>
      <c r="AI324" s="31">
        <f t="shared" si="214"/>
        <v>-89.999994541419255</v>
      </c>
      <c r="AJ324" s="31">
        <f t="shared" si="215"/>
        <v>57.755240692321706</v>
      </c>
      <c r="AK324" s="31">
        <f t="shared" si="216"/>
        <v>89.925807378059503</v>
      </c>
      <c r="AL324" s="32">
        <f t="shared" si="217"/>
        <v>-2.6638448328546755</v>
      </c>
      <c r="AM324" s="31">
        <f t="shared" si="218"/>
        <v>-42.618263875258776</v>
      </c>
      <c r="AN324" s="31">
        <f t="shared" si="219"/>
        <v>6.780948451110536</v>
      </c>
      <c r="AO324" s="31">
        <f t="shared" si="220"/>
        <v>-42.692451038618529</v>
      </c>
      <c r="AP324" s="30">
        <f t="shared" ref="AP324:AP387" si="236">-20*LOG(GmPS*Rsns)</f>
        <v>23.609121289162623</v>
      </c>
      <c r="AQ324" s="30">
        <f t="shared" ref="AQ324:AQ387" si="237">20*LOG(Vref/Vout)</f>
        <v>-22.498774732165998</v>
      </c>
      <c r="AR324" s="31">
        <f t="shared" si="221"/>
        <v>-2.7504032846725899</v>
      </c>
      <c r="AS324" s="33">
        <f t="shared" si="222"/>
        <v>-216.27117003027922</v>
      </c>
      <c r="AT324" s="31">
        <f t="shared" si="223"/>
        <v>1.0920053227283194E-7</v>
      </c>
      <c r="AU324" s="31">
        <f t="shared" si="224"/>
        <v>9.0853749124823902E-3</v>
      </c>
      <c r="AV324" s="32">
        <f t="shared" si="225"/>
        <v>-6.1425345235696625E-10</v>
      </c>
      <c r="AW324" s="31">
        <f t="shared" si="226"/>
        <v>-6.8140312411520067E-4</v>
      </c>
      <c r="AX324" s="34">
        <f t="shared" si="227"/>
        <v>1.0858627882047498E-7</v>
      </c>
      <c r="AY324" s="35">
        <f t="shared" si="228"/>
        <v>8.4039717883671889E-3</v>
      </c>
      <c r="AZ324" s="10">
        <f t="shared" si="229"/>
        <v>-2.7504031760863112</v>
      </c>
      <c r="BA324" s="10">
        <f t="shared" si="230"/>
        <v>-216.26276605849085</v>
      </c>
      <c r="BB324" s="10">
        <f t="shared" si="231"/>
        <v>-36.262766058490854</v>
      </c>
      <c r="BC324" s="48"/>
      <c r="BD324" s="46">
        <f t="shared" si="232"/>
        <v>-3</v>
      </c>
      <c r="BE324" s="46">
        <f t="shared" si="233"/>
        <v>-216</v>
      </c>
      <c r="BF324" s="46">
        <f t="shared" si="234"/>
        <v>-36</v>
      </c>
    </row>
    <row r="325" spans="22:58" x14ac:dyDescent="0.3">
      <c r="V325" s="29">
        <v>4.2100000000000204</v>
      </c>
      <c r="W325" s="38">
        <f t="shared" si="204"/>
        <v>162181.00973590088</v>
      </c>
      <c r="X325" s="30">
        <f t="shared" ref="X325:X388" si="238">DC_gain_power</f>
        <v>0.52657877444698298</v>
      </c>
      <c r="Y325" s="31">
        <f t="shared" si="205"/>
        <v>-33.229912529710084</v>
      </c>
      <c r="Z325" s="31">
        <f t="shared" si="206"/>
        <v>-88.750715307691607</v>
      </c>
      <c r="AA325" s="31">
        <f t="shared" si="207"/>
        <v>22.06011044069459</v>
      </c>
      <c r="AB325" s="31">
        <f t="shared" si="208"/>
        <v>-85.475521110922074</v>
      </c>
      <c r="AC325" s="31">
        <f t="shared" si="209"/>
        <v>3.6526730757341418E-4</v>
      </c>
      <c r="AD325" s="31">
        <f t="shared" si="210"/>
        <v>0.52545174005704631</v>
      </c>
      <c r="AE325" s="31">
        <f t="shared" si="211"/>
        <v>-10.642858047260939</v>
      </c>
      <c r="AF325" s="31">
        <f t="shared" si="212"/>
        <v>-173.70078467855663</v>
      </c>
      <c r="AG325" s="31">
        <f t="shared" si="235"/>
        <v>92.110410468749379</v>
      </c>
      <c r="AH325" s="31">
        <f t="shared" si="213"/>
        <v>-140.62085787710589</v>
      </c>
      <c r="AI325" s="31">
        <f t="shared" si="214"/>
        <v>-89.999994665671721</v>
      </c>
      <c r="AJ325" s="31">
        <f t="shared" si="215"/>
        <v>57.9552403645705</v>
      </c>
      <c r="AK325" s="31">
        <f t="shared" si="216"/>
        <v>89.927496206495547</v>
      </c>
      <c r="AL325" s="32">
        <f t="shared" si="217"/>
        <v>-2.7566852909949597</v>
      </c>
      <c r="AM325" s="31">
        <f t="shared" si="218"/>
        <v>-43.276198576872062</v>
      </c>
      <c r="AN325" s="31">
        <f t="shared" si="219"/>
        <v>6.6881076652190279</v>
      </c>
      <c r="AO325" s="31">
        <f t="shared" si="220"/>
        <v>-43.348697036048236</v>
      </c>
      <c r="AP325" s="30">
        <f t="shared" si="236"/>
        <v>23.609121289162623</v>
      </c>
      <c r="AQ325" s="30">
        <f t="shared" si="237"/>
        <v>-22.498774732165998</v>
      </c>
      <c r="AR325" s="31">
        <f t="shared" si="221"/>
        <v>-2.844403825045287</v>
      </c>
      <c r="AS325" s="33">
        <f t="shared" si="222"/>
        <v>-217.04948171460487</v>
      </c>
      <c r="AT325" s="31">
        <f t="shared" si="223"/>
        <v>1.1434699553186021E-7</v>
      </c>
      <c r="AU325" s="31">
        <f t="shared" si="224"/>
        <v>9.2970004765142462E-3</v>
      </c>
      <c r="AV325" s="32">
        <f t="shared" si="225"/>
        <v>-6.4320256290499135E-10</v>
      </c>
      <c r="AW325" s="31">
        <f t="shared" si="226"/>
        <v>-6.9727504182374956E-4</v>
      </c>
      <c r="AX325" s="34">
        <f t="shared" si="227"/>
        <v>1.1370379296895522E-7</v>
      </c>
      <c r="AY325" s="35">
        <f t="shared" si="228"/>
        <v>8.5997254346904962E-3</v>
      </c>
      <c r="AZ325" s="10">
        <f t="shared" si="229"/>
        <v>-2.8444037113414939</v>
      </c>
      <c r="BA325" s="10">
        <f t="shared" si="230"/>
        <v>-217.04088198917017</v>
      </c>
      <c r="BB325" s="10">
        <f t="shared" si="231"/>
        <v>-37.040881989170174</v>
      </c>
      <c r="BC325" s="37"/>
      <c r="BD325" s="46">
        <f t="shared" si="232"/>
        <v>-3</v>
      </c>
      <c r="BE325" s="46">
        <f t="shared" si="233"/>
        <v>-217</v>
      </c>
      <c r="BF325" s="46">
        <f t="shared" si="234"/>
        <v>-37</v>
      </c>
    </row>
    <row r="326" spans="22:58" x14ac:dyDescent="0.3">
      <c r="V326" s="29">
        <v>4.2200000000000202</v>
      </c>
      <c r="W326" s="38">
        <f t="shared" si="204"/>
        <v>165958.69074376384</v>
      </c>
      <c r="X326" s="30">
        <f t="shared" si="238"/>
        <v>0.52657877444698298</v>
      </c>
      <c r="Y326" s="31">
        <f t="shared" si="205"/>
        <v>-33.4298196155802</v>
      </c>
      <c r="Z326" s="31">
        <f t="shared" si="206"/>
        <v>-88.779143792155395</v>
      </c>
      <c r="AA326" s="31">
        <f t="shared" si="207"/>
        <v>22.258893923780064</v>
      </c>
      <c r="AB326" s="31">
        <f t="shared" si="208"/>
        <v>-85.578097629595803</v>
      </c>
      <c r="AC326" s="31">
        <f t="shared" si="209"/>
        <v>3.8248106741426324E-4</v>
      </c>
      <c r="AD326" s="31">
        <f t="shared" si="210"/>
        <v>0.53769037297432754</v>
      </c>
      <c r="AE326" s="31">
        <f t="shared" si="211"/>
        <v>-10.64396443628574</v>
      </c>
      <c r="AF326" s="31">
        <f t="shared" si="212"/>
        <v>-173.81955104877687</v>
      </c>
      <c r="AG326" s="31">
        <f t="shared" si="235"/>
        <v>92.110410468749379</v>
      </c>
      <c r="AH326" s="31">
        <f t="shared" si="213"/>
        <v>-140.82085787710588</v>
      </c>
      <c r="AI326" s="31">
        <f t="shared" si="214"/>
        <v>-89.999994787095858</v>
      </c>
      <c r="AJ326" s="31">
        <f t="shared" si="215"/>
        <v>58.15524005157048</v>
      </c>
      <c r="AK326" s="31">
        <f t="shared" si="216"/>
        <v>89.929146592624804</v>
      </c>
      <c r="AL326" s="32">
        <f t="shared" si="217"/>
        <v>-2.8518198068747291</v>
      </c>
      <c r="AM326" s="31">
        <f t="shared" si="218"/>
        <v>-43.935044815479763</v>
      </c>
      <c r="AN326" s="31">
        <f t="shared" si="219"/>
        <v>6.5929728363392499</v>
      </c>
      <c r="AO326" s="31">
        <f t="shared" si="220"/>
        <v>-44.005893009950817</v>
      </c>
      <c r="AP326" s="30">
        <f t="shared" si="236"/>
        <v>23.609121289162623</v>
      </c>
      <c r="AQ326" s="30">
        <f t="shared" si="237"/>
        <v>-22.498774732165998</v>
      </c>
      <c r="AR326" s="31">
        <f t="shared" si="221"/>
        <v>-2.9406450429498676</v>
      </c>
      <c r="AS326" s="33">
        <f t="shared" si="222"/>
        <v>-217.8254440587277</v>
      </c>
      <c r="AT326" s="31">
        <f t="shared" si="223"/>
        <v>1.1973600257157668E-7</v>
      </c>
      <c r="AU326" s="31">
        <f t="shared" si="224"/>
        <v>9.5135554329128322E-3</v>
      </c>
      <c r="AV326" s="32">
        <f t="shared" si="225"/>
        <v>-6.7351523249092487E-10</v>
      </c>
      <c r="AW326" s="31">
        <f t="shared" si="226"/>
        <v>-7.135166639888514E-4</v>
      </c>
      <c r="AX326" s="34">
        <f t="shared" si="227"/>
        <v>1.1906248733908576E-7</v>
      </c>
      <c r="AY326" s="35">
        <f t="shared" si="228"/>
        <v>8.8000387689239814E-3</v>
      </c>
      <c r="AZ326" s="10">
        <f t="shared" si="229"/>
        <v>-2.9406449238873802</v>
      </c>
      <c r="BA326" s="10">
        <f t="shared" si="230"/>
        <v>-217.81664401995877</v>
      </c>
      <c r="BB326" s="10">
        <f t="shared" si="231"/>
        <v>-37.816644019958773</v>
      </c>
      <c r="BC326" s="37"/>
      <c r="BD326" s="46">
        <f t="shared" si="232"/>
        <v>-3</v>
      </c>
      <c r="BE326" s="46">
        <f t="shared" si="233"/>
        <v>-218</v>
      </c>
      <c r="BF326" s="46">
        <f t="shared" si="234"/>
        <v>-38</v>
      </c>
    </row>
    <row r="327" spans="22:58" x14ac:dyDescent="0.3">
      <c r="V327" s="29">
        <v>4.23000000000002</v>
      </c>
      <c r="W327" s="36">
        <f t="shared" si="204"/>
        <v>169824.36524618237</v>
      </c>
      <c r="X327" s="30">
        <f t="shared" si="238"/>
        <v>0.52657877444698298</v>
      </c>
      <c r="Y327" s="31">
        <f t="shared" si="205"/>
        <v>-33.629730881419356</v>
      </c>
      <c r="Z327" s="31">
        <f t="shared" si="206"/>
        <v>-88.806925746256326</v>
      </c>
      <c r="AA327" s="31">
        <f t="shared" si="207"/>
        <v>22.45773184095696</v>
      </c>
      <c r="AB327" s="31">
        <f t="shared" si="208"/>
        <v>-85.678366673816726</v>
      </c>
      <c r="AC327" s="31">
        <f t="shared" si="209"/>
        <v>4.0050601363477838E-4</v>
      </c>
      <c r="AD327" s="31">
        <f t="shared" si="210"/>
        <v>0.55021402946951414</v>
      </c>
      <c r="AE327" s="31">
        <f t="shared" si="211"/>
        <v>-10.645019760001778</v>
      </c>
      <c r="AF327" s="31">
        <f t="shared" si="212"/>
        <v>-173.93507839060354</v>
      </c>
      <c r="AG327" s="31">
        <f t="shared" si="235"/>
        <v>92.110410468749379</v>
      </c>
      <c r="AH327" s="31">
        <f t="shared" si="213"/>
        <v>-141.02085787710587</v>
      </c>
      <c r="AI327" s="31">
        <f t="shared" si="214"/>
        <v>-89.999994905756054</v>
      </c>
      <c r="AJ327" s="31">
        <f t="shared" si="215"/>
        <v>58.355239752657766</v>
      </c>
      <c r="AK327" s="31">
        <f t="shared" si="216"/>
        <v>89.930759411492858</v>
      </c>
      <c r="AL327" s="32">
        <f t="shared" si="217"/>
        <v>-2.9492535250485079</v>
      </c>
      <c r="AM327" s="31">
        <f t="shared" si="218"/>
        <v>-44.594455038059856</v>
      </c>
      <c r="AN327" s="31">
        <f t="shared" si="219"/>
        <v>6.4955388192527685</v>
      </c>
      <c r="AO327" s="31">
        <f t="shared" si="220"/>
        <v>-44.663690532323052</v>
      </c>
      <c r="AP327" s="30">
        <f t="shared" si="236"/>
        <v>23.609121289162623</v>
      </c>
      <c r="AQ327" s="30">
        <f t="shared" si="237"/>
        <v>-22.498774732165998</v>
      </c>
      <c r="AR327" s="31">
        <f t="shared" si="221"/>
        <v>-3.0391343837523834</v>
      </c>
      <c r="AS327" s="33">
        <f t="shared" si="222"/>
        <v>-218.59876892292658</v>
      </c>
      <c r="AT327" s="31">
        <f t="shared" si="223"/>
        <v>1.2537898645780831E-7</v>
      </c>
      <c r="AU327" s="31">
        <f t="shared" si="224"/>
        <v>9.7351546019577555E-3</v>
      </c>
      <c r="AV327" s="32">
        <f t="shared" si="225"/>
        <v>-7.0525703538251233E-10</v>
      </c>
      <c r="AW327" s="31">
        <f t="shared" si="226"/>
        <v>-7.3013660213355411E-4</v>
      </c>
      <c r="AX327" s="34">
        <f t="shared" si="227"/>
        <v>1.246737294224258E-7</v>
      </c>
      <c r="AY327" s="35">
        <f t="shared" si="228"/>
        <v>9.0050179998242014E-3</v>
      </c>
      <c r="AZ327" s="10">
        <f t="shared" si="229"/>
        <v>-3.0391342590786539</v>
      </c>
      <c r="BA327" s="10">
        <f t="shared" si="230"/>
        <v>-218.58976390492677</v>
      </c>
      <c r="BB327" s="10">
        <f t="shared" si="231"/>
        <v>-38.58976390492677</v>
      </c>
      <c r="BC327" s="48"/>
      <c r="BD327" s="46">
        <f t="shared" si="232"/>
        <v>-3</v>
      </c>
      <c r="BE327" s="46">
        <f t="shared" si="233"/>
        <v>-219</v>
      </c>
      <c r="BF327" s="46">
        <f t="shared" si="234"/>
        <v>-39</v>
      </c>
    </row>
    <row r="328" spans="22:58" x14ac:dyDescent="0.3">
      <c r="V328" s="29">
        <v>4.2400000000000198</v>
      </c>
      <c r="W328" s="38">
        <f t="shared" si="204"/>
        <v>173780.08287494563</v>
      </c>
      <c r="X328" s="30">
        <f t="shared" si="238"/>
        <v>0.52657877444698298</v>
      </c>
      <c r="Y328" s="31">
        <f t="shared" si="205"/>
        <v>-33.82964613926115</v>
      </c>
      <c r="Z328" s="31">
        <f t="shared" si="206"/>
        <v>-88.83407584806865</v>
      </c>
      <c r="AA328" s="31">
        <f t="shared" si="207"/>
        <v>22.656621770129306</v>
      </c>
      <c r="AB328" s="31">
        <f t="shared" si="208"/>
        <v>-85.776378949523931</v>
      </c>
      <c r="AC328" s="31">
        <f t="shared" si="209"/>
        <v>4.1938036921814419E-4</v>
      </c>
      <c r="AD328" s="31">
        <f t="shared" si="210"/>
        <v>0.56302934496157897</v>
      </c>
      <c r="AE328" s="31">
        <f t="shared" si="211"/>
        <v>-10.646026214315645</v>
      </c>
      <c r="AF328" s="31">
        <f t="shared" si="212"/>
        <v>-174.04742545263099</v>
      </c>
      <c r="AG328" s="31">
        <f t="shared" si="235"/>
        <v>92.110410468749379</v>
      </c>
      <c r="AH328" s="31">
        <f t="shared" si="213"/>
        <v>-141.22085787710586</v>
      </c>
      <c r="AI328" s="31">
        <f t="shared" si="214"/>
        <v>-89.999995021715208</v>
      </c>
      <c r="AJ328" s="31">
        <f t="shared" si="215"/>
        <v>58.555239467198334</v>
      </c>
      <c r="AK328" s="31">
        <f t="shared" si="216"/>
        <v>89.932335518227433</v>
      </c>
      <c r="AL328" s="32">
        <f t="shared" si="217"/>
        <v>-3.0489891636372466</v>
      </c>
      <c r="AM328" s="31">
        <f t="shared" si="218"/>
        <v>-45.254080200250392</v>
      </c>
      <c r="AN328" s="31">
        <f t="shared" si="219"/>
        <v>6.3958028952046089</v>
      </c>
      <c r="AO328" s="31">
        <f t="shared" si="220"/>
        <v>-45.321739703738167</v>
      </c>
      <c r="AP328" s="30">
        <f t="shared" si="236"/>
        <v>23.609121289162623</v>
      </c>
      <c r="AQ328" s="30">
        <f t="shared" si="237"/>
        <v>-22.498774732165998</v>
      </c>
      <c r="AR328" s="31">
        <f t="shared" si="221"/>
        <v>-3.1398767621144117</v>
      </c>
      <c r="AS328" s="33">
        <f t="shared" si="222"/>
        <v>-219.36916515636915</v>
      </c>
      <c r="AT328" s="31">
        <f t="shared" si="223"/>
        <v>1.3128791449373914E-7</v>
      </c>
      <c r="AU328" s="31">
        <f t="shared" si="224"/>
        <v>9.961915478435104E-3</v>
      </c>
      <c r="AV328" s="32">
        <f t="shared" si="225"/>
        <v>-7.3849354584750007E-10</v>
      </c>
      <c r="AW328" s="31">
        <f t="shared" si="226"/>
        <v>-7.4714366836904091E-4</v>
      </c>
      <c r="AX328" s="34">
        <f t="shared" si="227"/>
        <v>1.3054942094789165E-7</v>
      </c>
      <c r="AY328" s="35">
        <f t="shared" si="228"/>
        <v>9.2147718100660629E-3</v>
      </c>
      <c r="AZ328" s="10">
        <f t="shared" si="229"/>
        <v>-3.1398766315649906</v>
      </c>
      <c r="BA328" s="10">
        <f t="shared" si="230"/>
        <v>-219.35995038455908</v>
      </c>
      <c r="BB328" s="10">
        <f t="shared" si="231"/>
        <v>-39.359950384559085</v>
      </c>
      <c r="BC328" s="37"/>
      <c r="BD328" s="46">
        <f t="shared" si="232"/>
        <v>-3</v>
      </c>
      <c r="BE328" s="46">
        <f t="shared" si="233"/>
        <v>-219</v>
      </c>
      <c r="BF328" s="46">
        <f t="shared" si="234"/>
        <v>-39</v>
      </c>
    </row>
    <row r="329" spans="22:58" x14ac:dyDescent="0.3">
      <c r="V329" s="29">
        <v>4.2500000000000204</v>
      </c>
      <c r="W329" s="38">
        <f t="shared" si="204"/>
        <v>177827.94100390084</v>
      </c>
      <c r="X329" s="30">
        <f t="shared" si="238"/>
        <v>0.52657877444698298</v>
      </c>
      <c r="Y329" s="31">
        <f t="shared" si="205"/>
        <v>-34.029565209584746</v>
      </c>
      <c r="Z329" s="31">
        <f t="shared" si="206"/>
        <v>-88.860608444137014</v>
      </c>
      <c r="AA329" s="31">
        <f t="shared" si="207"/>
        <v>22.855561395783617</v>
      </c>
      <c r="AB329" s="31">
        <f t="shared" si="208"/>
        <v>-85.87218412834892</v>
      </c>
      <c r="AC329" s="31">
        <f t="shared" si="209"/>
        <v>4.3914415785953971E-4</v>
      </c>
      <c r="AD329" s="31">
        <f t="shared" si="210"/>
        <v>0.5761431091684831</v>
      </c>
      <c r="AE329" s="31">
        <f t="shared" si="211"/>
        <v>-10.646985895196288</v>
      </c>
      <c r="AF329" s="31">
        <f t="shared" si="212"/>
        <v>-174.15664946331748</v>
      </c>
      <c r="AG329" s="31">
        <f t="shared" si="235"/>
        <v>92.110410468749379</v>
      </c>
      <c r="AH329" s="31">
        <f t="shared" si="213"/>
        <v>-141.42085787710587</v>
      </c>
      <c r="AI329" s="31">
        <f t="shared" si="214"/>
        <v>-89.999995135034794</v>
      </c>
      <c r="AJ329" s="31">
        <f t="shared" si="215"/>
        <v>58.755239194586679</v>
      </c>
      <c r="AK329" s="31">
        <f t="shared" si="216"/>
        <v>89.933875748491602</v>
      </c>
      <c r="AL329" s="32">
        <f t="shared" si="217"/>
        <v>-3.1510270028262797</v>
      </c>
      <c r="AM329" s="31">
        <f t="shared" si="218"/>
        <v>-45.913570688520267</v>
      </c>
      <c r="AN329" s="31">
        <f t="shared" si="219"/>
        <v>6.2937647834039039</v>
      </c>
      <c r="AO329" s="31">
        <f t="shared" si="220"/>
        <v>-45.979690075063459</v>
      </c>
      <c r="AP329" s="30">
        <f t="shared" si="236"/>
        <v>23.609121289162623</v>
      </c>
      <c r="AQ329" s="30">
        <f t="shared" si="237"/>
        <v>-22.498774732165998</v>
      </c>
      <c r="AR329" s="31">
        <f t="shared" si="221"/>
        <v>-3.2428745547957583</v>
      </c>
      <c r="AS329" s="33">
        <f t="shared" si="222"/>
        <v>-220.13633953838092</v>
      </c>
      <c r="AT329" s="31">
        <f t="shared" si="223"/>
        <v>1.3747532486434812E-7</v>
      </c>
      <c r="AU329" s="31">
        <f t="shared" si="224"/>
        <v>1.0193958293934711E-2</v>
      </c>
      <c r="AV329" s="32">
        <f t="shared" si="225"/>
        <v>-7.7329805277337013E-10</v>
      </c>
      <c r="AW329" s="31">
        <f t="shared" si="226"/>
        <v>-7.6454688006693421E-4</v>
      </c>
      <c r="AX329" s="34">
        <f t="shared" si="227"/>
        <v>1.3670202681157474E-7</v>
      </c>
      <c r="AY329" s="35">
        <f t="shared" si="228"/>
        <v>9.4294114138677772E-3</v>
      </c>
      <c r="AZ329" s="10">
        <f t="shared" si="229"/>
        <v>-3.2428744180937312</v>
      </c>
      <c r="BA329" s="10">
        <f t="shared" si="230"/>
        <v>-220.12691012696706</v>
      </c>
      <c r="BB329" s="10">
        <f t="shared" si="231"/>
        <v>-40.126910126967061</v>
      </c>
      <c r="BC329" s="37"/>
      <c r="BD329" s="46">
        <f t="shared" si="232"/>
        <v>-3</v>
      </c>
      <c r="BE329" s="46">
        <f t="shared" si="233"/>
        <v>-220</v>
      </c>
      <c r="BF329" s="46">
        <f t="shared" si="234"/>
        <v>-40</v>
      </c>
    </row>
    <row r="330" spans="22:58" x14ac:dyDescent="0.3">
      <c r="V330" s="29">
        <v>4.2600000000000202</v>
      </c>
      <c r="W330" s="36">
        <f t="shared" si="204"/>
        <v>181970.0858610071</v>
      </c>
      <c r="X330" s="30">
        <f t="shared" si="238"/>
        <v>0.52657877444698298</v>
      </c>
      <c r="Y330" s="31">
        <f t="shared" si="205"/>
        <v>-34.229487920935931</v>
      </c>
      <c r="Z330" s="31">
        <f t="shared" si="206"/>
        <v>-88.886537556850882</v>
      </c>
      <c r="AA330" s="31">
        <f t="shared" si="207"/>
        <v>23.054548504403073</v>
      </c>
      <c r="AB330" s="31">
        <f t="shared" si="208"/>
        <v>-85.965830863316242</v>
      </c>
      <c r="AC330" s="31">
        <f t="shared" si="209"/>
        <v>4.5983928876279024E-4</v>
      </c>
      <c r="AD330" s="31">
        <f t="shared" si="210"/>
        <v>0.58956226968268421</v>
      </c>
      <c r="AE330" s="31">
        <f t="shared" si="211"/>
        <v>-10.647900802797114</v>
      </c>
      <c r="AF330" s="31">
        <f t="shared" si="212"/>
        <v>-174.26280615048444</v>
      </c>
      <c r="AG330" s="31">
        <f t="shared" si="235"/>
        <v>92.110410468749379</v>
      </c>
      <c r="AH330" s="31">
        <f t="shared" si="213"/>
        <v>-141.62085787710589</v>
      </c>
      <c r="AI330" s="31">
        <f t="shared" si="214"/>
        <v>-89.999995245774926</v>
      </c>
      <c r="AJ330" s="31">
        <f t="shared" si="215"/>
        <v>58.955238934244534</v>
      </c>
      <c r="AK330" s="31">
        <f t="shared" si="216"/>
        <v>89.935380918926924</v>
      </c>
      <c r="AL330" s="32">
        <f t="shared" si="217"/>
        <v>-3.2553648836784728</v>
      </c>
      <c r="AM330" s="31">
        <f t="shared" si="218"/>
        <v>-46.572577246012557</v>
      </c>
      <c r="AN330" s="31">
        <f t="shared" si="219"/>
        <v>6.1894266422095487</v>
      </c>
      <c r="AO330" s="31">
        <f t="shared" si="220"/>
        <v>-46.637191572860559</v>
      </c>
      <c r="AP330" s="30">
        <f t="shared" si="236"/>
        <v>23.609121289162623</v>
      </c>
      <c r="AQ330" s="30">
        <f t="shared" si="237"/>
        <v>-22.498774732165998</v>
      </c>
      <c r="AR330" s="31">
        <f t="shared" si="221"/>
        <v>-3.3481276035909389</v>
      </c>
      <c r="AS330" s="33">
        <f t="shared" si="222"/>
        <v>-220.899997723345</v>
      </c>
      <c r="AT330" s="31">
        <f t="shared" si="223"/>
        <v>1.439543362796777E-7</v>
      </c>
      <c r="AU330" s="31">
        <f t="shared" si="224"/>
        <v>1.0431406080598307E-2</v>
      </c>
      <c r="AV330" s="32">
        <f t="shared" si="225"/>
        <v>-8.0974191639267301E-10</v>
      </c>
      <c r="AW330" s="31">
        <f t="shared" si="226"/>
        <v>-7.8235546464041955E-4</v>
      </c>
      <c r="AX330" s="34">
        <f t="shared" si="227"/>
        <v>1.4314459436328503E-7</v>
      </c>
      <c r="AY330" s="35">
        <f t="shared" si="228"/>
        <v>9.6490506159578864E-3</v>
      </c>
      <c r="AZ330" s="10">
        <f t="shared" si="229"/>
        <v>-3.3481274604463445</v>
      </c>
      <c r="BA330" s="10">
        <f t="shared" si="230"/>
        <v>-220.89034867272903</v>
      </c>
      <c r="BB330" s="10">
        <f t="shared" si="231"/>
        <v>-40.890348672729033</v>
      </c>
      <c r="BC330" s="48"/>
      <c r="BD330" s="46">
        <f t="shared" si="232"/>
        <v>-3</v>
      </c>
      <c r="BE330" s="46">
        <f t="shared" si="233"/>
        <v>-221</v>
      </c>
      <c r="BF330" s="46">
        <f t="shared" si="234"/>
        <v>-41</v>
      </c>
    </row>
    <row r="331" spans="22:58" x14ac:dyDescent="0.3">
      <c r="V331" s="29">
        <v>4.27000000000002</v>
      </c>
      <c r="W331" s="38">
        <f t="shared" si="204"/>
        <v>186208.71366629537</v>
      </c>
      <c r="X331" s="30">
        <f t="shared" si="238"/>
        <v>0.52657877444698298</v>
      </c>
      <c r="Y331" s="31">
        <f t="shared" si="205"/>
        <v>-34.429414109565307</v>
      </c>
      <c r="Z331" s="31">
        <f t="shared" si="206"/>
        <v>-88.911876891662388</v>
      </c>
      <c r="AA331" s="31">
        <f t="shared" si="207"/>
        <v>23.253580980069938</v>
      </c>
      <c r="AB331" s="31">
        <f t="shared" si="208"/>
        <v>-86.057366804693174</v>
      </c>
      <c r="AC331" s="31">
        <f t="shared" si="209"/>
        <v>4.8150964544050375E-4</v>
      </c>
      <c r="AD331" s="31">
        <f t="shared" si="210"/>
        <v>0.60329393562861078</v>
      </c>
      <c r="AE331" s="31">
        <f t="shared" si="211"/>
        <v>-10.648772845402947</v>
      </c>
      <c r="AF331" s="31">
        <f t="shared" si="212"/>
        <v>-174.36594976072695</v>
      </c>
      <c r="AG331" s="31">
        <f t="shared" si="235"/>
        <v>92.110410468749379</v>
      </c>
      <c r="AH331" s="31">
        <f t="shared" si="213"/>
        <v>-141.82085787710588</v>
      </c>
      <c r="AI331" s="31">
        <f t="shared" si="214"/>
        <v>-89.999995353994308</v>
      </c>
      <c r="AJ331" s="31">
        <f t="shared" si="215"/>
        <v>59.155238685619693</v>
      </c>
      <c r="AK331" s="31">
        <f t="shared" si="216"/>
        <v>89.936851827586395</v>
      </c>
      <c r="AL331" s="32">
        <f t="shared" si="217"/>
        <v>-3.3619982172734475</v>
      </c>
      <c r="AM331" s="31">
        <f t="shared" si="218"/>
        <v>-47.230751896086048</v>
      </c>
      <c r="AN331" s="31">
        <f t="shared" si="219"/>
        <v>6.0827930599897453</v>
      </c>
      <c r="AO331" s="31">
        <f t="shared" si="220"/>
        <v>-47.293895422493961</v>
      </c>
      <c r="AP331" s="30">
        <f t="shared" si="236"/>
        <v>23.609121289162623</v>
      </c>
      <c r="AQ331" s="30">
        <f t="shared" si="237"/>
        <v>-22.498774732165998</v>
      </c>
      <c r="AR331" s="31">
        <f t="shared" si="221"/>
        <v>-3.4556332284165769</v>
      </c>
      <c r="AS331" s="33">
        <f t="shared" si="222"/>
        <v>-221.65984518322091</v>
      </c>
      <c r="AT331" s="31">
        <f t="shared" si="223"/>
        <v>1.5073869619119992E-7</v>
      </c>
      <c r="AU331" s="31">
        <f t="shared" si="224"/>
        <v>1.0674384736352722E-2</v>
      </c>
      <c r="AV331" s="32">
        <f t="shared" si="225"/>
        <v>-8.4790614021262759E-10</v>
      </c>
      <c r="AW331" s="31">
        <f t="shared" si="226"/>
        <v>-8.0057886443674823E-4</v>
      </c>
      <c r="AX331" s="34">
        <f t="shared" si="227"/>
        <v>1.4989079005098729E-7</v>
      </c>
      <c r="AY331" s="35">
        <f t="shared" si="228"/>
        <v>9.8738058719159746E-3</v>
      </c>
      <c r="AZ331" s="10">
        <f t="shared" si="229"/>
        <v>-3.4556330785257869</v>
      </c>
      <c r="BA331" s="10">
        <f t="shared" si="230"/>
        <v>-221.649971377349</v>
      </c>
      <c r="BB331" s="10">
        <f t="shared" si="231"/>
        <v>-41.649971377349004</v>
      </c>
      <c r="BC331" s="37"/>
      <c r="BD331" s="46">
        <f t="shared" si="232"/>
        <v>-3</v>
      </c>
      <c r="BE331" s="46">
        <f t="shared" si="233"/>
        <v>-222</v>
      </c>
      <c r="BF331" s="46">
        <f t="shared" si="234"/>
        <v>-42</v>
      </c>
    </row>
    <row r="332" spans="22:58" x14ac:dyDescent="0.3">
      <c r="V332" s="29">
        <v>4.2800000000000198</v>
      </c>
      <c r="W332" s="38">
        <f t="shared" si="204"/>
        <v>190546.07179633353</v>
      </c>
      <c r="X332" s="30">
        <f t="shared" si="238"/>
        <v>0.52657877444698298</v>
      </c>
      <c r="Y332" s="31">
        <f t="shared" si="205"/>
        <v>-34.629343619082533</v>
      </c>
      <c r="Z332" s="31">
        <f t="shared" si="206"/>
        <v>-88.93663984415069</v>
      </c>
      <c r="AA332" s="31">
        <f t="shared" si="207"/>
        <v>23.452656800249187</v>
      </c>
      <c r="AB332" s="31">
        <f t="shared" si="208"/>
        <v>-86.146838615952916</v>
      </c>
      <c r="AC332" s="31">
        <f t="shared" si="209"/>
        <v>5.0420117867138868E-4</v>
      </c>
      <c r="AD332" s="31">
        <f t="shared" si="210"/>
        <v>0.61734538140390327</v>
      </c>
      <c r="AE332" s="31">
        <f t="shared" si="211"/>
        <v>-10.649603843207693</v>
      </c>
      <c r="AF332" s="31">
        <f t="shared" si="212"/>
        <v>-174.4661330786997</v>
      </c>
      <c r="AG332" s="31">
        <f t="shared" si="235"/>
        <v>92.110410468749379</v>
      </c>
      <c r="AH332" s="31">
        <f t="shared" si="213"/>
        <v>-142.02085787710587</v>
      </c>
      <c r="AI332" s="31">
        <f t="shared" si="214"/>
        <v>-89.999995459750309</v>
      </c>
      <c r="AJ332" s="31">
        <f t="shared" si="215"/>
        <v>59.355238448184821</v>
      </c>
      <c r="AK332" s="31">
        <f t="shared" si="216"/>
        <v>89.938289254357471</v>
      </c>
      <c r="AL332" s="32">
        <f t="shared" si="217"/>
        <v>-3.4709200040905945</v>
      </c>
      <c r="AM332" s="31">
        <f t="shared" si="218"/>
        <v>-47.887748857606319</v>
      </c>
      <c r="AN332" s="31">
        <f t="shared" si="219"/>
        <v>5.9738710357377371</v>
      </c>
      <c r="AO332" s="31">
        <f t="shared" si="220"/>
        <v>-47.949455062999156</v>
      </c>
      <c r="AP332" s="30">
        <f t="shared" si="236"/>
        <v>23.609121289162623</v>
      </c>
      <c r="AQ332" s="30">
        <f t="shared" si="237"/>
        <v>-22.498774732165998</v>
      </c>
      <c r="AR332" s="31">
        <f t="shared" si="221"/>
        <v>-3.5653862504733311</v>
      </c>
      <c r="AS332" s="33">
        <f t="shared" si="222"/>
        <v>-222.41558814169886</v>
      </c>
      <c r="AT332" s="31">
        <f t="shared" si="223"/>
        <v>1.5784279043508398E-7</v>
      </c>
      <c r="AU332" s="31">
        <f t="shared" si="224"/>
        <v>1.0923023091662503E-2</v>
      </c>
      <c r="AV332" s="32">
        <f t="shared" si="225"/>
        <v>-8.8786594177565544E-10</v>
      </c>
      <c r="AW332" s="31">
        <f t="shared" si="226"/>
        <v>-8.192267417436957E-4</v>
      </c>
      <c r="AX332" s="34">
        <f t="shared" si="227"/>
        <v>1.5695492449330832E-7</v>
      </c>
      <c r="AY332" s="35">
        <f t="shared" si="228"/>
        <v>1.0103796349918807E-2</v>
      </c>
      <c r="AZ332" s="10">
        <f t="shared" si="229"/>
        <v>-3.5653860935184065</v>
      </c>
      <c r="BA332" s="10">
        <f t="shared" si="230"/>
        <v>-222.40548434534895</v>
      </c>
      <c r="BB332" s="10">
        <f t="shared" si="231"/>
        <v>-42.405484345348953</v>
      </c>
      <c r="BC332" s="37"/>
      <c r="BD332" s="46">
        <f t="shared" si="232"/>
        <v>-4</v>
      </c>
      <c r="BE332" s="46">
        <f t="shared" si="233"/>
        <v>-222</v>
      </c>
      <c r="BF332" s="46">
        <f t="shared" si="234"/>
        <v>-42</v>
      </c>
    </row>
    <row r="333" spans="22:58" x14ac:dyDescent="0.3">
      <c r="V333" s="29">
        <v>4.2900000000000196</v>
      </c>
      <c r="W333" s="36">
        <f t="shared" si="204"/>
        <v>194984.45997581352</v>
      </c>
      <c r="X333" s="30">
        <f t="shared" si="238"/>
        <v>0.52657877444698298</v>
      </c>
      <c r="Y333" s="31">
        <f t="shared" si="205"/>
        <v>-34.829276300126033</v>
      </c>
      <c r="Z333" s="31">
        <f t="shared" si="206"/>
        <v>-88.960839506935486</v>
      </c>
      <c r="AA333" s="31">
        <f t="shared" si="207"/>
        <v>23.651774031746534</v>
      </c>
      <c r="AB333" s="31">
        <f t="shared" si="208"/>
        <v>-86.234291989818715</v>
      </c>
      <c r="AC333" s="31">
        <f t="shared" si="209"/>
        <v>5.2796200384360814E-4</v>
      </c>
      <c r="AD333" s="31">
        <f t="shared" si="210"/>
        <v>0.63172405050627112</v>
      </c>
      <c r="AE333" s="31">
        <f t="shared" si="211"/>
        <v>-10.650395531928673</v>
      </c>
      <c r="AF333" s="31">
        <f t="shared" si="212"/>
        <v>-174.56340744624791</v>
      </c>
      <c r="AG333" s="31">
        <f t="shared" si="235"/>
        <v>92.110410468749379</v>
      </c>
      <c r="AH333" s="31">
        <f t="shared" si="213"/>
        <v>-142.22085787710586</v>
      </c>
      <c r="AI333" s="31">
        <f t="shared" si="214"/>
        <v>-89.999995563099006</v>
      </c>
      <c r="AJ333" s="31">
        <f t="shared" si="215"/>
        <v>59.555238221436255</v>
      </c>
      <c r="AK333" s="31">
        <f t="shared" si="216"/>
        <v>89.939693961375653</v>
      </c>
      <c r="AL333" s="32">
        <f t="shared" si="217"/>
        <v>-3.5821208634623809</v>
      </c>
      <c r="AM333" s="31">
        <f t="shared" si="218"/>
        <v>-48.543225446137228</v>
      </c>
      <c r="AN333" s="31">
        <f t="shared" si="219"/>
        <v>5.8626699496173966</v>
      </c>
      <c r="AO333" s="31">
        <f t="shared" si="220"/>
        <v>-48.603527047860581</v>
      </c>
      <c r="AP333" s="30">
        <f t="shared" si="236"/>
        <v>23.609121289162623</v>
      </c>
      <c r="AQ333" s="30">
        <f t="shared" si="237"/>
        <v>-22.498774732165998</v>
      </c>
      <c r="AR333" s="31">
        <f t="shared" si="221"/>
        <v>-3.6773790253146501</v>
      </c>
      <c r="AS333" s="33">
        <f t="shared" si="222"/>
        <v>-223.16693449410849</v>
      </c>
      <c r="AT333" s="31">
        <f t="shared" si="223"/>
        <v>1.652816933772156E-7</v>
      </c>
      <c r="AU333" s="31">
        <f t="shared" si="224"/>
        <v>1.1177452977837251E-2</v>
      </c>
      <c r="AV333" s="32">
        <f t="shared" si="225"/>
        <v>-9.2970811055378051E-10</v>
      </c>
      <c r="AW333" s="31">
        <f t="shared" si="226"/>
        <v>-8.3830898391262646E-4</v>
      </c>
      <c r="AX333" s="34">
        <f t="shared" si="227"/>
        <v>1.6435198526666181E-7</v>
      </c>
      <c r="AY333" s="35">
        <f t="shared" si="228"/>
        <v>1.0339143993924625E-2</v>
      </c>
      <c r="AZ333" s="10">
        <f t="shared" si="229"/>
        <v>-3.6773788609626648</v>
      </c>
      <c r="BA333" s="10">
        <f t="shared" si="230"/>
        <v>-223.15659535011457</v>
      </c>
      <c r="BB333" s="10">
        <f t="shared" si="231"/>
        <v>-43.156595350114571</v>
      </c>
      <c r="BC333" s="48"/>
      <c r="BD333" s="46">
        <f t="shared" si="232"/>
        <v>-4</v>
      </c>
      <c r="BE333" s="46">
        <f t="shared" si="233"/>
        <v>-223</v>
      </c>
      <c r="BF333" s="46">
        <f t="shared" si="234"/>
        <v>-43</v>
      </c>
    </row>
    <row r="334" spans="22:58" x14ac:dyDescent="0.3">
      <c r="V334" s="29">
        <v>4.3000000000000203</v>
      </c>
      <c r="W334" s="38">
        <f t="shared" si="204"/>
        <v>199526.2314968975</v>
      </c>
      <c r="X334" s="30">
        <f t="shared" si="238"/>
        <v>0.52657877444698298</v>
      </c>
      <c r="Y334" s="31">
        <f t="shared" si="205"/>
        <v>-35.029212010047566</v>
      </c>
      <c r="Z334" s="31">
        <f t="shared" si="206"/>
        <v>-88.984488676442425</v>
      </c>
      <c r="AA334" s="31">
        <f t="shared" si="207"/>
        <v>23.850930826834581</v>
      </c>
      <c r="AB334" s="31">
        <f t="shared" si="208"/>
        <v>-86.319771664359024</v>
      </c>
      <c r="AC334" s="31">
        <f t="shared" si="209"/>
        <v>5.5284250287246047E-4</v>
      </c>
      <c r="AD334" s="31">
        <f t="shared" si="210"/>
        <v>0.64643755944786541</v>
      </c>
      <c r="AE334" s="31">
        <f t="shared" si="211"/>
        <v>-10.651149566263131</v>
      </c>
      <c r="AF334" s="31">
        <f t="shared" si="212"/>
        <v>-174.65782278135359</v>
      </c>
      <c r="AG334" s="31">
        <f t="shared" si="235"/>
        <v>92.110410468749379</v>
      </c>
      <c r="AH334" s="31">
        <f t="shared" si="213"/>
        <v>-142.42085787710587</v>
      </c>
      <c r="AI334" s="31">
        <f t="shared" si="214"/>
        <v>-89.999995664095209</v>
      </c>
      <c r="AJ334" s="31">
        <f t="shared" si="215"/>
        <v>59.755238004893066</v>
      </c>
      <c r="AK334" s="31">
        <f t="shared" si="216"/>
        <v>89.941066693428397</v>
      </c>
      <c r="AL334" s="32">
        <f t="shared" si="217"/>
        <v>-3.6955890728355909</v>
      </c>
      <c r="AM334" s="31">
        <f t="shared" si="218"/>
        <v>-49.196842955352352</v>
      </c>
      <c r="AN334" s="31">
        <f t="shared" si="219"/>
        <v>5.7492015237009797</v>
      </c>
      <c r="AO334" s="31">
        <f t="shared" si="220"/>
        <v>-49.255771926019165</v>
      </c>
      <c r="AP334" s="30">
        <f t="shared" si="236"/>
        <v>23.609121289162623</v>
      </c>
      <c r="AQ334" s="30">
        <f t="shared" si="237"/>
        <v>-22.498774732165998</v>
      </c>
      <c r="AR334" s="31">
        <f t="shared" si="221"/>
        <v>-3.7916014855655256</v>
      </c>
      <c r="AS334" s="33">
        <f t="shared" si="222"/>
        <v>-223.91359470737274</v>
      </c>
      <c r="AT334" s="31">
        <f t="shared" si="223"/>
        <v>1.7307117948511818E-7</v>
      </c>
      <c r="AU334" s="31">
        <f t="shared" si="224"/>
        <v>1.143780929693026E-2</v>
      </c>
      <c r="AV334" s="32">
        <f t="shared" si="225"/>
        <v>-9.7352522198382939E-10</v>
      </c>
      <c r="AW334" s="31">
        <f t="shared" si="226"/>
        <v>-8.5783570860090662E-4</v>
      </c>
      <c r="AX334" s="34">
        <f t="shared" si="227"/>
        <v>1.7209765426313436E-7</v>
      </c>
      <c r="AY334" s="35">
        <f t="shared" si="228"/>
        <v>1.0579973588329353E-2</v>
      </c>
      <c r="AZ334" s="10">
        <f t="shared" si="229"/>
        <v>-3.7916013134678712</v>
      </c>
      <c r="BA334" s="10">
        <f t="shared" si="230"/>
        <v>-223.9030147337844</v>
      </c>
      <c r="BB334" s="10">
        <f t="shared" si="231"/>
        <v>-43.903014733784403</v>
      </c>
      <c r="BC334" s="37"/>
      <c r="BD334" s="46">
        <f t="shared" si="232"/>
        <v>-4</v>
      </c>
      <c r="BE334" s="46">
        <f t="shared" si="233"/>
        <v>-224</v>
      </c>
      <c r="BF334" s="46">
        <f t="shared" si="234"/>
        <v>-44</v>
      </c>
    </row>
    <row r="335" spans="22:58" x14ac:dyDescent="0.3">
      <c r="V335" s="29">
        <v>4.31000000000002</v>
      </c>
      <c r="W335" s="38">
        <f t="shared" si="204"/>
        <v>204173.79446696263</v>
      </c>
      <c r="X335" s="30">
        <f t="shared" si="238"/>
        <v>0.52657877444698298</v>
      </c>
      <c r="Y335" s="31">
        <f t="shared" si="205"/>
        <v>-35.22915061261083</v>
      </c>
      <c r="Z335" s="31">
        <f t="shared" si="206"/>
        <v>-89.007599859523353</v>
      </c>
      <c r="AA335" s="31">
        <f t="shared" si="207"/>
        <v>24.050125419540436</v>
      </c>
      <c r="AB335" s="31">
        <f t="shared" si="208"/>
        <v>-86.403321439105895</v>
      </c>
      <c r="AC335" s="31">
        <f t="shared" si="209"/>
        <v>5.7889543092303928E-4</v>
      </c>
      <c r="AD335" s="31">
        <f t="shared" si="210"/>
        <v>0.66149370175906874</v>
      </c>
      <c r="AE335" s="31">
        <f t="shared" si="211"/>
        <v>-10.65186752319249</v>
      </c>
      <c r="AF335" s="31">
        <f t="shared" si="212"/>
        <v>-174.74942759687019</v>
      </c>
      <c r="AG335" s="31">
        <f t="shared" si="235"/>
        <v>92.110410468749379</v>
      </c>
      <c r="AH335" s="31">
        <f t="shared" si="213"/>
        <v>-142.62085787710586</v>
      </c>
      <c r="AI335" s="31">
        <f t="shared" si="214"/>
        <v>-89.999995762792452</v>
      </c>
      <c r="AJ335" s="31">
        <f t="shared" si="215"/>
        <v>59.955237798095894</v>
      </c>
      <c r="AK335" s="31">
        <f t="shared" si="216"/>
        <v>89.942408178350121</v>
      </c>
      <c r="AL335" s="32">
        <f t="shared" si="217"/>
        <v>-3.8113106164931212</v>
      </c>
      <c r="AM335" s="31">
        <f t="shared" si="218"/>
        <v>-49.84826751321836</v>
      </c>
      <c r="AN335" s="31">
        <f t="shared" si="219"/>
        <v>5.6334797732462887</v>
      </c>
      <c r="AO335" s="31">
        <f t="shared" si="220"/>
        <v>-49.905855097660691</v>
      </c>
      <c r="AP335" s="30">
        <f t="shared" si="236"/>
        <v>23.609121289162623</v>
      </c>
      <c r="AQ335" s="30">
        <f t="shared" si="237"/>
        <v>-22.498774732165998</v>
      </c>
      <c r="AR335" s="31">
        <f t="shared" si="221"/>
        <v>-3.9080411929495753</v>
      </c>
      <c r="AS335" s="33">
        <f t="shared" si="222"/>
        <v>-224.65528269453088</v>
      </c>
      <c r="AT335" s="31">
        <f t="shared" si="223"/>
        <v>1.8122777347297058E-7</v>
      </c>
      <c r="AU335" s="31">
        <f t="shared" si="224"/>
        <v>1.1704230093265053E-2</v>
      </c>
      <c r="AV335" s="32">
        <f t="shared" si="225"/>
        <v>-1.0194059941927651E-9</v>
      </c>
      <c r="AW335" s="31">
        <f t="shared" si="226"/>
        <v>-8.7781726913641143E-4</v>
      </c>
      <c r="AX335" s="34">
        <f t="shared" si="227"/>
        <v>1.8020836747877781E-7</v>
      </c>
      <c r="AY335" s="35">
        <f t="shared" si="228"/>
        <v>1.0826412824128641E-2</v>
      </c>
      <c r="AZ335" s="10">
        <f t="shared" si="229"/>
        <v>-3.908041012741208</v>
      </c>
      <c r="BA335" s="10">
        <f t="shared" si="230"/>
        <v>-224.64445628170677</v>
      </c>
      <c r="BB335" s="10">
        <f t="shared" si="231"/>
        <v>-44.644456281706766</v>
      </c>
      <c r="BC335" s="37"/>
      <c r="BD335" s="46">
        <f t="shared" si="232"/>
        <v>-4</v>
      </c>
      <c r="BE335" s="46">
        <f t="shared" si="233"/>
        <v>-225</v>
      </c>
      <c r="BF335" s="46">
        <f t="shared" si="234"/>
        <v>-45</v>
      </c>
    </row>
    <row r="336" spans="22:58" x14ac:dyDescent="0.3">
      <c r="V336" s="29">
        <v>4.3200000000000198</v>
      </c>
      <c r="W336" s="36">
        <f t="shared" si="204"/>
        <v>208929.61308541353</v>
      </c>
      <c r="X336" s="30">
        <f t="shared" si="238"/>
        <v>0.52657877444698298</v>
      </c>
      <c r="Y336" s="31">
        <f t="shared" si="205"/>
        <v>-35.429091977703649</v>
      </c>
      <c r="Z336" s="31">
        <f t="shared" si="206"/>
        <v>-89.030185279933846</v>
      </c>
      <c r="AA336" s="31">
        <f t="shared" si="207"/>
        <v>24.249356122088869</v>
      </c>
      <c r="AB336" s="31">
        <f t="shared" si="208"/>
        <v>-86.484984191171378</v>
      </c>
      <c r="AC336" s="31">
        <f t="shared" si="209"/>
        <v>6.0617602813373378E-4</v>
      </c>
      <c r="AD336" s="31">
        <f t="shared" si="210"/>
        <v>0.67690045208368466</v>
      </c>
      <c r="AE336" s="31">
        <f t="shared" si="211"/>
        <v>-10.652550905139664</v>
      </c>
      <c r="AF336" s="31">
        <f t="shared" si="212"/>
        <v>-174.83826901902154</v>
      </c>
      <c r="AG336" s="31">
        <f t="shared" si="235"/>
        <v>92.110410468749379</v>
      </c>
      <c r="AH336" s="31">
        <f t="shared" si="213"/>
        <v>-142.82085787710585</v>
      </c>
      <c r="AI336" s="31">
        <f t="shared" si="214"/>
        <v>-89.999995859243057</v>
      </c>
      <c r="AJ336" s="31">
        <f t="shared" si="215"/>
        <v>60.155237600606114</v>
      </c>
      <c r="AK336" s="31">
        <f t="shared" si="216"/>
        <v>89.943719127407988</v>
      </c>
      <c r="AL336" s="32">
        <f t="shared" si="217"/>
        <v>-3.9292692433096339</v>
      </c>
      <c r="AM336" s="31">
        <f t="shared" si="218"/>
        <v>-50.497170907799564</v>
      </c>
      <c r="AN336" s="31">
        <f t="shared" si="219"/>
        <v>5.5155209489400079</v>
      </c>
      <c r="AO336" s="31">
        <f t="shared" si="220"/>
        <v>-50.553447639634634</v>
      </c>
      <c r="AP336" s="30">
        <f t="shared" si="236"/>
        <v>23.609121289162623</v>
      </c>
      <c r="AQ336" s="30">
        <f t="shared" si="237"/>
        <v>-22.498774732165998</v>
      </c>
      <c r="AR336" s="31">
        <f t="shared" si="221"/>
        <v>-4.02668339920303</v>
      </c>
      <c r="AS336" s="33">
        <f t="shared" si="222"/>
        <v>-225.39171665865618</v>
      </c>
      <c r="AT336" s="31">
        <f t="shared" si="223"/>
        <v>1.8976877344545577E-7</v>
      </c>
      <c r="AU336" s="31">
        <f t="shared" si="224"/>
        <v>1.1976856626628247E-2</v>
      </c>
      <c r="AV336" s="32">
        <f t="shared" si="225"/>
        <v>-1.0674487885822212E-9</v>
      </c>
      <c r="AW336" s="31">
        <f t="shared" si="226"/>
        <v>-8.9826426000700461E-4</v>
      </c>
      <c r="AX336" s="34">
        <f t="shared" si="227"/>
        <v>1.8870132465687355E-7</v>
      </c>
      <c r="AY336" s="35">
        <f t="shared" si="228"/>
        <v>1.1078592366621242E-2</v>
      </c>
      <c r="AZ336" s="10">
        <f t="shared" si="229"/>
        <v>-4.0266832105017052</v>
      </c>
      <c r="BA336" s="10">
        <f t="shared" si="230"/>
        <v>-225.38063806628955</v>
      </c>
      <c r="BB336" s="10">
        <f t="shared" si="231"/>
        <v>-45.380638066289549</v>
      </c>
      <c r="BC336" s="48"/>
      <c r="BD336" s="46">
        <f t="shared" si="232"/>
        <v>-4</v>
      </c>
      <c r="BE336" s="46">
        <f t="shared" si="233"/>
        <v>-225</v>
      </c>
      <c r="BF336" s="46">
        <f t="shared" si="234"/>
        <v>-45</v>
      </c>
    </row>
    <row r="337" spans="22:58" x14ac:dyDescent="0.3">
      <c r="V337" s="29">
        <v>4.3300000000000196</v>
      </c>
      <c r="W337" s="38">
        <f t="shared" si="204"/>
        <v>213796.20895023298</v>
      </c>
      <c r="X337" s="30">
        <f t="shared" si="238"/>
        <v>0.52657877444698298</v>
      </c>
      <c r="Y337" s="31">
        <f t="shared" si="205"/>
        <v>-35.629035981063019</v>
      </c>
      <c r="Z337" s="31">
        <f t="shared" si="206"/>
        <v>-89.052256884671081</v>
      </c>
      <c r="AA337" s="31">
        <f t="shared" si="207"/>
        <v>24.448621321494876</v>
      </c>
      <c r="AB337" s="31">
        <f t="shared" si="208"/>
        <v>-86.564801891338547</v>
      </c>
      <c r="AC337" s="31">
        <f t="shared" si="209"/>
        <v>6.3474213661349091E-4</v>
      </c>
      <c r="AD337" s="31">
        <f t="shared" si="210"/>
        <v>0.69266597036749733</v>
      </c>
      <c r="AE337" s="31">
        <f t="shared" si="211"/>
        <v>-10.653201142984548</v>
      </c>
      <c r="AF337" s="31">
        <f t="shared" si="212"/>
        <v>-174.92439280564213</v>
      </c>
      <c r="AG337" s="31">
        <f t="shared" si="235"/>
        <v>92.110410468749379</v>
      </c>
      <c r="AH337" s="31">
        <f t="shared" si="213"/>
        <v>-143.02085787710587</v>
      </c>
      <c r="AI337" s="31">
        <f t="shared" si="214"/>
        <v>-89.9999959534982</v>
      </c>
      <c r="AJ337" s="31">
        <f t="shared" si="215"/>
        <v>60.35523741200484</v>
      </c>
      <c r="AK337" s="31">
        <f t="shared" si="216"/>
        <v>89.945000235679061</v>
      </c>
      <c r="AL337" s="32">
        <f t="shared" si="217"/>
        <v>-4.0494465330408689</v>
      </c>
      <c r="AM337" s="31">
        <f t="shared" si="218"/>
        <v>-51.143231377883346</v>
      </c>
      <c r="AN337" s="31">
        <f t="shared" si="219"/>
        <v>5.3953434706074814</v>
      </c>
      <c r="AO337" s="31">
        <f t="shared" si="220"/>
        <v>-51.198227095702485</v>
      </c>
      <c r="AP337" s="30">
        <f t="shared" si="236"/>
        <v>23.609121289162623</v>
      </c>
      <c r="AQ337" s="30">
        <f t="shared" si="237"/>
        <v>-22.498774732165998</v>
      </c>
      <c r="AR337" s="31">
        <f t="shared" si="221"/>
        <v>-4.1475111153804427</v>
      </c>
      <c r="AS337" s="33">
        <f t="shared" si="222"/>
        <v>-226.12261990134462</v>
      </c>
      <c r="AT337" s="31">
        <f t="shared" si="223"/>
        <v>1.9871230104277661E-7</v>
      </c>
      <c r="AU337" s="31">
        <f t="shared" si="224"/>
        <v>1.2255833447167089E-2</v>
      </c>
      <c r="AV337" s="32">
        <f t="shared" si="225"/>
        <v>-1.1177558238637014E-9</v>
      </c>
      <c r="AW337" s="31">
        <f t="shared" si="226"/>
        <v>-9.1918752247787576E-4</v>
      </c>
      <c r="AX337" s="34">
        <f t="shared" si="227"/>
        <v>1.9759454521891292E-7</v>
      </c>
      <c r="AY337" s="35">
        <f t="shared" si="228"/>
        <v>1.1336645924689213E-2</v>
      </c>
      <c r="AZ337" s="10">
        <f t="shared" si="229"/>
        <v>-4.1475109177858975</v>
      </c>
      <c r="BA337" s="10">
        <f t="shared" si="230"/>
        <v>-226.11128325541992</v>
      </c>
      <c r="BB337" s="10">
        <f t="shared" si="231"/>
        <v>-46.11128325541992</v>
      </c>
      <c r="BC337" s="37"/>
      <c r="BD337" s="46">
        <f t="shared" si="232"/>
        <v>-4</v>
      </c>
      <c r="BE337" s="46">
        <f t="shared" si="233"/>
        <v>-226</v>
      </c>
      <c r="BF337" s="46">
        <f t="shared" si="234"/>
        <v>-46</v>
      </c>
    </row>
    <row r="338" spans="22:58" x14ac:dyDescent="0.3">
      <c r="V338" s="29">
        <v>4.3400000000000203</v>
      </c>
      <c r="W338" s="38">
        <f t="shared" si="204"/>
        <v>218776.16239496562</v>
      </c>
      <c r="X338" s="30">
        <f t="shared" si="238"/>
        <v>0.52657877444698298</v>
      </c>
      <c r="Y338" s="31">
        <f t="shared" si="205"/>
        <v>-35.828982504012387</v>
      </c>
      <c r="Z338" s="31">
        <f t="shared" si="206"/>
        <v>-89.073826350174272</v>
      </c>
      <c r="AA338" s="31">
        <f t="shared" si="207"/>
        <v>24.64791947629978</v>
      </c>
      <c r="AB338" s="31">
        <f t="shared" si="208"/>
        <v>-86.642815620105949</v>
      </c>
      <c r="AC338" s="31">
        <f t="shared" si="209"/>
        <v>6.6465432292395796E-4</v>
      </c>
      <c r="AD338" s="31">
        <f t="shared" si="210"/>
        <v>0.70879860614224566</v>
      </c>
      <c r="AE338" s="31">
        <f t="shared" si="211"/>
        <v>-10.653819598942702</v>
      </c>
      <c r="AF338" s="31">
        <f t="shared" si="212"/>
        <v>-175.00784336413798</v>
      </c>
      <c r="AG338" s="31">
        <f t="shared" si="235"/>
        <v>92.110410468749379</v>
      </c>
      <c r="AH338" s="31">
        <f t="shared" si="213"/>
        <v>-143.22085787710586</v>
      </c>
      <c r="AI338" s="31">
        <f t="shared" si="214"/>
        <v>-89.99999604560783</v>
      </c>
      <c r="AJ338" s="31">
        <f t="shared" si="215"/>
        <v>60.555237231892029</v>
      </c>
      <c r="AK338" s="31">
        <f t="shared" si="216"/>
        <v>89.94625218241876</v>
      </c>
      <c r="AL338" s="32">
        <f t="shared" si="217"/>
        <v>-4.1718219705806296</v>
      </c>
      <c r="AM338" s="31">
        <f t="shared" si="218"/>
        <v>-51.786134364027781</v>
      </c>
      <c r="AN338" s="31">
        <f t="shared" si="219"/>
        <v>5.2729678529549213</v>
      </c>
      <c r="AO338" s="31">
        <f t="shared" si="220"/>
        <v>-51.83987822721685</v>
      </c>
      <c r="AP338" s="30">
        <f t="shared" si="236"/>
        <v>23.609121289162623</v>
      </c>
      <c r="AQ338" s="30">
        <f t="shared" si="237"/>
        <v>-22.498774732165998</v>
      </c>
      <c r="AR338" s="31">
        <f t="shared" si="221"/>
        <v>-4.2705051889911552</v>
      </c>
      <c r="AS338" s="33">
        <f t="shared" si="222"/>
        <v>-226.84772159135483</v>
      </c>
      <c r="AT338" s="31">
        <f t="shared" si="223"/>
        <v>2.0807732265584752E-7</v>
      </c>
      <c r="AU338" s="31">
        <f t="shared" si="224"/>
        <v>1.254130847203159E-2</v>
      </c>
      <c r="AV338" s="32">
        <f t="shared" si="225"/>
        <v>-1.170435104713513E-9</v>
      </c>
      <c r="AW338" s="31">
        <f t="shared" si="226"/>
        <v>-9.4059815033971708E-4</v>
      </c>
      <c r="AX338" s="34">
        <f t="shared" si="227"/>
        <v>2.0690688755113401E-7</v>
      </c>
      <c r="AY338" s="35">
        <f t="shared" si="228"/>
        <v>1.1600710321691873E-2</v>
      </c>
      <c r="AZ338" s="10">
        <f t="shared" si="229"/>
        <v>-4.270504982084268</v>
      </c>
      <c r="BA338" s="10">
        <f t="shared" si="230"/>
        <v>-226.83612088103314</v>
      </c>
      <c r="BB338" s="10">
        <f t="shared" si="231"/>
        <v>-46.836120881033139</v>
      </c>
      <c r="BC338" s="37"/>
      <c r="BD338" s="46">
        <f t="shared" si="232"/>
        <v>-4</v>
      </c>
      <c r="BE338" s="46">
        <f t="shared" si="233"/>
        <v>-227</v>
      </c>
      <c r="BF338" s="46">
        <f t="shared" si="234"/>
        <v>-47</v>
      </c>
    </row>
    <row r="339" spans="22:58" x14ac:dyDescent="0.3">
      <c r="V339" s="29">
        <v>4.3500000000000298</v>
      </c>
      <c r="W339" s="36">
        <f t="shared" si="204"/>
        <v>223872.11385684973</v>
      </c>
      <c r="X339" s="30">
        <f t="shared" si="238"/>
        <v>0.52657877444698298</v>
      </c>
      <c r="Y339" s="31">
        <f t="shared" si="205"/>
        <v>-36.028931433210985</v>
      </c>
      <c r="Z339" s="31">
        <f t="shared" si="206"/>
        <v>-89.094905088390774</v>
      </c>
      <c r="AA339" s="31">
        <f t="shared" si="207"/>
        <v>24.847249113445624</v>
      </c>
      <c r="AB339" s="31">
        <f t="shared" si="208"/>
        <v>-86.71906558366608</v>
      </c>
      <c r="AC339" s="31">
        <f t="shared" si="209"/>
        <v>6.9597600633080638E-4</v>
      </c>
      <c r="AD339" s="31">
        <f t="shared" si="210"/>
        <v>0.72530690290709376</v>
      </c>
      <c r="AE339" s="31">
        <f t="shared" si="211"/>
        <v>-10.654407569312049</v>
      </c>
      <c r="AF339" s="31">
        <f t="shared" si="212"/>
        <v>-175.08866376914975</v>
      </c>
      <c r="AG339" s="31">
        <f t="shared" si="235"/>
        <v>92.110410468749379</v>
      </c>
      <c r="AH339" s="31">
        <f t="shared" si="213"/>
        <v>-143.42085787710607</v>
      </c>
      <c r="AI339" s="31">
        <f t="shared" si="214"/>
        <v>-89.999996135620776</v>
      </c>
      <c r="AJ339" s="31">
        <f t="shared" si="215"/>
        <v>60.755237059885808</v>
      </c>
      <c r="AK339" s="31">
        <f t="shared" si="216"/>
        <v>89.947475631421042</v>
      </c>
      <c r="AL339" s="32">
        <f t="shared" si="217"/>
        <v>-4.2963730275619341</v>
      </c>
      <c r="AM339" s="31">
        <f t="shared" si="218"/>
        <v>-52.425573216077822</v>
      </c>
      <c r="AN339" s="31">
        <f t="shared" si="219"/>
        <v>5.1484166239671794</v>
      </c>
      <c r="AO339" s="31">
        <f t="shared" si="220"/>
        <v>-52.478093720277556</v>
      </c>
      <c r="AP339" s="30">
        <f t="shared" si="236"/>
        <v>23.609121289162623</v>
      </c>
      <c r="AQ339" s="30">
        <f t="shared" si="237"/>
        <v>-22.498774732165998</v>
      </c>
      <c r="AR339" s="31">
        <f t="shared" si="221"/>
        <v>-4.395644388348245</v>
      </c>
      <c r="AS339" s="33">
        <f t="shared" si="222"/>
        <v>-227.56675748942729</v>
      </c>
      <c r="AT339" s="31">
        <f t="shared" si="223"/>
        <v>2.1788370342861797E-7</v>
      </c>
      <c r="AU339" s="31">
        <f t="shared" si="224"/>
        <v>1.2833433063802163E-2</v>
      </c>
      <c r="AV339" s="32">
        <f t="shared" si="225"/>
        <v>-1.2255946358079691E-9</v>
      </c>
      <c r="AW339" s="31">
        <f t="shared" si="226"/>
        <v>-9.6250749579081881E-4</v>
      </c>
      <c r="AX339" s="34">
        <f t="shared" si="227"/>
        <v>2.1665810879281E-7</v>
      </c>
      <c r="AY339" s="35">
        <f t="shared" si="228"/>
        <v>1.1870925568011344E-2</v>
      </c>
      <c r="AZ339" s="10">
        <f t="shared" si="229"/>
        <v>-4.3956441716901358</v>
      </c>
      <c r="BA339" s="10">
        <f t="shared" si="230"/>
        <v>-227.55488656385927</v>
      </c>
      <c r="BB339" s="10">
        <f t="shared" si="231"/>
        <v>-47.55488656385927</v>
      </c>
      <c r="BC339" s="48"/>
      <c r="BD339" s="46">
        <f t="shared" si="232"/>
        <v>-4</v>
      </c>
      <c r="BE339" s="46">
        <f t="shared" si="233"/>
        <v>-228</v>
      </c>
      <c r="BF339" s="46">
        <f t="shared" si="234"/>
        <v>-48</v>
      </c>
    </row>
    <row r="340" spans="22:58" x14ac:dyDescent="0.3">
      <c r="V340" s="29">
        <v>4.3600000000000296</v>
      </c>
      <c r="W340" s="38">
        <f t="shared" si="204"/>
        <v>229086.76527679298</v>
      </c>
      <c r="X340" s="30">
        <f t="shared" si="238"/>
        <v>0.52657877444698298</v>
      </c>
      <c r="Y340" s="31">
        <f t="shared" si="205"/>
        <v>-36.22888266041344</v>
      </c>
      <c r="Z340" s="31">
        <f t="shared" si="206"/>
        <v>-89.115504252710153</v>
      </c>
      <c r="AA340" s="31">
        <f t="shared" si="207"/>
        <v>25.046608825281176</v>
      </c>
      <c r="AB340" s="31">
        <f t="shared" si="208"/>
        <v>-86.793591129799736</v>
      </c>
      <c r="AC340" s="31">
        <f t="shared" si="209"/>
        <v>7.2877359308529111E-4</v>
      </c>
      <c r="AD340" s="31">
        <f t="shared" si="210"/>
        <v>0.74219960260961382</v>
      </c>
      <c r="AE340" s="31">
        <f t="shared" si="211"/>
        <v>-10.654966287092197</v>
      </c>
      <c r="AF340" s="31">
        <f t="shared" si="212"/>
        <v>-175.16689577990027</v>
      </c>
      <c r="AG340" s="31">
        <f t="shared" si="235"/>
        <v>92.110410468749379</v>
      </c>
      <c r="AH340" s="31">
        <f t="shared" si="213"/>
        <v>-143.62085787710606</v>
      </c>
      <c r="AI340" s="31">
        <f t="shared" si="214"/>
        <v>-89.999996223584787</v>
      </c>
      <c r="AJ340" s="31">
        <f t="shared" si="215"/>
        <v>60.955236895620928</v>
      </c>
      <c r="AK340" s="31">
        <f t="shared" si="216"/>
        <v>89.948671231370298</v>
      </c>
      <c r="AL340" s="32">
        <f t="shared" si="217"/>
        <v>-4.423075250628937</v>
      </c>
      <c r="AM340" s="31">
        <f t="shared" si="218"/>
        <v>-53.061249853669487</v>
      </c>
      <c r="AN340" s="31">
        <f t="shared" si="219"/>
        <v>5.021714236635308</v>
      </c>
      <c r="AO340" s="31">
        <f t="shared" si="220"/>
        <v>-53.112574845883977</v>
      </c>
      <c r="AP340" s="30">
        <f t="shared" si="236"/>
        <v>23.609121289162623</v>
      </c>
      <c r="AQ340" s="30">
        <f t="shared" si="237"/>
        <v>-22.498774732165998</v>
      </c>
      <c r="AR340" s="31">
        <f t="shared" si="221"/>
        <v>-4.5229054934602644</v>
      </c>
      <c r="AS340" s="33">
        <f t="shared" si="222"/>
        <v>-228.27947062578426</v>
      </c>
      <c r="AT340" s="31">
        <f t="shared" si="223"/>
        <v>2.2815224583115506E-7</v>
      </c>
      <c r="AU340" s="31">
        <f t="shared" si="224"/>
        <v>1.3132362110742719E-2</v>
      </c>
      <c r="AV340" s="32">
        <f t="shared" si="225"/>
        <v>-1.2833578510628536E-9</v>
      </c>
      <c r="AW340" s="31">
        <f t="shared" si="226"/>
        <v>-9.8492717545607396E-4</v>
      </c>
      <c r="AX340" s="34">
        <f t="shared" si="227"/>
        <v>2.2686888798009219E-7</v>
      </c>
      <c r="AY340" s="35">
        <f t="shared" si="228"/>
        <v>1.2147434935286645E-2</v>
      </c>
      <c r="AZ340" s="10">
        <f t="shared" si="229"/>
        <v>-4.5229052665913763</v>
      </c>
      <c r="BA340" s="10">
        <f t="shared" si="230"/>
        <v>-228.26732319084897</v>
      </c>
      <c r="BB340" s="10">
        <f t="shared" si="231"/>
        <v>-48.26732319084897</v>
      </c>
      <c r="BC340" s="37"/>
      <c r="BD340" s="46">
        <f t="shared" si="232"/>
        <v>-5</v>
      </c>
      <c r="BE340" s="46">
        <f t="shared" si="233"/>
        <v>-228</v>
      </c>
      <c r="BF340" s="46">
        <f t="shared" si="234"/>
        <v>-48</v>
      </c>
    </row>
    <row r="341" spans="22:58" x14ac:dyDescent="0.3">
      <c r="V341" s="29">
        <v>4.3700000000000303</v>
      </c>
      <c r="W341" s="38">
        <f t="shared" si="204"/>
        <v>234422.88153200864</v>
      </c>
      <c r="X341" s="30">
        <f t="shared" si="238"/>
        <v>0.52657877444698298</v>
      </c>
      <c r="Y341" s="31">
        <f t="shared" si="205"/>
        <v>-36.4288360822421</v>
      </c>
      <c r="Z341" s="31">
        <f t="shared" si="206"/>
        <v>-89.13563474376916</v>
      </c>
      <c r="AA341" s="31">
        <f t="shared" si="207"/>
        <v>25.245997266697159</v>
      </c>
      <c r="AB341" s="31">
        <f t="shared" si="208"/>
        <v>-86.866430763671232</v>
      </c>
      <c r="AC341" s="31">
        <f t="shared" si="209"/>
        <v>7.6311661701626001E-4</v>
      </c>
      <c r="AD341" s="31">
        <f t="shared" si="210"/>
        <v>0.75948565022866232</v>
      </c>
      <c r="AE341" s="31">
        <f t="shared" si="211"/>
        <v>-10.655496924480943</v>
      </c>
      <c r="AF341" s="31">
        <f t="shared" si="212"/>
        <v>-175.24257985721172</v>
      </c>
      <c r="AG341" s="31">
        <f t="shared" si="235"/>
        <v>92.110410468749379</v>
      </c>
      <c r="AH341" s="31">
        <f t="shared" si="213"/>
        <v>-143.82085787710605</v>
      </c>
      <c r="AI341" s="31">
        <f t="shared" si="214"/>
        <v>-89.999996309546489</v>
      </c>
      <c r="AJ341" s="31">
        <f t="shared" si="215"/>
        <v>61.155236738749217</v>
      </c>
      <c r="AK341" s="31">
        <f t="shared" si="216"/>
        <v>89.949839616185272</v>
      </c>
      <c r="AL341" s="32">
        <f t="shared" si="217"/>
        <v>-4.551902355669089</v>
      </c>
      <c r="AM341" s="31">
        <f t="shared" si="218"/>
        <v>-53.692875376759353</v>
      </c>
      <c r="AN341" s="31">
        <f t="shared" si="219"/>
        <v>4.8928869747234565</v>
      </c>
      <c r="AO341" s="31">
        <f t="shared" si="220"/>
        <v>-53.74303207012057</v>
      </c>
      <c r="AP341" s="30">
        <f t="shared" si="236"/>
        <v>23.609121289162623</v>
      </c>
      <c r="AQ341" s="30">
        <f t="shared" si="237"/>
        <v>-22.498774732165998</v>
      </c>
      <c r="AR341" s="31">
        <f t="shared" si="221"/>
        <v>-4.6522633927608616</v>
      </c>
      <c r="AS341" s="33">
        <f t="shared" si="222"/>
        <v>-228.98561192733229</v>
      </c>
      <c r="AT341" s="31">
        <f t="shared" si="223"/>
        <v>2.3890473016138022E-7</v>
      </c>
      <c r="AU341" s="31">
        <f t="shared" si="224"/>
        <v>1.3438254108925967E-2</v>
      </c>
      <c r="AV341" s="32">
        <f t="shared" si="225"/>
        <v>-1.3438404697742227E-9</v>
      </c>
      <c r="AW341" s="31">
        <f t="shared" si="226"/>
        <v>-1.0078690765464003E-3</v>
      </c>
      <c r="AX341" s="34">
        <f t="shared" si="227"/>
        <v>2.3756088969160599E-7</v>
      </c>
      <c r="AY341" s="35">
        <f t="shared" si="228"/>
        <v>1.2430385032379566E-2</v>
      </c>
      <c r="AZ341" s="10">
        <f t="shared" si="229"/>
        <v>-4.6522631551999716</v>
      </c>
      <c r="BA341" s="10">
        <f t="shared" si="230"/>
        <v>-228.9731815422999</v>
      </c>
      <c r="BB341" s="10">
        <f t="shared" si="231"/>
        <v>-48.973181542299898</v>
      </c>
      <c r="BC341" s="37"/>
      <c r="BD341" s="46">
        <f t="shared" si="232"/>
        <v>-5</v>
      </c>
      <c r="BE341" s="46">
        <f t="shared" si="233"/>
        <v>-229</v>
      </c>
      <c r="BF341" s="46">
        <f t="shared" si="234"/>
        <v>-49</v>
      </c>
    </row>
    <row r="342" spans="22:58" x14ac:dyDescent="0.3">
      <c r="V342" s="29">
        <v>4.3800000000000301</v>
      </c>
      <c r="W342" s="36">
        <f t="shared" si="204"/>
        <v>239883.29190196586</v>
      </c>
      <c r="X342" s="30">
        <f t="shared" si="238"/>
        <v>0.52657877444698298</v>
      </c>
      <c r="Y342" s="31">
        <f t="shared" si="205"/>
        <v>-36.628791599967442</v>
      </c>
      <c r="Z342" s="31">
        <f t="shared" si="206"/>
        <v>-89.155307215129525</v>
      </c>
      <c r="AA342" s="31">
        <f t="shared" si="207"/>
        <v>25.445413152381601</v>
      </c>
      <c r="AB342" s="31">
        <f t="shared" si="208"/>
        <v>-86.937622163508394</v>
      </c>
      <c r="AC342" s="31">
        <f t="shared" si="209"/>
        <v>7.9907788672620291E-4</v>
      </c>
      <c r="AD342" s="31">
        <f t="shared" si="210"/>
        <v>0.77717419846098656</v>
      </c>
      <c r="AE342" s="31">
        <f t="shared" si="211"/>
        <v>-10.656000595252133</v>
      </c>
      <c r="AF342" s="31">
        <f t="shared" si="212"/>
        <v>-175.31575518017692</v>
      </c>
      <c r="AG342" s="31">
        <f t="shared" si="235"/>
        <v>92.110410468749379</v>
      </c>
      <c r="AH342" s="31">
        <f t="shared" si="213"/>
        <v>-144.02085787710607</v>
      </c>
      <c r="AI342" s="31">
        <f t="shared" si="214"/>
        <v>-89.99999639355147</v>
      </c>
      <c r="AJ342" s="31">
        <f t="shared" si="215"/>
        <v>61.355236588937871</v>
      </c>
      <c r="AK342" s="31">
        <f t="shared" si="216"/>
        <v>89.950981405355179</v>
      </c>
      <c r="AL342" s="32">
        <f t="shared" si="217"/>
        <v>-4.6828263272604929</v>
      </c>
      <c r="AM342" s="31">
        <f t="shared" si="218"/>
        <v>-54.320170623716372</v>
      </c>
      <c r="AN342" s="31">
        <f t="shared" si="219"/>
        <v>4.7619628533206892</v>
      </c>
      <c r="AO342" s="31">
        <f t="shared" si="220"/>
        <v>-54.369185611912663</v>
      </c>
      <c r="AP342" s="30">
        <f t="shared" si="236"/>
        <v>23.609121289162623</v>
      </c>
      <c r="AQ342" s="30">
        <f t="shared" si="237"/>
        <v>-22.498774732165998</v>
      </c>
      <c r="AR342" s="31">
        <f t="shared" si="221"/>
        <v>-4.7836911849348169</v>
      </c>
      <c r="AS342" s="33">
        <f t="shared" si="222"/>
        <v>-229.68494079208958</v>
      </c>
      <c r="AT342" s="31">
        <f t="shared" si="223"/>
        <v>2.5016396276142342E-7</v>
      </c>
      <c r="AU342" s="31">
        <f t="shared" si="224"/>
        <v>1.3751271246268446E-2</v>
      </c>
      <c r="AV342" s="32">
        <f t="shared" si="225"/>
        <v>-1.4071736404776059E-9</v>
      </c>
      <c r="AW342" s="31">
        <f t="shared" si="226"/>
        <v>-1.0313453631613928E-3</v>
      </c>
      <c r="AX342" s="34">
        <f t="shared" si="227"/>
        <v>2.4875678912094583E-7</v>
      </c>
      <c r="AY342" s="35">
        <f t="shared" si="228"/>
        <v>1.2719925883107053E-2</v>
      </c>
      <c r="AZ342" s="10">
        <f t="shared" si="229"/>
        <v>-4.7836909361780275</v>
      </c>
      <c r="BA342" s="10">
        <f t="shared" si="230"/>
        <v>-229.67222086620646</v>
      </c>
      <c r="BB342" s="10">
        <f t="shared" si="231"/>
        <v>-49.672220866206459</v>
      </c>
      <c r="BC342" s="48"/>
      <c r="BD342" s="46">
        <f t="shared" si="232"/>
        <v>-5</v>
      </c>
      <c r="BE342" s="46">
        <f t="shared" si="233"/>
        <v>-230</v>
      </c>
      <c r="BF342" s="46">
        <f t="shared" si="234"/>
        <v>-50</v>
      </c>
    </row>
    <row r="343" spans="22:58" x14ac:dyDescent="0.3">
      <c r="V343" s="29">
        <v>4.3900000000000299</v>
      </c>
      <c r="W343" s="38">
        <f t="shared" si="204"/>
        <v>245470.89156852019</v>
      </c>
      <c r="X343" s="30">
        <f t="shared" si="238"/>
        <v>0.52657877444698298</v>
      </c>
      <c r="Y343" s="31">
        <f t="shared" si="205"/>
        <v>-36.82874911929963</v>
      </c>
      <c r="Z343" s="31">
        <f t="shared" si="206"/>
        <v>-89.174532078832044</v>
      </c>
      <c r="AA343" s="31">
        <f t="shared" si="207"/>
        <v>25.644855254193711</v>
      </c>
      <c r="AB343" s="31">
        <f t="shared" si="208"/>
        <v>-87.007202196155106</v>
      </c>
      <c r="AC343" s="31">
        <f t="shared" si="209"/>
        <v>8.3673363971178093E-4</v>
      </c>
      <c r="AD343" s="31">
        <f t="shared" si="210"/>
        <v>0.79527461251406972</v>
      </c>
      <c r="AE343" s="31">
        <f t="shared" si="211"/>
        <v>-10.656478357019225</v>
      </c>
      <c r="AF343" s="31">
        <f t="shared" si="212"/>
        <v>-175.38645966247307</v>
      </c>
      <c r="AG343" s="31">
        <f t="shared" si="235"/>
        <v>92.110410468749379</v>
      </c>
      <c r="AH343" s="31">
        <f t="shared" si="213"/>
        <v>-144.22085787710608</v>
      </c>
      <c r="AI343" s="31">
        <f t="shared" si="214"/>
        <v>-89.999996475644267</v>
      </c>
      <c r="AJ343" s="31">
        <f t="shared" si="215"/>
        <v>61.555236445869141</v>
      </c>
      <c r="AK343" s="31">
        <f t="shared" si="216"/>
        <v>89.952097204268128</v>
      </c>
      <c r="AL343" s="32">
        <f t="shared" si="217"/>
        <v>-4.8158175225735409</v>
      </c>
      <c r="AM343" s="31">
        <f t="shared" si="218"/>
        <v>-54.942866675069467</v>
      </c>
      <c r="AN343" s="31">
        <f t="shared" si="219"/>
        <v>4.628971514938895</v>
      </c>
      <c r="AO343" s="31">
        <f t="shared" si="220"/>
        <v>-54.990765946445606</v>
      </c>
      <c r="AP343" s="30">
        <f t="shared" si="236"/>
        <v>23.609121289162623</v>
      </c>
      <c r="AQ343" s="30">
        <f t="shared" si="237"/>
        <v>-22.498774732165998</v>
      </c>
      <c r="AR343" s="31">
        <f t="shared" si="221"/>
        <v>-4.9171602850837033</v>
      </c>
      <c r="AS343" s="33">
        <f t="shared" si="222"/>
        <v>-230.37722560891868</v>
      </c>
      <c r="AT343" s="31">
        <f t="shared" si="223"/>
        <v>2.6195382616263037E-7</v>
      </c>
      <c r="AU343" s="31">
        <f t="shared" si="224"/>
        <v>1.4071579488524881E-2</v>
      </c>
      <c r="AV343" s="32">
        <f t="shared" si="225"/>
        <v>-1.4734904403634726E-9</v>
      </c>
      <c r="AW343" s="31">
        <f t="shared" si="226"/>
        <v>-1.0553684827389307E-3</v>
      </c>
      <c r="AX343" s="34">
        <f t="shared" si="227"/>
        <v>2.6048033572226691E-7</v>
      </c>
      <c r="AY343" s="35">
        <f t="shared" si="228"/>
        <v>1.301621100578595E-2</v>
      </c>
      <c r="AZ343" s="10">
        <f t="shared" si="229"/>
        <v>-4.9171600246033673</v>
      </c>
      <c r="BA343" s="10">
        <f t="shared" si="230"/>
        <v>-230.3642093979129</v>
      </c>
      <c r="BB343" s="10">
        <f t="shared" si="231"/>
        <v>-50.364209397912902</v>
      </c>
      <c r="BC343" s="37"/>
      <c r="BD343" s="46">
        <f t="shared" si="232"/>
        <v>-5</v>
      </c>
      <c r="BE343" s="46">
        <f t="shared" si="233"/>
        <v>-230</v>
      </c>
      <c r="BF343" s="46">
        <f t="shared" si="234"/>
        <v>-50</v>
      </c>
    </row>
    <row r="344" spans="22:58" x14ac:dyDescent="0.3">
      <c r="V344" s="29">
        <v>4.4000000000000297</v>
      </c>
      <c r="W344" s="38">
        <f t="shared" si="204"/>
        <v>251188.64315097555</v>
      </c>
      <c r="X344" s="30">
        <f t="shared" si="238"/>
        <v>0.52657877444698298</v>
      </c>
      <c r="Y344" s="31">
        <f t="shared" si="205"/>
        <v>-37.028708550188917</v>
      </c>
      <c r="Z344" s="31">
        <f t="shared" si="206"/>
        <v>-89.193319510828488</v>
      </c>
      <c r="AA344" s="31">
        <f t="shared" si="207"/>
        <v>25.844322398649943</v>
      </c>
      <c r="AB344" s="31">
        <f t="shared" si="208"/>
        <v>-87.075206932484321</v>
      </c>
      <c r="AC344" s="31">
        <f t="shared" si="209"/>
        <v>8.7616370372333656E-4</v>
      </c>
      <c r="AD344" s="31">
        <f t="shared" si="210"/>
        <v>0.81379647500732422</v>
      </c>
      <c r="AE344" s="31">
        <f t="shared" si="211"/>
        <v>-10.656931213388269</v>
      </c>
      <c r="AF344" s="31">
        <f t="shared" si="212"/>
        <v>-175.45472996830546</v>
      </c>
      <c r="AG344" s="31">
        <f t="shared" si="235"/>
        <v>92.110410468749379</v>
      </c>
      <c r="AH344" s="31">
        <f t="shared" si="213"/>
        <v>-144.42085787710607</v>
      </c>
      <c r="AI344" s="31">
        <f t="shared" si="214"/>
        <v>-89.999996555868407</v>
      </c>
      <c r="AJ344" s="31">
        <f t="shared" si="215"/>
        <v>61.755236309239557</v>
      </c>
      <c r="AK344" s="31">
        <f t="shared" si="216"/>
        <v>89.953187604532062</v>
      </c>
      <c r="AL344" s="32">
        <f t="shared" si="217"/>
        <v>-4.950844778951657</v>
      </c>
      <c r="AM344" s="31">
        <f t="shared" si="218"/>
        <v>-55.56070530152077</v>
      </c>
      <c r="AN344" s="31">
        <f t="shared" si="219"/>
        <v>4.4939441219312055</v>
      </c>
      <c r="AO344" s="31">
        <f t="shared" si="220"/>
        <v>-55.607514252857115</v>
      </c>
      <c r="AP344" s="30">
        <f t="shared" si="236"/>
        <v>23.609121289162623</v>
      </c>
      <c r="AQ344" s="30">
        <f t="shared" si="237"/>
        <v>-22.498774732165998</v>
      </c>
      <c r="AR344" s="31">
        <f t="shared" si="221"/>
        <v>-5.052640534460437</v>
      </c>
      <c r="AS344" s="33">
        <f t="shared" si="222"/>
        <v>-231.06224422116259</v>
      </c>
      <c r="AT344" s="31">
        <f t="shared" si="223"/>
        <v>2.7429932923056826E-7</v>
      </c>
      <c r="AU344" s="31">
        <f t="shared" si="224"/>
        <v>1.4399348667284971E-2</v>
      </c>
      <c r="AV344" s="32">
        <f t="shared" si="225"/>
        <v>-1.5429335898969658E-9</v>
      </c>
      <c r="AW344" s="31">
        <f t="shared" si="226"/>
        <v>-1.0799511726549635E-3</v>
      </c>
      <c r="AX344" s="34">
        <f t="shared" si="227"/>
        <v>2.7275639564067128E-7</v>
      </c>
      <c r="AY344" s="35">
        <f t="shared" si="228"/>
        <v>1.3319397494630007E-2</v>
      </c>
      <c r="AZ344" s="10">
        <f t="shared" si="229"/>
        <v>-5.0526402617040418</v>
      </c>
      <c r="BA344" s="10">
        <f t="shared" si="230"/>
        <v>-231.04892482366796</v>
      </c>
      <c r="BB344" s="10">
        <f t="shared" si="231"/>
        <v>-51.04892482366796</v>
      </c>
      <c r="BC344" s="37"/>
      <c r="BD344" s="46">
        <f t="shared" si="232"/>
        <v>-5</v>
      </c>
      <c r="BE344" s="46">
        <f t="shared" si="233"/>
        <v>-231</v>
      </c>
      <c r="BF344" s="46">
        <f t="shared" si="234"/>
        <v>-51</v>
      </c>
    </row>
    <row r="345" spans="22:58" x14ac:dyDescent="0.3">
      <c r="V345" s="29">
        <v>4.4100000000000303</v>
      </c>
      <c r="W345" s="36">
        <f t="shared" si="204"/>
        <v>257039.57827690477</v>
      </c>
      <c r="X345" s="30">
        <f t="shared" si="238"/>
        <v>0.52657877444698298</v>
      </c>
      <c r="Y345" s="31">
        <f t="shared" si="205"/>
        <v>-37.22866980663521</v>
      </c>
      <c r="Z345" s="31">
        <f t="shared" si="206"/>
        <v>-89.211679456294505</v>
      </c>
      <c r="AA345" s="31">
        <f t="shared" si="207"/>
        <v>26.043813464518067</v>
      </c>
      <c r="AB345" s="31">
        <f t="shared" si="208"/>
        <v>-87.141671662660698</v>
      </c>
      <c r="AC345" s="31">
        <f t="shared" si="209"/>
        <v>9.1745166571242443E-4</v>
      </c>
      <c r="AD345" s="31">
        <f t="shared" si="210"/>
        <v>0.83274959098396972</v>
      </c>
      <c r="AE345" s="31">
        <f t="shared" si="211"/>
        <v>-10.657360116004449</v>
      </c>
      <c r="AF345" s="31">
        <f t="shared" si="212"/>
        <v>-175.52060152797122</v>
      </c>
      <c r="AG345" s="31">
        <f t="shared" si="235"/>
        <v>92.110410468749379</v>
      </c>
      <c r="AH345" s="31">
        <f t="shared" si="213"/>
        <v>-144.62085787710609</v>
      </c>
      <c r="AI345" s="31">
        <f t="shared" si="214"/>
        <v>-89.999996634266395</v>
      </c>
      <c r="AJ345" s="31">
        <f t="shared" si="215"/>
        <v>61.955236178759336</v>
      </c>
      <c r="AK345" s="31">
        <f t="shared" si="216"/>
        <v>89.95425318428849</v>
      </c>
      <c r="AL345" s="32">
        <f t="shared" si="217"/>
        <v>-5.0878755243955398</v>
      </c>
      <c r="AM345" s="31">
        <f t="shared" si="218"/>
        <v>-56.173439355368387</v>
      </c>
      <c r="AN345" s="31">
        <f t="shared" si="219"/>
        <v>4.3569132460070845</v>
      </c>
      <c r="AO345" s="31">
        <f t="shared" si="220"/>
        <v>-56.219182805346293</v>
      </c>
      <c r="AP345" s="30">
        <f t="shared" si="236"/>
        <v>23.609121289162623</v>
      </c>
      <c r="AQ345" s="30">
        <f t="shared" si="237"/>
        <v>-22.498774732165998</v>
      </c>
      <c r="AR345" s="31">
        <f t="shared" si="221"/>
        <v>-5.190100313000741</v>
      </c>
      <c r="AS345" s="33">
        <f t="shared" si="222"/>
        <v>-231.73978433331752</v>
      </c>
      <c r="AT345" s="31">
        <f t="shared" si="223"/>
        <v>2.8722665923868352E-7</v>
      </c>
      <c r="AU345" s="31">
        <f t="shared" si="224"/>
        <v>1.4734752570019995E-2</v>
      </c>
      <c r="AV345" s="32">
        <f t="shared" si="225"/>
        <v>-1.6156496668531046E-9</v>
      </c>
      <c r="AW345" s="31">
        <f t="shared" si="226"/>
        <v>-1.105106466977041E-3</v>
      </c>
      <c r="AX345" s="34">
        <f t="shared" si="227"/>
        <v>2.8561100957183044E-7</v>
      </c>
      <c r="AY345" s="35">
        <f t="shared" si="228"/>
        <v>1.3629646103042955E-2</v>
      </c>
      <c r="AZ345" s="10">
        <f t="shared" si="229"/>
        <v>-5.1901000273897315</v>
      </c>
      <c r="BA345" s="10">
        <f t="shared" si="230"/>
        <v>-231.72615468721446</v>
      </c>
      <c r="BB345" s="10">
        <f t="shared" si="231"/>
        <v>-51.726154687214461</v>
      </c>
      <c r="BC345" s="48"/>
      <c r="BD345" s="46">
        <f t="shared" si="232"/>
        <v>-5</v>
      </c>
      <c r="BE345" s="46">
        <f t="shared" si="233"/>
        <v>-232</v>
      </c>
      <c r="BF345" s="46">
        <f t="shared" si="234"/>
        <v>-52</v>
      </c>
    </row>
    <row r="346" spans="22:58" x14ac:dyDescent="0.3">
      <c r="V346" s="29">
        <v>4.4200000000000301</v>
      </c>
      <c r="W346" s="38">
        <f t="shared" si="204"/>
        <v>263026.79918955651</v>
      </c>
      <c r="X346" s="30">
        <f t="shared" si="238"/>
        <v>0.52657877444698298</v>
      </c>
      <c r="Y346" s="31">
        <f t="shared" si="205"/>
        <v>-37.428632806505973</v>
      </c>
      <c r="Z346" s="31">
        <f t="shared" si="206"/>
        <v>-89.229621634825534</v>
      </c>
      <c r="AA346" s="31">
        <f t="shared" si="207"/>
        <v>26.243327380514799</v>
      </c>
      <c r="AB346" s="31">
        <f t="shared" si="208"/>
        <v>-87.20663091124311</v>
      </c>
      <c r="AC346" s="31">
        <f t="shared" si="209"/>
        <v>9.6068504869885969E-4</v>
      </c>
      <c r="AD346" s="31">
        <f t="shared" si="210"/>
        <v>0.85214399303590849</v>
      </c>
      <c r="AE346" s="31">
        <f t="shared" si="211"/>
        <v>-10.657765966495493</v>
      </c>
      <c r="AF346" s="31">
        <f t="shared" si="212"/>
        <v>-175.58410855303276</v>
      </c>
      <c r="AG346" s="31">
        <f t="shared" si="235"/>
        <v>92.110410468749379</v>
      </c>
      <c r="AH346" s="31">
        <f t="shared" si="213"/>
        <v>-144.82085787710605</v>
      </c>
      <c r="AI346" s="31">
        <f t="shared" si="214"/>
        <v>-89.999996710879856</v>
      </c>
      <c r="AJ346" s="31">
        <f t="shared" si="215"/>
        <v>62.155236054151651</v>
      </c>
      <c r="AK346" s="31">
        <f t="shared" si="216"/>
        <v>89.955294508518932</v>
      </c>
      <c r="AL346" s="32">
        <f t="shared" si="217"/>
        <v>-5.226875890181832</v>
      </c>
      <c r="AM346" s="31">
        <f t="shared" si="218"/>
        <v>-56.780833104993107</v>
      </c>
      <c r="AN346" s="31">
        <f t="shared" si="219"/>
        <v>4.2179127556131473</v>
      </c>
      <c r="AO346" s="31">
        <f t="shared" si="220"/>
        <v>-56.825535307354031</v>
      </c>
      <c r="AP346" s="30">
        <f t="shared" si="236"/>
        <v>23.609121289162623</v>
      </c>
      <c r="AQ346" s="30">
        <f t="shared" si="237"/>
        <v>-22.498774732165998</v>
      </c>
      <c r="AR346" s="31">
        <f t="shared" si="221"/>
        <v>-5.3295066538857228</v>
      </c>
      <c r="AS346" s="33">
        <f t="shared" si="222"/>
        <v>-232.40964386038678</v>
      </c>
      <c r="AT346" s="31">
        <f t="shared" si="223"/>
        <v>3.0076323394195811E-7</v>
      </c>
      <c r="AU346" s="31">
        <f t="shared" si="224"/>
        <v>1.5077969032226697E-2</v>
      </c>
      <c r="AV346" s="32">
        <f t="shared" si="225"/>
        <v>-1.6917929636266489E-9</v>
      </c>
      <c r="AW346" s="31">
        <f t="shared" si="226"/>
        <v>-1.1308477033751378E-3</v>
      </c>
      <c r="AX346" s="34">
        <f t="shared" si="227"/>
        <v>2.9907144097833144E-7</v>
      </c>
      <c r="AY346" s="35">
        <f t="shared" si="228"/>
        <v>1.3947121328851559E-2</v>
      </c>
      <c r="AZ346" s="10">
        <f t="shared" si="229"/>
        <v>-5.3295063548142814</v>
      </c>
      <c r="BA346" s="10">
        <f t="shared" si="230"/>
        <v>-232.39569673905794</v>
      </c>
      <c r="BB346" s="10">
        <f t="shared" si="231"/>
        <v>-52.395696739057939</v>
      </c>
      <c r="BC346" s="37"/>
      <c r="BD346" s="46">
        <f t="shared" si="232"/>
        <v>-5</v>
      </c>
      <c r="BE346" s="46">
        <f t="shared" si="233"/>
        <v>-232</v>
      </c>
      <c r="BF346" s="46">
        <f t="shared" si="234"/>
        <v>-52</v>
      </c>
    </row>
    <row r="347" spans="22:58" x14ac:dyDescent="0.3">
      <c r="V347" s="29">
        <v>4.4300000000000299</v>
      </c>
      <c r="W347" s="38">
        <f t="shared" si="204"/>
        <v>269153.48039271031</v>
      </c>
      <c r="X347" s="30">
        <f t="shared" si="238"/>
        <v>0.52657877444698298</v>
      </c>
      <c r="Y347" s="31">
        <f t="shared" si="205"/>
        <v>-37.628597471362625</v>
      </c>
      <c r="Z347" s="31">
        <f t="shared" si="206"/>
        <v>-89.247155545518368</v>
      </c>
      <c r="AA347" s="31">
        <f t="shared" si="207"/>
        <v>26.442863123102889</v>
      </c>
      <c r="AB347" s="31">
        <f t="shared" si="208"/>
        <v>-87.270118452119021</v>
      </c>
      <c r="AC347" s="31">
        <f t="shared" si="209"/>
        <v>1.0059554969753521E-3</v>
      </c>
      <c r="AD347" s="31">
        <f t="shared" si="210"/>
        <v>0.87198994654399342</v>
      </c>
      <c r="AE347" s="31">
        <f t="shared" si="211"/>
        <v>-10.658149618315779</v>
      </c>
      <c r="AF347" s="31">
        <f t="shared" si="212"/>
        <v>-175.6452840510934</v>
      </c>
      <c r="AG347" s="31">
        <f t="shared" si="235"/>
        <v>92.110410468749379</v>
      </c>
      <c r="AH347" s="31">
        <f t="shared" si="213"/>
        <v>-145.02085787710604</v>
      </c>
      <c r="AI347" s="31">
        <f t="shared" si="214"/>
        <v>-89.99999678574936</v>
      </c>
      <c r="AJ347" s="31">
        <f t="shared" si="215"/>
        <v>62.355235935152251</v>
      </c>
      <c r="AK347" s="31">
        <f t="shared" si="216"/>
        <v>89.956312129344553</v>
      </c>
      <c r="AL347" s="32">
        <f t="shared" si="217"/>
        <v>-5.3678108248627323</v>
      </c>
      <c r="AM347" s="31">
        <f t="shared" si="218"/>
        <v>-57.382662512557388</v>
      </c>
      <c r="AN347" s="31">
        <f t="shared" si="219"/>
        <v>4.0769777019328588</v>
      </c>
      <c r="AO347" s="31">
        <f t="shared" si="220"/>
        <v>-57.426347168962195</v>
      </c>
      <c r="AP347" s="30">
        <f t="shared" si="236"/>
        <v>23.609121289162623</v>
      </c>
      <c r="AQ347" s="30">
        <f t="shared" si="237"/>
        <v>-22.498774732165998</v>
      </c>
      <c r="AR347" s="31">
        <f t="shared" si="221"/>
        <v>-5.4708253593862963</v>
      </c>
      <c r="AS347" s="33">
        <f t="shared" si="222"/>
        <v>-233.07163122005559</v>
      </c>
      <c r="AT347" s="31">
        <f t="shared" si="223"/>
        <v>3.1493776715114661E-7</v>
      </c>
      <c r="AU347" s="31">
        <f t="shared" si="224"/>
        <v>1.542918003171785E-2</v>
      </c>
      <c r="AV347" s="32">
        <f t="shared" si="225"/>
        <v>-1.7715254872321037E-9</v>
      </c>
      <c r="AW347" s="31">
        <f t="shared" si="226"/>
        <v>-1.1571885301934817E-3</v>
      </c>
      <c r="AX347" s="34">
        <f t="shared" si="227"/>
        <v>3.131662416639145E-7</v>
      </c>
      <c r="AY347" s="35">
        <f t="shared" si="228"/>
        <v>1.4271991501524368E-2</v>
      </c>
      <c r="AZ347" s="10">
        <f t="shared" si="229"/>
        <v>-5.4708250462200549</v>
      </c>
      <c r="BA347" s="10">
        <f t="shared" si="230"/>
        <v>-233.05735922855408</v>
      </c>
      <c r="BB347" s="10">
        <f t="shared" si="231"/>
        <v>-53.057359228554077</v>
      </c>
      <c r="BC347" s="37"/>
      <c r="BD347" s="46">
        <f t="shared" si="232"/>
        <v>-5</v>
      </c>
      <c r="BE347" s="46">
        <f t="shared" si="233"/>
        <v>-233</v>
      </c>
      <c r="BF347" s="46">
        <f t="shared" si="234"/>
        <v>-53</v>
      </c>
    </row>
    <row r="348" spans="22:58" x14ac:dyDescent="0.3">
      <c r="V348" s="29">
        <v>4.4400000000000297</v>
      </c>
      <c r="W348" s="36">
        <f t="shared" si="204"/>
        <v>275422.87033383577</v>
      </c>
      <c r="X348" s="30">
        <f t="shared" si="238"/>
        <v>0.52657877444698298</v>
      </c>
      <c r="Y348" s="31">
        <f t="shared" si="205"/>
        <v>-37.828563726294327</v>
      </c>
      <c r="Z348" s="31">
        <f t="shared" si="206"/>
        <v>-89.264290471940427</v>
      </c>
      <c r="AA348" s="31">
        <f t="shared" si="207"/>
        <v>26.642419714383173</v>
      </c>
      <c r="AB348" s="31">
        <f t="shared" si="208"/>
        <v>-87.332167323262595</v>
      </c>
      <c r="AC348" s="31">
        <f t="shared" si="209"/>
        <v>1.0533589699750043E-3</v>
      </c>
      <c r="AD348" s="31">
        <f t="shared" si="210"/>
        <v>0.89229795503603948</v>
      </c>
      <c r="AE348" s="31">
        <f t="shared" si="211"/>
        <v>-10.658511878494197</v>
      </c>
      <c r="AF348" s="31">
        <f t="shared" si="212"/>
        <v>-175.70415984016699</v>
      </c>
      <c r="AG348" s="31">
        <f t="shared" si="235"/>
        <v>92.110410468749379</v>
      </c>
      <c r="AH348" s="31">
        <f t="shared" si="213"/>
        <v>-145.22085787710606</v>
      </c>
      <c r="AI348" s="31">
        <f t="shared" si="214"/>
        <v>-89.999996858914642</v>
      </c>
      <c r="AJ348" s="31">
        <f t="shared" si="215"/>
        <v>62.555235821508703</v>
      </c>
      <c r="AK348" s="31">
        <f t="shared" si="216"/>
        <v>89.957306586318808</v>
      </c>
      <c r="AL348" s="32">
        <f t="shared" si="217"/>
        <v>-5.5106442089153509</v>
      </c>
      <c r="AM348" s="31">
        <f t="shared" si="218"/>
        <v>-57.978715455528281</v>
      </c>
      <c r="AN348" s="31">
        <f t="shared" si="219"/>
        <v>3.9341442042366745</v>
      </c>
      <c r="AO348" s="31">
        <f t="shared" si="220"/>
        <v>-58.021405728124115</v>
      </c>
      <c r="AP348" s="30">
        <f t="shared" si="236"/>
        <v>23.609121289162623</v>
      </c>
      <c r="AQ348" s="30">
        <f t="shared" si="237"/>
        <v>-22.498774732165998</v>
      </c>
      <c r="AR348" s="31">
        <f t="shared" si="221"/>
        <v>-5.6140211172608971</v>
      </c>
      <c r="AS348" s="33">
        <f t="shared" si="222"/>
        <v>-233.7255655682911</v>
      </c>
      <c r="AT348" s="31">
        <f t="shared" si="223"/>
        <v>3.2978032659239128E-7</v>
      </c>
      <c r="AU348" s="31">
        <f t="shared" si="224"/>
        <v>1.5788571785108542E-2</v>
      </c>
      <c r="AV348" s="32">
        <f t="shared" si="225"/>
        <v>-1.8550150306487837E-9</v>
      </c>
      <c r="AW348" s="31">
        <f t="shared" si="226"/>
        <v>-1.1841429136870674E-3</v>
      </c>
      <c r="AX348" s="34">
        <f t="shared" si="227"/>
        <v>3.2792531156174249E-7</v>
      </c>
      <c r="AY348" s="35">
        <f t="shared" si="228"/>
        <v>1.4604428871421474E-2</v>
      </c>
      <c r="AZ348" s="10">
        <f t="shared" si="229"/>
        <v>-5.6140207893355853</v>
      </c>
      <c r="BA348" s="10">
        <f t="shared" si="230"/>
        <v>-233.71096113941968</v>
      </c>
      <c r="BB348" s="10">
        <f t="shared" si="231"/>
        <v>-53.71096113941968</v>
      </c>
      <c r="BC348" s="48"/>
      <c r="BD348" s="46">
        <f t="shared" si="232"/>
        <v>-6</v>
      </c>
      <c r="BE348" s="46">
        <f t="shared" si="233"/>
        <v>-234</v>
      </c>
      <c r="BF348" s="46">
        <f t="shared" si="234"/>
        <v>-54</v>
      </c>
    </row>
    <row r="349" spans="22:58" x14ac:dyDescent="0.3">
      <c r="V349" s="29">
        <v>4.4500000000000304</v>
      </c>
      <c r="W349" s="38">
        <f t="shared" si="204"/>
        <v>281838.2931264654</v>
      </c>
      <c r="X349" s="30">
        <f t="shared" si="238"/>
        <v>0.52657877444698298</v>
      </c>
      <c r="Y349" s="31">
        <f t="shared" si="205"/>
        <v>-38.028531499759524</v>
      </c>
      <c r="Z349" s="31">
        <f t="shared" si="206"/>
        <v>-89.281035486989467</v>
      </c>
      <c r="AA349" s="31">
        <f t="shared" si="207"/>
        <v>26.841996220078151</v>
      </c>
      <c r="AB349" s="31">
        <f t="shared" si="208"/>
        <v>-87.392809841310239</v>
      </c>
      <c r="AC349" s="31">
        <f t="shared" si="209"/>
        <v>1.1029959452713341E-3</v>
      </c>
      <c r="AD349" s="31">
        <f t="shared" si="210"/>
        <v>0.91307876566507129</v>
      </c>
      <c r="AE349" s="31">
        <f t="shared" si="211"/>
        <v>-10.65885350928912</v>
      </c>
      <c r="AF349" s="31">
        <f t="shared" si="212"/>
        <v>-175.76076656263464</v>
      </c>
      <c r="AG349" s="31">
        <f t="shared" si="235"/>
        <v>92.110410468749379</v>
      </c>
      <c r="AH349" s="31">
        <f t="shared" si="213"/>
        <v>-145.42085787710607</v>
      </c>
      <c r="AI349" s="31">
        <f t="shared" si="214"/>
        <v>-89.999996930414483</v>
      </c>
      <c r="AJ349" s="31">
        <f t="shared" si="215"/>
        <v>62.75523571297996</v>
      </c>
      <c r="AK349" s="31">
        <f t="shared" si="216"/>
        <v>89.958278406713532</v>
      </c>
      <c r="AL349" s="32">
        <f t="shared" si="217"/>
        <v>-5.6553389693399243</v>
      </c>
      <c r="AM349" s="31">
        <f t="shared" si="218"/>
        <v>-58.568791893073943</v>
      </c>
      <c r="AN349" s="31">
        <f t="shared" si="219"/>
        <v>3.7894493352833418</v>
      </c>
      <c r="AO349" s="31">
        <f t="shared" si="220"/>
        <v>-58.610510416774893</v>
      </c>
      <c r="AP349" s="30">
        <f t="shared" si="236"/>
        <v>23.609121289162623</v>
      </c>
      <c r="AQ349" s="30">
        <f t="shared" si="237"/>
        <v>-22.498774732165998</v>
      </c>
      <c r="AR349" s="31">
        <f t="shared" si="221"/>
        <v>-5.7590576170091552</v>
      </c>
      <c r="AS349" s="33">
        <f t="shared" si="222"/>
        <v>-234.37127697940954</v>
      </c>
      <c r="AT349" s="31">
        <f t="shared" si="223"/>
        <v>3.4532239369548914E-7</v>
      </c>
      <c r="AU349" s="31">
        <f t="shared" si="224"/>
        <v>1.6156334846550373E-2</v>
      </c>
      <c r="AV349" s="32">
        <f t="shared" si="225"/>
        <v>-1.9424371014757486E-9</v>
      </c>
      <c r="AW349" s="31">
        <f t="shared" si="226"/>
        <v>-1.211725145426761E-3</v>
      </c>
      <c r="AX349" s="34">
        <f t="shared" si="227"/>
        <v>3.433799565940134E-7</v>
      </c>
      <c r="AY349" s="35">
        <f t="shared" si="228"/>
        <v>1.4944609701123612E-2</v>
      </c>
      <c r="AZ349" s="10">
        <f t="shared" si="229"/>
        <v>-5.7590572736291987</v>
      </c>
      <c r="BA349" s="10">
        <f t="shared" si="230"/>
        <v>-234.35633236970841</v>
      </c>
      <c r="BB349" s="10">
        <f t="shared" si="231"/>
        <v>-54.356332369708412</v>
      </c>
      <c r="BC349" s="37"/>
      <c r="BD349" s="46">
        <f t="shared" si="232"/>
        <v>-6</v>
      </c>
      <c r="BE349" s="46">
        <f t="shared" si="233"/>
        <v>-234</v>
      </c>
      <c r="BF349" s="46">
        <f t="shared" si="234"/>
        <v>-54</v>
      </c>
    </row>
    <row r="350" spans="22:58" x14ac:dyDescent="0.3">
      <c r="V350" s="29">
        <v>4.4600000000000302</v>
      </c>
      <c r="W350" s="38">
        <f t="shared" si="204"/>
        <v>288403.1503126811</v>
      </c>
      <c r="X350" s="30">
        <f t="shared" si="238"/>
        <v>0.52657877444698298</v>
      </c>
      <c r="Y350" s="31">
        <f t="shared" si="205"/>
        <v>-38.228500723434472</v>
      </c>
      <c r="Z350" s="31">
        <f t="shared" si="206"/>
        <v>-89.29739945764554</v>
      </c>
      <c r="AA350" s="31">
        <f t="shared" si="207"/>
        <v>27.04159174760283</v>
      </c>
      <c r="AB350" s="31">
        <f t="shared" si="208"/>
        <v>-87.452077615947459</v>
      </c>
      <c r="AC350" s="31">
        <f t="shared" si="209"/>
        <v>1.1549716310972919E-3</v>
      </c>
      <c r="AD350" s="31">
        <f t="shared" si="210"/>
        <v>0.93434337481023488</v>
      </c>
      <c r="AE350" s="31">
        <f t="shared" si="211"/>
        <v>-10.659175229753563</v>
      </c>
      <c r="AF350" s="31">
        <f t="shared" si="212"/>
        <v>-175.81513369878277</v>
      </c>
      <c r="AG350" s="31">
        <f t="shared" si="235"/>
        <v>92.110410468749379</v>
      </c>
      <c r="AH350" s="31">
        <f t="shared" si="213"/>
        <v>-145.62085787710606</v>
      </c>
      <c r="AI350" s="31">
        <f t="shared" si="214"/>
        <v>-89.999997000286768</v>
      </c>
      <c r="AJ350" s="31">
        <f t="shared" si="215"/>
        <v>62.955235609335816</v>
      </c>
      <c r="AK350" s="31">
        <f t="shared" si="216"/>
        <v>89.959228105798545</v>
      </c>
      <c r="AL350" s="32">
        <f t="shared" si="217"/>
        <v>-5.8018571935411369</v>
      </c>
      <c r="AM350" s="31">
        <f t="shared" si="218"/>
        <v>-59.152703978779137</v>
      </c>
      <c r="AN350" s="31">
        <f t="shared" si="219"/>
        <v>3.6429310074379959</v>
      </c>
      <c r="AO350" s="31">
        <f t="shared" si="220"/>
        <v>-59.193472873267361</v>
      </c>
      <c r="AP350" s="30">
        <f t="shared" si="236"/>
        <v>23.609121289162623</v>
      </c>
      <c r="AQ350" s="30">
        <f t="shared" si="237"/>
        <v>-22.498774732165998</v>
      </c>
      <c r="AR350" s="31">
        <f t="shared" si="221"/>
        <v>-5.9058976653189426</v>
      </c>
      <c r="AS350" s="33">
        <f t="shared" si="222"/>
        <v>-235.00860657205013</v>
      </c>
      <c r="AT350" s="31">
        <f t="shared" si="223"/>
        <v>3.6159693688273931E-7</v>
      </c>
      <c r="AU350" s="31">
        <f t="shared" si="224"/>
        <v>1.6532664208765119E-2</v>
      </c>
      <c r="AV350" s="32">
        <f t="shared" si="225"/>
        <v>-2.0339826365515405E-9</v>
      </c>
      <c r="AW350" s="31">
        <f t="shared" si="226"/>
        <v>-1.2399498498768702E-3</v>
      </c>
      <c r="AX350" s="34">
        <f t="shared" si="227"/>
        <v>3.5956295424618779E-7</v>
      </c>
      <c r="AY350" s="35">
        <f t="shared" si="228"/>
        <v>1.5292714358888248E-2</v>
      </c>
      <c r="AZ350" s="10">
        <f t="shared" si="229"/>
        <v>-5.905897305755988</v>
      </c>
      <c r="BA350" s="10">
        <f t="shared" si="230"/>
        <v>-234.99331385769125</v>
      </c>
      <c r="BB350" s="10">
        <f t="shared" si="231"/>
        <v>-54.993313857691248</v>
      </c>
      <c r="BC350" s="37"/>
      <c r="BD350" s="46">
        <f t="shared" si="232"/>
        <v>-6</v>
      </c>
      <c r="BE350" s="46">
        <f t="shared" si="233"/>
        <v>-235</v>
      </c>
      <c r="BF350" s="46">
        <f t="shared" si="234"/>
        <v>-55</v>
      </c>
    </row>
    <row r="351" spans="22:58" x14ac:dyDescent="0.3">
      <c r="V351" s="29">
        <v>4.4700000000000299</v>
      </c>
      <c r="W351" s="36">
        <f t="shared" si="204"/>
        <v>295120.922666659</v>
      </c>
      <c r="X351" s="30">
        <f t="shared" si="238"/>
        <v>0.52657877444698298</v>
      </c>
      <c r="Y351" s="31">
        <f t="shared" si="205"/>
        <v>-38.428471332068611</v>
      </c>
      <c r="Z351" s="31">
        <f t="shared" si="206"/>
        <v>-89.313391049617863</v>
      </c>
      <c r="AA351" s="31">
        <f t="shared" si="207"/>
        <v>27.241205444219606</v>
      </c>
      <c r="AB351" s="31">
        <f t="shared" si="208"/>
        <v>-87.51000156410241</v>
      </c>
      <c r="AC351" s="31">
        <f t="shared" si="209"/>
        <v>1.2093961888369302E-3</v>
      </c>
      <c r="AD351" s="31">
        <f t="shared" si="210"/>
        <v>0.95610303380291406</v>
      </c>
      <c r="AE351" s="31">
        <f t="shared" si="211"/>
        <v>-10.659477717213186</v>
      </c>
      <c r="AF351" s="31">
        <f t="shared" si="212"/>
        <v>-175.86728957991735</v>
      </c>
      <c r="AG351" s="31">
        <f t="shared" si="235"/>
        <v>92.110410468749379</v>
      </c>
      <c r="AH351" s="31">
        <f t="shared" si="213"/>
        <v>-145.82085787710605</v>
      </c>
      <c r="AI351" s="31">
        <f t="shared" si="214"/>
        <v>-89.999997068568589</v>
      </c>
      <c r="AJ351" s="31">
        <f t="shared" si="215"/>
        <v>63.155235510356398</v>
      </c>
      <c r="AK351" s="31">
        <f t="shared" si="216"/>
        <v>89.960156187114777</v>
      </c>
      <c r="AL351" s="32">
        <f t="shared" si="217"/>
        <v>-5.9501602418678825</v>
      </c>
      <c r="AM351" s="31">
        <f t="shared" si="218"/>
        <v>-59.7302761214874</v>
      </c>
      <c r="AN351" s="31">
        <f t="shared" si="219"/>
        <v>3.4946278601318443</v>
      </c>
      <c r="AO351" s="31">
        <f t="shared" si="220"/>
        <v>-59.770117002941213</v>
      </c>
      <c r="AP351" s="30">
        <f t="shared" si="236"/>
        <v>23.609121289162623</v>
      </c>
      <c r="AQ351" s="30">
        <f t="shared" si="237"/>
        <v>-22.498774732165998</v>
      </c>
      <c r="AR351" s="31">
        <f t="shared" si="221"/>
        <v>-6.0545033000847184</v>
      </c>
      <c r="AS351" s="33">
        <f t="shared" si="222"/>
        <v>-235.63740658285857</v>
      </c>
      <c r="AT351" s="31">
        <f t="shared" si="223"/>
        <v>3.7863847521451256E-7</v>
      </c>
      <c r="AU351" s="31">
        <f t="shared" si="224"/>
        <v>1.6917759406431952E-2</v>
      </c>
      <c r="AV351" s="32">
        <f t="shared" si="225"/>
        <v>-2.1298406440597794E-9</v>
      </c>
      <c r="AW351" s="31">
        <f t="shared" si="226"/>
        <v>-1.2688319921492369E-3</v>
      </c>
      <c r="AX351" s="34">
        <f t="shared" si="227"/>
        <v>3.7650863457045276E-7</v>
      </c>
      <c r="AY351" s="35">
        <f t="shared" si="228"/>
        <v>1.5648927414282716E-2</v>
      </c>
      <c r="AZ351" s="10">
        <f t="shared" si="229"/>
        <v>-6.0545029235760834</v>
      </c>
      <c r="BA351" s="10">
        <f t="shared" si="230"/>
        <v>-235.6217576554443</v>
      </c>
      <c r="BB351" s="10">
        <f t="shared" si="231"/>
        <v>-55.621757655444299</v>
      </c>
      <c r="BC351" s="48"/>
      <c r="BD351" s="46">
        <f t="shared" si="232"/>
        <v>-6</v>
      </c>
      <c r="BE351" s="46">
        <f t="shared" si="233"/>
        <v>-236</v>
      </c>
      <c r="BF351" s="46">
        <f t="shared" si="234"/>
        <v>-56</v>
      </c>
    </row>
    <row r="352" spans="22:58" x14ac:dyDescent="0.3">
      <c r="V352" s="29">
        <v>4.4800000000000297</v>
      </c>
      <c r="W352" s="38">
        <f t="shared" si="204"/>
        <v>301995.1720402225</v>
      </c>
      <c r="X352" s="30">
        <f t="shared" si="238"/>
        <v>0.52657877444698298</v>
      </c>
      <c r="Y352" s="31">
        <f t="shared" si="205"/>
        <v>-38.628443263346448</v>
      </c>
      <c r="Z352" s="31">
        <f t="shared" si="206"/>
        <v>-89.329018731888468</v>
      </c>
      <c r="AA352" s="31">
        <f t="shared" si="207"/>
        <v>27.440836495273359</v>
      </c>
      <c r="AB352" s="31">
        <f t="shared" si="208"/>
        <v>-87.566611923941281</v>
      </c>
      <c r="AC352" s="31">
        <f t="shared" si="209"/>
        <v>1.2663849659662059E-3</v>
      </c>
      <c r="AD352" s="31">
        <f t="shared" si="210"/>
        <v>0.97836925478057135</v>
      </c>
      <c r="AE352" s="31">
        <f t="shared" si="211"/>
        <v>-10.659761608660141</v>
      </c>
      <c r="AF352" s="31">
        <f t="shared" si="212"/>
        <v>-175.91726140104916</v>
      </c>
      <c r="AG352" s="31">
        <f t="shared" si="235"/>
        <v>92.110410468749379</v>
      </c>
      <c r="AH352" s="31">
        <f t="shared" si="213"/>
        <v>-146.02085787710604</v>
      </c>
      <c r="AI352" s="31">
        <f t="shared" si="214"/>
        <v>-89.999997135296098</v>
      </c>
      <c r="AJ352" s="31">
        <f t="shared" si="215"/>
        <v>63.3552354158318</v>
      </c>
      <c r="AK352" s="31">
        <f t="shared" si="216"/>
        <v>89.961063142741281</v>
      </c>
      <c r="AL352" s="32">
        <f t="shared" si="217"/>
        <v>-6.1002088582316016</v>
      </c>
      <c r="AM352" s="31">
        <f t="shared" si="218"/>
        <v>-60.301344996394768</v>
      </c>
      <c r="AN352" s="31">
        <f t="shared" si="219"/>
        <v>3.3445791492435379</v>
      </c>
      <c r="AO352" s="31">
        <f t="shared" si="220"/>
        <v>-60.340278988949585</v>
      </c>
      <c r="AP352" s="30">
        <f t="shared" si="236"/>
        <v>23.609121289162623</v>
      </c>
      <c r="AQ352" s="30">
        <f t="shared" si="237"/>
        <v>-22.498774732165998</v>
      </c>
      <c r="AR352" s="31">
        <f t="shared" si="221"/>
        <v>-6.2048359024199797</v>
      </c>
      <c r="AS352" s="33">
        <f t="shared" si="222"/>
        <v>-236.25754038999875</v>
      </c>
      <c r="AT352" s="31">
        <f t="shared" si="223"/>
        <v>3.9648315553540071E-7</v>
      </c>
      <c r="AU352" s="31">
        <f t="shared" si="224"/>
        <v>1.7311824621982833E-2</v>
      </c>
      <c r="AV352" s="32">
        <f t="shared" si="225"/>
        <v>-2.230217490078504E-9</v>
      </c>
      <c r="AW352" s="31">
        <f t="shared" si="226"/>
        <v>-1.2983868859379397E-3</v>
      </c>
      <c r="AX352" s="34">
        <f t="shared" si="227"/>
        <v>3.9425293804532218E-7</v>
      </c>
      <c r="AY352" s="35">
        <f t="shared" si="228"/>
        <v>1.6013437736044894E-2</v>
      </c>
      <c r="AZ352" s="10">
        <f t="shared" si="229"/>
        <v>-6.2048355081670419</v>
      </c>
      <c r="BA352" s="10">
        <f t="shared" si="230"/>
        <v>-236.24152695226272</v>
      </c>
      <c r="BB352" s="10">
        <f t="shared" si="231"/>
        <v>-56.241526952262717</v>
      </c>
      <c r="BC352" s="37"/>
      <c r="BD352" s="46">
        <f t="shared" si="232"/>
        <v>-6</v>
      </c>
      <c r="BE352" s="46">
        <f t="shared" si="233"/>
        <v>-236</v>
      </c>
      <c r="BF352" s="46">
        <f t="shared" si="234"/>
        <v>-56</v>
      </c>
    </row>
    <row r="353" spans="22:58" x14ac:dyDescent="0.3">
      <c r="V353" s="29">
        <v>4.4900000000000304</v>
      </c>
      <c r="W353" s="38">
        <f t="shared" si="204"/>
        <v>309029.54325138091</v>
      </c>
      <c r="X353" s="30">
        <f t="shared" si="238"/>
        <v>0.52657877444698298</v>
      </c>
      <c r="Y353" s="31">
        <f t="shared" si="205"/>
        <v>-38.828416457755559</v>
      </c>
      <c r="Z353" s="31">
        <f t="shared" si="206"/>
        <v>-89.344290781155038</v>
      </c>
      <c r="AA353" s="31">
        <f t="shared" si="207"/>
        <v>27.640484122503413</v>
      </c>
      <c r="AB353" s="31">
        <f t="shared" si="208"/>
        <v>-87.621938268662191</v>
      </c>
      <c r="AC353" s="31">
        <f t="shared" si="209"/>
        <v>1.3260587399171039E-3</v>
      </c>
      <c r="AD353" s="31">
        <f t="shared" si="210"/>
        <v>1.0011538166708815</v>
      </c>
      <c r="AE353" s="31">
        <f t="shared" si="211"/>
        <v>-10.660027502065248</v>
      </c>
      <c r="AF353" s="31">
        <f t="shared" si="212"/>
        <v>-175.96507523314634</v>
      </c>
      <c r="AG353" s="31">
        <f t="shared" si="235"/>
        <v>92.110410468749379</v>
      </c>
      <c r="AH353" s="31">
        <f t="shared" si="213"/>
        <v>-146.22085787710606</v>
      </c>
      <c r="AI353" s="31">
        <f t="shared" si="214"/>
        <v>-89.999997200504723</v>
      </c>
      <c r="AJ353" s="31">
        <f t="shared" si="215"/>
        <v>63.555235325561526</v>
      </c>
      <c r="AK353" s="31">
        <f t="shared" si="216"/>
        <v>89.961949453556088</v>
      </c>
      <c r="AL353" s="32">
        <f t="shared" si="217"/>
        <v>-6.2519632782715835</v>
      </c>
      <c r="AM353" s="31">
        <f t="shared" si="218"/>
        <v>-60.865759508796401</v>
      </c>
      <c r="AN353" s="31">
        <f t="shared" si="219"/>
        <v>3.1928246389332653</v>
      </c>
      <c r="AO353" s="31">
        <f t="shared" si="220"/>
        <v>-60.903807255745036</v>
      </c>
      <c r="AP353" s="30">
        <f t="shared" si="236"/>
        <v>23.609121289162623</v>
      </c>
      <c r="AQ353" s="30">
        <f t="shared" si="237"/>
        <v>-22.498774732165998</v>
      </c>
      <c r="AR353" s="31">
        <f t="shared" si="221"/>
        <v>-6.3568563061353558</v>
      </c>
      <c r="AS353" s="33">
        <f t="shared" si="222"/>
        <v>-236.86888248889136</v>
      </c>
      <c r="AT353" s="31">
        <f t="shared" si="223"/>
        <v>4.1516882962036181E-7</v>
      </c>
      <c r="AU353" s="31">
        <f t="shared" si="224"/>
        <v>1.7715068793861907E-2</v>
      </c>
      <c r="AV353" s="32">
        <f t="shared" si="225"/>
        <v>-2.3353233979956363E-9</v>
      </c>
      <c r="AW353" s="31">
        <f t="shared" si="226"/>
        <v>-1.3286302016388082E-3</v>
      </c>
      <c r="AX353" s="34">
        <f t="shared" si="227"/>
        <v>4.128335062223662E-7</v>
      </c>
      <c r="AY353" s="35">
        <f t="shared" si="228"/>
        <v>1.63864385922231E-2</v>
      </c>
      <c r="AZ353" s="10">
        <f t="shared" si="229"/>
        <v>-6.3568558933018497</v>
      </c>
      <c r="BA353" s="10">
        <f t="shared" si="230"/>
        <v>-236.85249605029912</v>
      </c>
      <c r="BB353" s="10">
        <f t="shared" si="231"/>
        <v>-56.852496050299123</v>
      </c>
      <c r="BC353" s="37"/>
      <c r="BD353" s="46">
        <f t="shared" si="232"/>
        <v>-6</v>
      </c>
      <c r="BE353" s="46">
        <f t="shared" si="233"/>
        <v>-237</v>
      </c>
      <c r="BF353" s="46">
        <f t="shared" si="234"/>
        <v>-57</v>
      </c>
    </row>
    <row r="354" spans="22:58" x14ac:dyDescent="0.3">
      <c r="V354" s="29">
        <v>4.5000000000000302</v>
      </c>
      <c r="W354" s="36">
        <f t="shared" si="204"/>
        <v>316227.76601686032</v>
      </c>
      <c r="X354" s="30">
        <f t="shared" si="238"/>
        <v>0.52657877444698298</v>
      </c>
      <c r="Y354" s="31">
        <f t="shared" si="205"/>
        <v>-39.028390858460533</v>
      </c>
      <c r="Z354" s="31">
        <f t="shared" si="206"/>
        <v>-89.35921528617493</v>
      </c>
      <c r="AA354" s="31">
        <f t="shared" si="207"/>
        <v>27.840147582429285</v>
      </c>
      <c r="AB354" s="31">
        <f t="shared" si="208"/>
        <v>-87.676009520084364</v>
      </c>
      <c r="AC354" s="31">
        <f t="shared" si="209"/>
        <v>1.388543973387087E-3</v>
      </c>
      <c r="AD354" s="31">
        <f t="shared" si="210"/>
        <v>1.0244687713087763</v>
      </c>
      <c r="AE354" s="31">
        <f t="shared" si="211"/>
        <v>-10.660275957610878</v>
      </c>
      <c r="AF354" s="31">
        <f t="shared" si="212"/>
        <v>-176.0107560349505</v>
      </c>
      <c r="AG354" s="31">
        <f t="shared" si="235"/>
        <v>92.110410468749379</v>
      </c>
      <c r="AH354" s="31">
        <f t="shared" si="213"/>
        <v>-146.42085787710607</v>
      </c>
      <c r="AI354" s="31">
        <f t="shared" si="214"/>
        <v>-89.999997264229023</v>
      </c>
      <c r="AJ354" s="31">
        <f t="shared" si="215"/>
        <v>63.755235239354064</v>
      </c>
      <c r="AK354" s="31">
        <f t="shared" si="216"/>
        <v>89.962815589491271</v>
      </c>
      <c r="AL354" s="32">
        <f t="shared" si="217"/>
        <v>-6.4053833345865483</v>
      </c>
      <c r="AM354" s="31">
        <f t="shared" si="218"/>
        <v>-61.423380713120615</v>
      </c>
      <c r="AN354" s="31">
        <f t="shared" si="219"/>
        <v>3.039404496410822</v>
      </c>
      <c r="AO354" s="31">
        <f t="shared" si="220"/>
        <v>-61.460562387858367</v>
      </c>
      <c r="AP354" s="30">
        <f t="shared" si="236"/>
        <v>23.609121289162623</v>
      </c>
      <c r="AQ354" s="30">
        <f t="shared" si="237"/>
        <v>-22.498774732165998</v>
      </c>
      <c r="AR354" s="31">
        <f t="shared" si="221"/>
        <v>-6.5105249042034323</v>
      </c>
      <c r="AS354" s="33">
        <f t="shared" si="222"/>
        <v>-237.47131842280888</v>
      </c>
      <c r="AT354" s="31">
        <f t="shared" si="223"/>
        <v>4.3473513324951474E-7</v>
      </c>
      <c r="AU354" s="31">
        <f t="shared" si="224"/>
        <v>1.812770572730673E-2</v>
      </c>
      <c r="AV354" s="32">
        <f t="shared" si="225"/>
        <v>-2.4453840204385846E-9</v>
      </c>
      <c r="AW354" s="31">
        <f t="shared" si="226"/>
        <v>-1.3595779746580728E-3</v>
      </c>
      <c r="AX354" s="34">
        <f t="shared" si="227"/>
        <v>4.3228974922907615E-7</v>
      </c>
      <c r="AY354" s="35">
        <f t="shared" si="228"/>
        <v>1.6768127752648656E-2</v>
      </c>
      <c r="AZ354" s="10">
        <f t="shared" si="229"/>
        <v>-6.5105244719136834</v>
      </c>
      <c r="BA354" s="10">
        <f t="shared" si="230"/>
        <v>-237.45455029505624</v>
      </c>
      <c r="BB354" s="10">
        <f t="shared" si="231"/>
        <v>-57.454550295056237</v>
      </c>
      <c r="BC354" s="48"/>
      <c r="BD354" s="46">
        <f t="shared" si="232"/>
        <v>-7</v>
      </c>
      <c r="BE354" s="46">
        <f t="shared" si="233"/>
        <v>-237</v>
      </c>
      <c r="BF354" s="46">
        <f t="shared" si="234"/>
        <v>-57</v>
      </c>
    </row>
    <row r="355" spans="22:58" x14ac:dyDescent="0.3">
      <c r="V355" s="29">
        <v>4.51000000000003</v>
      </c>
      <c r="W355" s="38">
        <f t="shared" si="204"/>
        <v>323593.6569296511</v>
      </c>
      <c r="X355" s="30">
        <f t="shared" si="238"/>
        <v>0.52657877444698298</v>
      </c>
      <c r="Y355" s="31">
        <f t="shared" si="205"/>
        <v>-39.228366411182705</v>
      </c>
      <c r="Z355" s="31">
        <f t="shared" si="206"/>
        <v>-89.373800152012493</v>
      </c>
      <c r="AA355" s="31">
        <f t="shared" si="207"/>
        <v>28.039826164807067</v>
      </c>
      <c r="AB355" s="31">
        <f t="shared" si="208"/>
        <v>-87.728853962030229</v>
      </c>
      <c r="AC355" s="31">
        <f t="shared" si="209"/>
        <v>1.4539730816231582E-3</v>
      </c>
      <c r="AD355" s="31">
        <f t="shared" si="210"/>
        <v>1.0483264496890385</v>
      </c>
      <c r="AE355" s="31">
        <f t="shared" si="211"/>
        <v>-10.660507498847032</v>
      </c>
      <c r="AF355" s="31">
        <f t="shared" si="212"/>
        <v>-176.05432766435368</v>
      </c>
      <c r="AG355" s="31">
        <f t="shared" si="235"/>
        <v>92.110410468749379</v>
      </c>
      <c r="AH355" s="31">
        <f t="shared" si="213"/>
        <v>-146.62085787710606</v>
      </c>
      <c r="AI355" s="31">
        <f t="shared" si="214"/>
        <v>-89.999997326502765</v>
      </c>
      <c r="AJ355" s="31">
        <f t="shared" si="215"/>
        <v>63.955235157026578</v>
      </c>
      <c r="AK355" s="31">
        <f t="shared" si="216"/>
        <v>89.963662009781956</v>
      </c>
      <c r="AL355" s="32">
        <f t="shared" si="217"/>
        <v>-6.5604285586038849</v>
      </c>
      <c r="AM355" s="31">
        <f t="shared" si="218"/>
        <v>-61.97408169007371</v>
      </c>
      <c r="AN355" s="31">
        <f t="shared" si="219"/>
        <v>2.8843591900660108</v>
      </c>
      <c r="AO355" s="31">
        <f t="shared" si="220"/>
        <v>-62.010417006794519</v>
      </c>
      <c r="AP355" s="30">
        <f t="shared" si="236"/>
        <v>23.609121289162623</v>
      </c>
      <c r="AQ355" s="30">
        <f t="shared" si="237"/>
        <v>-22.498774732165998</v>
      </c>
      <c r="AR355" s="31">
        <f t="shared" si="221"/>
        <v>-6.6658017517843966</v>
      </c>
      <c r="AS355" s="33">
        <f t="shared" si="222"/>
        <v>-238.06474467114819</v>
      </c>
      <c r="AT355" s="31">
        <f t="shared" si="223"/>
        <v>4.552235672115839E-7</v>
      </c>
      <c r="AU355" s="31">
        <f t="shared" si="224"/>
        <v>1.8549954207710016E-2</v>
      </c>
      <c r="AV355" s="32">
        <f t="shared" si="225"/>
        <v>-2.5606327246545124E-9</v>
      </c>
      <c r="AW355" s="31">
        <f t="shared" si="226"/>
        <v>-1.3912466139145601E-3</v>
      </c>
      <c r="AX355" s="34">
        <f t="shared" si="227"/>
        <v>4.5266293448692936E-7</v>
      </c>
      <c r="AY355" s="35">
        <f t="shared" si="228"/>
        <v>1.7158707593795456E-2</v>
      </c>
      <c r="AZ355" s="10">
        <f t="shared" si="229"/>
        <v>-6.6658012991214619</v>
      </c>
      <c r="BA355" s="10">
        <f t="shared" si="230"/>
        <v>-238.04758596355438</v>
      </c>
      <c r="BB355" s="10">
        <f t="shared" si="231"/>
        <v>-58.047585963554383</v>
      </c>
      <c r="BC355" s="37"/>
      <c r="BD355" s="46">
        <f t="shared" si="232"/>
        <v>-7</v>
      </c>
      <c r="BE355" s="46">
        <f t="shared" si="233"/>
        <v>-238</v>
      </c>
      <c r="BF355" s="46">
        <f t="shared" si="234"/>
        <v>-58</v>
      </c>
    </row>
    <row r="356" spans="22:58" x14ac:dyDescent="0.3">
      <c r="V356" s="29">
        <v>4.5200000000000298</v>
      </c>
      <c r="W356" s="38">
        <f t="shared" si="204"/>
        <v>331131.1214826139</v>
      </c>
      <c r="X356" s="30">
        <f t="shared" si="238"/>
        <v>0.52657877444698298</v>
      </c>
      <c r="Y356" s="31">
        <f t="shared" si="205"/>
        <v>-39.428343064085155</v>
      </c>
      <c r="Z356" s="31">
        <f t="shared" si="206"/>
        <v>-89.388053104191755</v>
      </c>
      <c r="AA356" s="31">
        <f t="shared" si="207"/>
        <v>28.239519191153235</v>
      </c>
      <c r="AB356" s="31">
        <f t="shared" si="208"/>
        <v>-87.780499253498277</v>
      </c>
      <c r="AC356" s="31">
        <f t="shared" si="209"/>
        <v>1.5224847122402075E-3</v>
      </c>
      <c r="AD356" s="31">
        <f t="shared" si="210"/>
        <v>1.0727394683570788</v>
      </c>
      <c r="AE356" s="31">
        <f t="shared" si="211"/>
        <v>-10.660722613772698</v>
      </c>
      <c r="AF356" s="31">
        <f t="shared" si="212"/>
        <v>-176.09581288933296</v>
      </c>
      <c r="AG356" s="31">
        <f t="shared" si="235"/>
        <v>92.110410468749379</v>
      </c>
      <c r="AH356" s="31">
        <f t="shared" si="213"/>
        <v>-146.82085787710605</v>
      </c>
      <c r="AI356" s="31">
        <f t="shared" si="214"/>
        <v>-89.999997387359002</v>
      </c>
      <c r="AJ356" s="31">
        <f t="shared" si="215"/>
        <v>64.155235078404417</v>
      </c>
      <c r="AK356" s="31">
        <f t="shared" si="216"/>
        <v>89.964489163209919</v>
      </c>
      <c r="AL356" s="32">
        <f t="shared" si="217"/>
        <v>-6.7170582787108266</v>
      </c>
      <c r="AM356" s="31">
        <f t="shared" si="218"/>
        <v>-62.517747384865309</v>
      </c>
      <c r="AN356" s="31">
        <f t="shared" si="219"/>
        <v>2.7277293913369185</v>
      </c>
      <c r="AO356" s="31">
        <f t="shared" si="220"/>
        <v>-62.553255609014393</v>
      </c>
      <c r="AP356" s="30">
        <f t="shared" si="236"/>
        <v>23.609121289162623</v>
      </c>
      <c r="AQ356" s="30">
        <f t="shared" si="237"/>
        <v>-22.498774732165998</v>
      </c>
      <c r="AR356" s="31">
        <f t="shared" si="221"/>
        <v>-6.8226466654391551</v>
      </c>
      <c r="AS356" s="33">
        <f t="shared" si="222"/>
        <v>-238.64906849834736</v>
      </c>
      <c r="AT356" s="31">
        <f t="shared" si="223"/>
        <v>4.7667759180792162E-7</v>
      </c>
      <c r="AU356" s="31">
        <f t="shared" si="224"/>
        <v>1.8982038116621604E-2</v>
      </c>
      <c r="AV356" s="32">
        <f t="shared" si="225"/>
        <v>-2.6813125211652723E-9</v>
      </c>
      <c r="AW356" s="31">
        <f t="shared" si="226"/>
        <v>-1.4236529105399083E-3</v>
      </c>
      <c r="AX356" s="34">
        <f t="shared" si="227"/>
        <v>4.7399627928675637E-7</v>
      </c>
      <c r="AY356" s="35">
        <f t="shared" si="228"/>
        <v>1.7558385206081696E-2</v>
      </c>
      <c r="AZ356" s="10">
        <f t="shared" si="229"/>
        <v>-6.8226461914428755</v>
      </c>
      <c r="BA356" s="10">
        <f t="shared" si="230"/>
        <v>-238.63151011314127</v>
      </c>
      <c r="BB356" s="10">
        <f t="shared" si="231"/>
        <v>-58.631510113141275</v>
      </c>
      <c r="BC356" s="37"/>
      <c r="BD356" s="46">
        <f t="shared" si="232"/>
        <v>-7</v>
      </c>
      <c r="BE356" s="46">
        <f t="shared" si="233"/>
        <v>-239</v>
      </c>
      <c r="BF356" s="46">
        <f t="shared" si="234"/>
        <v>-59</v>
      </c>
    </row>
    <row r="357" spans="22:58" x14ac:dyDescent="0.3">
      <c r="V357" s="29">
        <v>4.5300000000000296</v>
      </c>
      <c r="W357" s="36">
        <f t="shared" si="204"/>
        <v>338844.15613922582</v>
      </c>
      <c r="X357" s="30">
        <f t="shared" si="238"/>
        <v>0.52657877444698298</v>
      </c>
      <c r="Y357" s="31">
        <f t="shared" si="205"/>
        <v>-39.628320767662935</v>
      </c>
      <c r="Z357" s="31">
        <f t="shared" si="206"/>
        <v>-89.401981692756578</v>
      </c>
      <c r="AA357" s="31">
        <f t="shared" si="207"/>
        <v>28.439226013333307</v>
      </c>
      <c r="AB357" s="31">
        <f t="shared" si="208"/>
        <v>-87.83097244162532</v>
      </c>
      <c r="AC357" s="31">
        <f t="shared" si="209"/>
        <v>1.5942240381482161E-3</v>
      </c>
      <c r="AD357" s="31">
        <f t="shared" si="210"/>
        <v>1.0977207359406178</v>
      </c>
      <c r="AE357" s="31">
        <f t="shared" si="211"/>
        <v>-10.660921755844496</v>
      </c>
      <c r="AF357" s="31">
        <f t="shared" si="212"/>
        <v>-176.13523339844127</v>
      </c>
      <c r="AG357" s="31">
        <f t="shared" si="235"/>
        <v>92.110410468749379</v>
      </c>
      <c r="AH357" s="31">
        <f t="shared" si="213"/>
        <v>-147.02085787710604</v>
      </c>
      <c r="AI357" s="31">
        <f t="shared" si="214"/>
        <v>-89.999997446829965</v>
      </c>
      <c r="AJ357" s="31">
        <f t="shared" si="215"/>
        <v>64.355235003320857</v>
      </c>
      <c r="AK357" s="31">
        <f t="shared" si="216"/>
        <v>89.965297488341449</v>
      </c>
      <c r="AL357" s="32">
        <f t="shared" si="217"/>
        <v>-6.8752317143250821</v>
      </c>
      <c r="AM357" s="31">
        <f t="shared" si="218"/>
        <v>-63.054274409591194</v>
      </c>
      <c r="AN357" s="31">
        <f t="shared" si="219"/>
        <v>2.5695558806391148</v>
      </c>
      <c r="AO357" s="31">
        <f t="shared" si="220"/>
        <v>-63.088974368079711</v>
      </c>
      <c r="AP357" s="30">
        <f t="shared" si="236"/>
        <v>23.609121289162623</v>
      </c>
      <c r="AQ357" s="30">
        <f t="shared" si="237"/>
        <v>-22.498774732165998</v>
      </c>
      <c r="AR357" s="31">
        <f t="shared" si="221"/>
        <v>-6.981019318208757</v>
      </c>
      <c r="AS357" s="33">
        <f t="shared" si="222"/>
        <v>-239.22420776652098</v>
      </c>
      <c r="AT357" s="31">
        <f t="shared" si="223"/>
        <v>4.9914271364190439E-7</v>
      </c>
      <c r="AU357" s="31">
        <f t="shared" si="224"/>
        <v>1.9424186550452666E-2</v>
      </c>
      <c r="AV357" s="32">
        <f t="shared" si="225"/>
        <v>-2.8076779924223429E-9</v>
      </c>
      <c r="AW357" s="31">
        <f t="shared" si="226"/>
        <v>-1.4568140467814577E-3</v>
      </c>
      <c r="AX357" s="34">
        <f t="shared" si="227"/>
        <v>4.9633503564948205E-7</v>
      </c>
      <c r="AY357" s="35">
        <f t="shared" si="228"/>
        <v>1.7967372503671208E-2</v>
      </c>
      <c r="AZ357" s="10">
        <f t="shared" si="229"/>
        <v>-6.9810188218737217</v>
      </c>
      <c r="BA357" s="10">
        <f t="shared" si="230"/>
        <v>-239.2062403940173</v>
      </c>
      <c r="BB357" s="10">
        <f t="shared" si="231"/>
        <v>-59.2062403940173</v>
      </c>
      <c r="BC357" s="48"/>
      <c r="BD357" s="46">
        <f t="shared" si="232"/>
        <v>-7</v>
      </c>
      <c r="BE357" s="46">
        <f t="shared" si="233"/>
        <v>-239</v>
      </c>
      <c r="BF357" s="46">
        <f t="shared" si="234"/>
        <v>-59</v>
      </c>
    </row>
    <row r="358" spans="22:58" x14ac:dyDescent="0.3">
      <c r="V358" s="29">
        <v>4.5400000000000302</v>
      </c>
      <c r="W358" s="38">
        <f t="shared" si="204"/>
        <v>346736.85045255604</v>
      </c>
      <c r="X358" s="30">
        <f t="shared" si="238"/>
        <v>0.52657877444698298</v>
      </c>
      <c r="Y358" s="31">
        <f t="shared" si="205"/>
        <v>-39.828299474638179</v>
      </c>
      <c r="Z358" s="31">
        <f t="shared" si="206"/>
        <v>-89.415593296240061</v>
      </c>
      <c r="AA358" s="31">
        <f t="shared" si="207"/>
        <v>28.638946012212333</v>
      </c>
      <c r="AB358" s="31">
        <f t="shared" si="208"/>
        <v>-87.88029997443698</v>
      </c>
      <c r="AC358" s="31">
        <f t="shared" si="209"/>
        <v>1.6693430642259668E-3</v>
      </c>
      <c r="AD358" s="31">
        <f t="shared" si="210"/>
        <v>1.1232834598249561</v>
      </c>
      <c r="AE358" s="31">
        <f t="shared" si="211"/>
        <v>-10.661105344914638</v>
      </c>
      <c r="AF358" s="31">
        <f t="shared" si="212"/>
        <v>-176.17260981085207</v>
      </c>
      <c r="AG358" s="31">
        <f t="shared" si="235"/>
        <v>92.110410468749379</v>
      </c>
      <c r="AH358" s="31">
        <f t="shared" si="213"/>
        <v>-147.22085787710606</v>
      </c>
      <c r="AI358" s="31">
        <f t="shared" si="214"/>
        <v>-89.999997504947217</v>
      </c>
      <c r="AJ358" s="31">
        <f t="shared" si="215"/>
        <v>64.555234931616624</v>
      </c>
      <c r="AK358" s="31">
        <f t="shared" si="216"/>
        <v>89.966087413759979</v>
      </c>
      <c r="AL358" s="32">
        <f t="shared" si="217"/>
        <v>-7.0349080656344238</v>
      </c>
      <c r="AM358" s="31">
        <f t="shared" si="218"/>
        <v>-63.583570812916506</v>
      </c>
      <c r="AN358" s="31">
        <f t="shared" si="219"/>
        <v>2.4098794576255234</v>
      </c>
      <c r="AO358" s="31">
        <f t="shared" si="220"/>
        <v>-63.617480904103743</v>
      </c>
      <c r="AP358" s="30">
        <f t="shared" si="236"/>
        <v>23.609121289162623</v>
      </c>
      <c r="AQ358" s="30">
        <f t="shared" si="237"/>
        <v>-22.498774732165998</v>
      </c>
      <c r="AR358" s="31">
        <f t="shared" si="221"/>
        <v>-7.1408793302924902</v>
      </c>
      <c r="AS358" s="33">
        <f t="shared" si="222"/>
        <v>-239.7900907149558</v>
      </c>
      <c r="AT358" s="31">
        <f t="shared" si="223"/>
        <v>5.2266658398025217E-7</v>
      </c>
      <c r="AU358" s="31">
        <f t="shared" si="224"/>
        <v>1.9876633941944586E-2</v>
      </c>
      <c r="AV358" s="32">
        <f t="shared" si="225"/>
        <v>-2.9399991501166986E-9</v>
      </c>
      <c r="AW358" s="31">
        <f t="shared" si="226"/>
        <v>-1.4907476051124948E-3</v>
      </c>
      <c r="AX358" s="34">
        <f t="shared" si="227"/>
        <v>5.1972658483013544E-7</v>
      </c>
      <c r="AY358" s="35">
        <f t="shared" si="228"/>
        <v>1.8385886336832091E-2</v>
      </c>
      <c r="AZ358" s="10">
        <f t="shared" si="229"/>
        <v>-7.1408788105659058</v>
      </c>
      <c r="BA358" s="10">
        <f t="shared" si="230"/>
        <v>-239.77170482861897</v>
      </c>
      <c r="BB358" s="10">
        <f t="shared" si="231"/>
        <v>-59.771704828618965</v>
      </c>
      <c r="BC358" s="37"/>
      <c r="BD358" s="46">
        <f t="shared" si="232"/>
        <v>-7</v>
      </c>
      <c r="BE358" s="46">
        <f t="shared" si="233"/>
        <v>-240</v>
      </c>
      <c r="BF358" s="46">
        <f t="shared" si="234"/>
        <v>-60</v>
      </c>
    </row>
    <row r="359" spans="22:58" x14ac:dyDescent="0.3">
      <c r="V359" s="29">
        <v>4.55000000000003</v>
      </c>
      <c r="W359" s="38">
        <f t="shared" si="204"/>
        <v>354813.38923360041</v>
      </c>
      <c r="X359" s="30">
        <f t="shared" si="238"/>
        <v>0.52657877444698298</v>
      </c>
      <c r="Y359" s="31">
        <f t="shared" si="205"/>
        <v>-40.028279139859933</v>
      </c>
      <c r="Z359" s="31">
        <f t="shared" si="206"/>
        <v>-89.428895125545282</v>
      </c>
      <c r="AA359" s="31">
        <f t="shared" si="207"/>
        <v>28.838678596364701</v>
      </c>
      <c r="AB359" s="31">
        <f t="shared" si="208"/>
        <v>-87.928507713385869</v>
      </c>
      <c r="AC359" s="31">
        <f t="shared" si="209"/>
        <v>1.748000948345498E-3</v>
      </c>
      <c r="AD359" s="31">
        <f t="shared" si="210"/>
        <v>1.1494411529745912</v>
      </c>
      <c r="AE359" s="31">
        <f t="shared" si="211"/>
        <v>-10.661273768099903</v>
      </c>
      <c r="AF359" s="31">
        <f t="shared" si="212"/>
        <v>-176.20796168595655</v>
      </c>
      <c r="AG359" s="31">
        <f t="shared" si="235"/>
        <v>92.110410468749379</v>
      </c>
      <c r="AH359" s="31">
        <f t="shared" si="213"/>
        <v>-147.42085787710604</v>
      </c>
      <c r="AI359" s="31">
        <f t="shared" si="214"/>
        <v>-89.999997561741552</v>
      </c>
      <c r="AJ359" s="31">
        <f t="shared" si="215"/>
        <v>64.755234863139606</v>
      </c>
      <c r="AK359" s="31">
        <f t="shared" si="216"/>
        <v>89.966859358293192</v>
      </c>
      <c r="AL359" s="32">
        <f t="shared" si="217"/>
        <v>-7.1960465987859106</v>
      </c>
      <c r="AM359" s="31">
        <f t="shared" si="218"/>
        <v>-64.105555820233235</v>
      </c>
      <c r="AN359" s="31">
        <f t="shared" si="219"/>
        <v>2.2487408559970294</v>
      </c>
      <c r="AO359" s="31">
        <f t="shared" si="220"/>
        <v>-64.138694023681595</v>
      </c>
      <c r="AP359" s="30">
        <f t="shared" si="236"/>
        <v>23.609121289162623</v>
      </c>
      <c r="AQ359" s="30">
        <f t="shared" si="237"/>
        <v>-22.498774732165998</v>
      </c>
      <c r="AR359" s="31">
        <f t="shared" si="221"/>
        <v>-7.3021863551062491</v>
      </c>
      <c r="AS359" s="33">
        <f t="shared" si="222"/>
        <v>-240.34665570963813</v>
      </c>
      <c r="AT359" s="31">
        <f t="shared" si="223"/>
        <v>5.4729909904299333E-7</v>
      </c>
      <c r="AU359" s="31">
        <f t="shared" si="224"/>
        <v>2.0339620184467274E-2</v>
      </c>
      <c r="AV359" s="32">
        <f t="shared" si="225"/>
        <v>-3.0785575778689455E-9</v>
      </c>
      <c r="AW359" s="31">
        <f t="shared" si="226"/>
        <v>-1.5254715775547096E-3</v>
      </c>
      <c r="AX359" s="34">
        <f t="shared" si="227"/>
        <v>5.4422054146512442E-7</v>
      </c>
      <c r="AY359" s="35">
        <f t="shared" si="228"/>
        <v>1.8814148606912565E-2</v>
      </c>
      <c r="AZ359" s="10">
        <f t="shared" si="229"/>
        <v>-7.3021858108857076</v>
      </c>
      <c r="BA359" s="10">
        <f t="shared" si="230"/>
        <v>-240.32784156103122</v>
      </c>
      <c r="BB359" s="10">
        <f t="shared" si="231"/>
        <v>-60.327841561031221</v>
      </c>
      <c r="BC359" s="37"/>
      <c r="BD359" s="46">
        <f t="shared" si="232"/>
        <v>-7</v>
      </c>
      <c r="BE359" s="46">
        <f t="shared" si="233"/>
        <v>-240</v>
      </c>
      <c r="BF359" s="46">
        <f t="shared" si="234"/>
        <v>-60</v>
      </c>
    </row>
    <row r="360" spans="22:58" x14ac:dyDescent="0.3">
      <c r="V360" s="29">
        <v>4.5600000000000298</v>
      </c>
      <c r="W360" s="36">
        <f t="shared" si="204"/>
        <v>363078.05477012682</v>
      </c>
      <c r="X360" s="30">
        <f t="shared" si="238"/>
        <v>0.52657877444698298</v>
      </c>
      <c r="Y360" s="31">
        <f t="shared" si="205"/>
        <v>-40.228259720208598</v>
      </c>
      <c r="Z360" s="31">
        <f t="shared" si="206"/>
        <v>-89.441894227739311</v>
      </c>
      <c r="AA360" s="31">
        <f t="shared" si="207"/>
        <v>29.038423200840803</v>
      </c>
      <c r="AB360" s="31">
        <f t="shared" si="208"/>
        <v>-87.975620945677036</v>
      </c>
      <c r="AC360" s="31">
        <f t="shared" si="209"/>
        <v>1.8303643374453448E-3</v>
      </c>
      <c r="AD360" s="31">
        <f t="shared" si="210"/>
        <v>1.1762076409039384</v>
      </c>
      <c r="AE360" s="31">
        <f t="shared" si="211"/>
        <v>-10.661427380583367</v>
      </c>
      <c r="AF360" s="31">
        <f t="shared" si="212"/>
        <v>-176.24130753251242</v>
      </c>
      <c r="AG360" s="31">
        <f t="shared" si="235"/>
        <v>92.110410468749379</v>
      </c>
      <c r="AH360" s="31">
        <f t="shared" si="213"/>
        <v>-147.62085787710606</v>
      </c>
      <c r="AI360" s="31">
        <f t="shared" si="214"/>
        <v>-89.999997617243082</v>
      </c>
      <c r="AJ360" s="31">
        <f t="shared" si="215"/>
        <v>64.955234797744552</v>
      </c>
      <c r="AK360" s="31">
        <f t="shared" si="216"/>
        <v>89.967613731235204</v>
      </c>
      <c r="AL360" s="32">
        <f t="shared" si="217"/>
        <v>-7.3586067263545365</v>
      </c>
      <c r="AM360" s="31">
        <f t="shared" si="218"/>
        <v>-64.62015954746326</v>
      </c>
      <c r="AN360" s="31">
        <f t="shared" si="219"/>
        <v>2.0861806630333328</v>
      </c>
      <c r="AO360" s="31">
        <f t="shared" si="220"/>
        <v>-64.652543433471138</v>
      </c>
      <c r="AP360" s="30">
        <f t="shared" si="236"/>
        <v>23.609121289162623</v>
      </c>
      <c r="AQ360" s="30">
        <f t="shared" si="237"/>
        <v>-22.498774732165998</v>
      </c>
      <c r="AR360" s="31">
        <f t="shared" si="221"/>
        <v>-7.4649001605534089</v>
      </c>
      <c r="AS360" s="33">
        <f t="shared" si="222"/>
        <v>-240.89385096598357</v>
      </c>
      <c r="AT360" s="31">
        <f t="shared" si="223"/>
        <v>5.7309250993669594E-7</v>
      </c>
      <c r="AU360" s="31">
        <f t="shared" si="224"/>
        <v>2.0813390759212909E-2</v>
      </c>
      <c r="AV360" s="32">
        <f t="shared" si="225"/>
        <v>-3.2236445025743892E-9</v>
      </c>
      <c r="AW360" s="31">
        <f t="shared" si="226"/>
        <v>-1.5610043752178181E-3</v>
      </c>
      <c r="AX360" s="34">
        <f t="shared" si="227"/>
        <v>5.698688654341215E-7</v>
      </c>
      <c r="AY360" s="35">
        <f t="shared" si="228"/>
        <v>1.9252386383995089E-2</v>
      </c>
      <c r="AZ360" s="10">
        <f t="shared" si="229"/>
        <v>-7.464899590684543</v>
      </c>
      <c r="BA360" s="10">
        <f t="shared" si="230"/>
        <v>-240.87459857959959</v>
      </c>
      <c r="BB360" s="10">
        <f t="shared" si="231"/>
        <v>-60.874598579599592</v>
      </c>
      <c r="BC360" s="48"/>
      <c r="BD360" s="46">
        <f t="shared" si="232"/>
        <v>-7</v>
      </c>
      <c r="BE360" s="46">
        <f t="shared" si="233"/>
        <v>-241</v>
      </c>
      <c r="BF360" s="46">
        <f t="shared" si="234"/>
        <v>-61</v>
      </c>
    </row>
    <row r="361" spans="22:58" x14ac:dyDescent="0.3">
      <c r="V361" s="29">
        <v>4.5700000000000296</v>
      </c>
      <c r="W361" s="38">
        <f t="shared" ref="W361:W424" si="239">10*10^V361</f>
        <v>371535.22909719788</v>
      </c>
      <c r="X361" s="30">
        <f t="shared" si="238"/>
        <v>0.52657877444698298</v>
      </c>
      <c r="Y361" s="31">
        <f t="shared" ref="Y361:Y424" si="240">20*LOG(1/SQRT((W361/fp)^2+1))</f>
        <v>-40.42824117450445</v>
      </c>
      <c r="Z361" s="31">
        <f t="shared" ref="Z361:Z424" si="241">-180/PI()*ATAN(W361/fp)</f>
        <v>-89.454597489762278</v>
      </c>
      <c r="AA361" s="31">
        <f t="shared" ref="AA361:AA424" si="242">20*LOG(SQRT((W361/fzRHP)^2+1))</f>
        <v>29.238179285987854</v>
      </c>
      <c r="AB361" s="31">
        <f t="shared" ref="AB361:AB424" si="243">-180/PI()*ATAN(W361/fzRHP)</f>
        <v>-88.021664396380913</v>
      </c>
      <c r="AC361" s="31">
        <f t="shared" ref="AC361:AC424" si="244">20*LOG(SQRT((W361/fzESR)^2+1))</f>
        <v>1.9166077193517972E-3</v>
      </c>
      <c r="AD361" s="31">
        <f t="shared" ref="AD361:AD424" si="245">180/PI()*ATAN(W361/fzESR)</f>
        <v>1.203597068799908</v>
      </c>
      <c r="AE361" s="31">
        <f t="shared" ref="AE361:AE424" si="246">X361+Y361+AA361+AC361</f>
        <v>-10.661566506350262</v>
      </c>
      <c r="AF361" s="31">
        <f t="shared" ref="AF361:AF424" si="247">Z361+AB361+AD361</f>
        <v>-176.2726648173433</v>
      </c>
      <c r="AG361" s="31">
        <f t="shared" si="235"/>
        <v>92.110410468749379</v>
      </c>
      <c r="AH361" s="31">
        <f t="shared" ref="AH361:AH424" si="248">20*LOG(1/SQRT((W361/fp_comp1)^2+1))</f>
        <v>-147.82085787710602</v>
      </c>
      <c r="AI361" s="31">
        <f t="shared" ref="AI361:AI424" si="249">-180/PI()*ATAN(W361/fp_comp1)</f>
        <v>-89.999997671481268</v>
      </c>
      <c r="AJ361" s="31">
        <f t="shared" ref="AJ361:AJ424" si="250">20*LOG(SQRT((W361/fz_comp)^2+1))</f>
        <v>65.155234735292737</v>
      </c>
      <c r="AK361" s="31">
        <f t="shared" ref="AK361:AK424" si="251">180/PI()*ATAN(W361/fz_comp)</f>
        <v>89.968350932563439</v>
      </c>
      <c r="AL361" s="32">
        <f t="shared" ref="AL361:AL424" si="252">20*LOG(1/SQRT((W361/fp_comp2)^2+1))</f>
        <v>-7.5225480829676101</v>
      </c>
      <c r="AM361" s="31">
        <f t="shared" ref="AM361:AM424" si="253">-180/PI()*ATAN(W361/fp_comp2)</f>
        <v>-65.127322691642533</v>
      </c>
      <c r="AN361" s="31">
        <f t="shared" ref="AN361:AN424" si="254">AG361+AH361+AJ361+AL361</f>
        <v>1.9222392439684839</v>
      </c>
      <c r="AO361" s="31">
        <f t="shared" ref="AO361:AO424" si="255">AI361+AK361+AM361</f>
        <v>-65.158969430560362</v>
      </c>
      <c r="AP361" s="30">
        <f t="shared" si="236"/>
        <v>23.609121289162623</v>
      </c>
      <c r="AQ361" s="30">
        <f t="shared" si="237"/>
        <v>-22.498774732165998</v>
      </c>
      <c r="AR361" s="31">
        <f t="shared" ref="AR361:AR424" si="256">AE361+AN361+AP361+AQ361</f>
        <v>-7.6289807053851533</v>
      </c>
      <c r="AS361" s="33">
        <f t="shared" ref="AS361:AS424" si="257">AF361+AO361</f>
        <v>-241.43163424790367</v>
      </c>
      <c r="AT361" s="31">
        <f t="shared" ref="AT361:AT424" si="258">20*LOG(SQRT((W361/fz_ff)^2+1))</f>
        <v>6.0010152487307106E-7</v>
      </c>
      <c r="AU361" s="31">
        <f t="shared" ref="AU361:AU424" si="259">180/PI()*ATAN(W361/fz_ff)</f>
        <v>2.1298196865351973E-2</v>
      </c>
      <c r="AV361" s="32">
        <f t="shared" ref="AV361:AV424" si="260">20*LOG(1/SQRT((W361/fp_ff)^2+1))</f>
        <v>-3.375570437677707E-9</v>
      </c>
      <c r="AW361" s="31">
        <f t="shared" ref="AW361:AW424" si="261">-180/PI()*ATAN(W361/fp_ff)</f>
        <v>-1.5973648380613605E-3</v>
      </c>
      <c r="AX361" s="34">
        <f t="shared" ref="AX361:AX424" si="262">AT361+AV361</f>
        <v>5.9672595443539332E-7</v>
      </c>
      <c r="AY361" s="35">
        <f t="shared" ref="AY361:AY424" si="263">AU361+AW361</f>
        <v>1.9700832027290612E-2</v>
      </c>
      <c r="AZ361" s="10">
        <f t="shared" ref="AZ361:AZ424" si="264">AR361+AX361</f>
        <v>-7.6289801086591984</v>
      </c>
      <c r="BA361" s="10">
        <f t="shared" ref="BA361:BA424" si="265">AS361+AY361</f>
        <v>-241.41193341587638</v>
      </c>
      <c r="BB361" s="10">
        <f t="shared" ref="BB361:BB424" si="266">BA361+180</f>
        <v>-61.411933415876376</v>
      </c>
      <c r="BC361" s="37"/>
      <c r="BD361" s="46">
        <f t="shared" ref="BD361:BD424" si="267">ROUND(AZ361,0)</f>
        <v>-8</v>
      </c>
      <c r="BE361" s="46">
        <f t="shared" ref="BE361:BE424" si="268">ROUND(BA361,0)</f>
        <v>-241</v>
      </c>
      <c r="BF361" s="46">
        <f t="shared" ref="BF361:BF424" si="269">ROUND(BB361,0)</f>
        <v>-61</v>
      </c>
    </row>
    <row r="362" spans="22:58" x14ac:dyDescent="0.3">
      <c r="V362" s="29">
        <v>4.5800000000000303</v>
      </c>
      <c r="W362" s="38">
        <f t="shared" si="239"/>
        <v>380189.39632058778</v>
      </c>
      <c r="X362" s="30">
        <f t="shared" si="238"/>
        <v>0.52657877444698298</v>
      </c>
      <c r="Y362" s="31">
        <f t="shared" si="240"/>
        <v>-40.628223463420603</v>
      </c>
      <c r="Z362" s="31">
        <f t="shared" si="241"/>
        <v>-89.467011642053365</v>
      </c>
      <c r="AA362" s="31">
        <f t="shared" si="242"/>
        <v>29.43794633632287</v>
      </c>
      <c r="AB362" s="31">
        <f t="shared" si="243"/>
        <v>-88.066662240333883</v>
      </c>
      <c r="AC362" s="31">
        <f t="shared" si="244"/>
        <v>2.0069137910446429E-3</v>
      </c>
      <c r="AD362" s="31">
        <f t="shared" si="245"/>
        <v>1.2316239087991643</v>
      </c>
      <c r="AE362" s="31">
        <f t="shared" si="246"/>
        <v>-10.661691438859707</v>
      </c>
      <c r="AF362" s="31">
        <f t="shared" si="247"/>
        <v>-176.30204997358808</v>
      </c>
      <c r="AG362" s="31">
        <f t="shared" si="235"/>
        <v>92.110410468749379</v>
      </c>
      <c r="AH362" s="31">
        <f t="shared" si="248"/>
        <v>-148.02085787710604</v>
      </c>
      <c r="AI362" s="31">
        <f t="shared" si="249"/>
        <v>-89.999997724484814</v>
      </c>
      <c r="AJ362" s="31">
        <f t="shared" si="250"/>
        <v>65.355234675651758</v>
      </c>
      <c r="AK362" s="31">
        <f t="shared" si="251"/>
        <v>89.969071353150881</v>
      </c>
      <c r="AL362" s="32">
        <f t="shared" si="252"/>
        <v>-7.6878305960058126</v>
      </c>
      <c r="AM362" s="31">
        <f t="shared" si="253"/>
        <v>-65.626996201362886</v>
      </c>
      <c r="AN362" s="31">
        <f t="shared" si="254"/>
        <v>1.7569566712892852</v>
      </c>
      <c r="AO362" s="31">
        <f t="shared" si="255"/>
        <v>-65.657922572696819</v>
      </c>
      <c r="AP362" s="30">
        <f t="shared" si="236"/>
        <v>23.609121289162623</v>
      </c>
      <c r="AQ362" s="30">
        <f t="shared" si="237"/>
        <v>-22.498774732165998</v>
      </c>
      <c r="AR362" s="31">
        <f t="shared" si="256"/>
        <v>-7.7943882105737963</v>
      </c>
      <c r="AS362" s="33">
        <f t="shared" si="257"/>
        <v>-241.95997254628492</v>
      </c>
      <c r="AT362" s="31">
        <f t="shared" si="258"/>
        <v>6.2838343646007689E-7</v>
      </c>
      <c r="AU362" s="31">
        <f t="shared" si="259"/>
        <v>2.1794295553221387E-2</v>
      </c>
      <c r="AV362" s="32">
        <f t="shared" si="260"/>
        <v>-3.5346574685532185E-9</v>
      </c>
      <c r="AW362" s="31">
        <f t="shared" si="261"/>
        <v>-1.6345722448839162E-3</v>
      </c>
      <c r="AX362" s="34">
        <f t="shared" si="262"/>
        <v>6.2484877899152369E-7</v>
      </c>
      <c r="AY362" s="35">
        <f t="shared" si="263"/>
        <v>2.0159723308337471E-2</v>
      </c>
      <c r="AZ362" s="10">
        <f t="shared" si="264"/>
        <v>-7.7943875857250173</v>
      </c>
      <c r="BA362" s="10">
        <f t="shared" si="265"/>
        <v>-241.93981282297659</v>
      </c>
      <c r="BB362" s="10">
        <f t="shared" si="266"/>
        <v>-61.939812822976592</v>
      </c>
      <c r="BC362" s="37"/>
      <c r="BD362" s="46">
        <f t="shared" si="267"/>
        <v>-8</v>
      </c>
      <c r="BE362" s="46">
        <f t="shared" si="268"/>
        <v>-242</v>
      </c>
      <c r="BF362" s="46">
        <f t="shared" si="269"/>
        <v>-62</v>
      </c>
    </row>
    <row r="363" spans="22:58" x14ac:dyDescent="0.3">
      <c r="V363" s="29">
        <v>4.5900000000000301</v>
      </c>
      <c r="W363" s="36">
        <f t="shared" si="239"/>
        <v>389045.14499430778</v>
      </c>
      <c r="X363" s="30">
        <f t="shared" si="238"/>
        <v>0.52657877444698298</v>
      </c>
      <c r="Y363" s="31">
        <f t="shared" si="240"/>
        <v>-40.828206549399397</v>
      </c>
      <c r="Z363" s="31">
        <f t="shared" si="241"/>
        <v>-89.479143262095491</v>
      </c>
      <c r="AA363" s="31">
        <f t="shared" si="242"/>
        <v>29.637723859455072</v>
      </c>
      <c r="AB363" s="31">
        <f t="shared" si="243"/>
        <v>-88.110638113827378</v>
      </c>
      <c r="AC363" s="31">
        <f t="shared" si="244"/>
        <v>2.1014738441883195E-3</v>
      </c>
      <c r="AD363" s="31">
        <f t="shared" si="245"/>
        <v>1.2603029674228106</v>
      </c>
      <c r="AE363" s="31">
        <f t="shared" si="246"/>
        <v>-10.661802441653155</v>
      </c>
      <c r="AF363" s="31">
        <f t="shared" si="247"/>
        <v>-176.32947840850008</v>
      </c>
      <c r="AG363" s="31">
        <f t="shared" si="235"/>
        <v>92.110410468749379</v>
      </c>
      <c r="AH363" s="31">
        <f t="shared" si="248"/>
        <v>-148.22085787710606</v>
      </c>
      <c r="AI363" s="31">
        <f t="shared" si="249"/>
        <v>-89.999997776281859</v>
      </c>
      <c r="AJ363" s="31">
        <f t="shared" si="250"/>
        <v>65.555234618695053</v>
      </c>
      <c r="AK363" s="31">
        <f t="shared" si="251"/>
        <v>89.969775374973111</v>
      </c>
      <c r="AL363" s="32">
        <f t="shared" si="252"/>
        <v>-7.8544145513424501</v>
      </c>
      <c r="AM363" s="31">
        <f t="shared" si="253"/>
        <v>-66.119140930060126</v>
      </c>
      <c r="AN363" s="31">
        <f t="shared" si="254"/>
        <v>1.5903726589959257</v>
      </c>
      <c r="AO363" s="31">
        <f t="shared" si="255"/>
        <v>-66.149363331368875</v>
      </c>
      <c r="AP363" s="30">
        <f t="shared" si="236"/>
        <v>23.609121289162623</v>
      </c>
      <c r="AQ363" s="30">
        <f t="shared" si="237"/>
        <v>-22.498774732165998</v>
      </c>
      <c r="AR363" s="31">
        <f t="shared" si="256"/>
        <v>-7.9610832256606052</v>
      </c>
      <c r="AS363" s="33">
        <f t="shared" si="257"/>
        <v>-242.47884173986895</v>
      </c>
      <c r="AT363" s="31">
        <f t="shared" si="258"/>
        <v>6.5799823356377447E-7</v>
      </c>
      <c r="AU363" s="31">
        <f t="shared" si="259"/>
        <v>2.2301949860614276E-2</v>
      </c>
      <c r="AV363" s="32">
        <f t="shared" si="260"/>
        <v>-3.7012392525048862E-9</v>
      </c>
      <c r="AW363" s="31">
        <f t="shared" si="261"/>
        <v>-1.6726463235449459E-3</v>
      </c>
      <c r="AX363" s="34">
        <f t="shared" si="262"/>
        <v>6.542969943112696E-7</v>
      </c>
      <c r="AY363" s="35">
        <f t="shared" si="263"/>
        <v>2.0629303537069328E-2</v>
      </c>
      <c r="AZ363" s="10">
        <f t="shared" si="264"/>
        <v>-7.9610825713636109</v>
      </c>
      <c r="BA363" s="10">
        <f t="shared" si="265"/>
        <v>-242.45821243633188</v>
      </c>
      <c r="BB363" s="10">
        <f t="shared" si="266"/>
        <v>-62.458212436331877</v>
      </c>
      <c r="BC363" s="48"/>
      <c r="BD363" s="46">
        <f t="shared" si="267"/>
        <v>-8</v>
      </c>
      <c r="BE363" s="46">
        <f t="shared" si="268"/>
        <v>-242</v>
      </c>
      <c r="BF363" s="46">
        <f t="shared" si="269"/>
        <v>-62</v>
      </c>
    </row>
    <row r="364" spans="22:58" x14ac:dyDescent="0.3">
      <c r="V364" s="29">
        <v>4.6000000000000298</v>
      </c>
      <c r="W364" s="38">
        <f t="shared" si="239"/>
        <v>398107.17055352498</v>
      </c>
      <c r="X364" s="30">
        <f t="shared" si="238"/>
        <v>0.52657877444698298</v>
      </c>
      <c r="Y364" s="31">
        <f t="shared" si="240"/>
        <v>-41.028190396573052</v>
      </c>
      <c r="Z364" s="31">
        <f t="shared" si="241"/>
        <v>-89.490998777880563</v>
      </c>
      <c r="AA364" s="31">
        <f t="shared" si="242"/>
        <v>29.837511385056239</v>
      </c>
      <c r="AB364" s="31">
        <f t="shared" si="243"/>
        <v>-88.153615126086208</v>
      </c>
      <c r="AC364" s="31">
        <f t="shared" si="244"/>
        <v>2.2004881686731952E-3</v>
      </c>
      <c r="AD364" s="31">
        <f t="shared" si="245"/>
        <v>1.2896493931713953</v>
      </c>
      <c r="AE364" s="31">
        <f t="shared" si="246"/>
        <v>-10.661899748901158</v>
      </c>
      <c r="AF364" s="31">
        <f t="shared" si="247"/>
        <v>-176.35496451079538</v>
      </c>
      <c r="AG364" s="31">
        <f t="shared" si="235"/>
        <v>92.110410468749379</v>
      </c>
      <c r="AH364" s="31">
        <f t="shared" si="248"/>
        <v>-148.42085787710604</v>
      </c>
      <c r="AI364" s="31">
        <f t="shared" si="249"/>
        <v>-89.999997826899872</v>
      </c>
      <c r="AJ364" s="31">
        <f t="shared" si="250"/>
        <v>65.755234564301816</v>
      </c>
      <c r="AK364" s="31">
        <f t="shared" si="251"/>
        <v>89.970463371310984</v>
      </c>
      <c r="AL364" s="32">
        <f t="shared" si="252"/>
        <v>-8.0222606541212365</v>
      </c>
      <c r="AM364" s="31">
        <f t="shared" si="253"/>
        <v>-66.603727275033307</v>
      </c>
      <c r="AN364" s="31">
        <f t="shared" si="254"/>
        <v>1.4225265018239135</v>
      </c>
      <c r="AO364" s="31">
        <f t="shared" si="255"/>
        <v>-66.633261730622195</v>
      </c>
      <c r="AP364" s="30">
        <f t="shared" si="236"/>
        <v>23.609121289162623</v>
      </c>
      <c r="AQ364" s="30">
        <f t="shared" si="237"/>
        <v>-22.498774732165998</v>
      </c>
      <c r="AR364" s="31">
        <f t="shared" si="256"/>
        <v>-8.1290266900806198</v>
      </c>
      <c r="AS364" s="33">
        <f t="shared" si="257"/>
        <v>-242.98822624141758</v>
      </c>
      <c r="AT364" s="31">
        <f t="shared" si="258"/>
        <v>6.8900873245671932E-7</v>
      </c>
      <c r="AU364" s="31">
        <f t="shared" si="259"/>
        <v>2.2821428952245041E-2</v>
      </c>
      <c r="AV364" s="32">
        <f t="shared" si="260"/>
        <v>-3.8756745193508588E-9</v>
      </c>
      <c r="AW364" s="31">
        <f t="shared" si="261"/>
        <v>-1.7116072614247943E-3</v>
      </c>
      <c r="AX364" s="34">
        <f t="shared" si="262"/>
        <v>6.8513305793736845E-7</v>
      </c>
      <c r="AY364" s="35">
        <f t="shared" si="263"/>
        <v>2.1109821690820246E-2</v>
      </c>
      <c r="AZ364" s="10">
        <f t="shared" si="264"/>
        <v>-8.129026004947562</v>
      </c>
      <c r="BA364" s="10">
        <f t="shared" si="265"/>
        <v>-242.96711641972675</v>
      </c>
      <c r="BB364" s="10">
        <f t="shared" si="266"/>
        <v>-62.96711641972675</v>
      </c>
      <c r="BC364" s="37"/>
      <c r="BD364" s="46">
        <f t="shared" si="267"/>
        <v>-8</v>
      </c>
      <c r="BE364" s="46">
        <f t="shared" si="268"/>
        <v>-243</v>
      </c>
      <c r="BF364" s="46">
        <f t="shared" si="269"/>
        <v>-63</v>
      </c>
    </row>
    <row r="365" spans="22:58" x14ac:dyDescent="0.3">
      <c r="V365" s="29">
        <v>4.6100000000000296</v>
      </c>
      <c r="W365" s="38">
        <f t="shared" si="239"/>
        <v>407380.27780414105</v>
      </c>
      <c r="X365" s="30">
        <f t="shared" si="238"/>
        <v>0.52657877444698298</v>
      </c>
      <c r="Y365" s="31">
        <f t="shared" si="240"/>
        <v>-41.228174970687562</v>
      </c>
      <c r="Z365" s="31">
        <f t="shared" si="241"/>
        <v>-89.502584471296913</v>
      </c>
      <c r="AA365" s="31">
        <f t="shared" si="242"/>
        <v>30.037308463876325</v>
      </c>
      <c r="AB365" s="31">
        <f t="shared" si="243"/>
        <v>-88.195615870537381</v>
      </c>
      <c r="AC365" s="31">
        <f t="shared" si="244"/>
        <v>2.3041664750571766E-3</v>
      </c>
      <c r="AD365" s="31">
        <f t="shared" si="245"/>
        <v>1.3196786842829711</v>
      </c>
      <c r="AE365" s="31">
        <f t="shared" si="246"/>
        <v>-10.661983565889198</v>
      </c>
      <c r="AF365" s="31">
        <f t="shared" si="247"/>
        <v>-176.37852165755135</v>
      </c>
      <c r="AG365" s="31">
        <f t="shared" si="235"/>
        <v>92.110410468749379</v>
      </c>
      <c r="AH365" s="31">
        <f t="shared" si="248"/>
        <v>-148.62085787710606</v>
      </c>
      <c r="AI365" s="31">
        <f t="shared" si="249"/>
        <v>-89.999997876365669</v>
      </c>
      <c r="AJ365" s="31">
        <f t="shared" si="250"/>
        <v>65.955234512356668</v>
      </c>
      <c r="AK365" s="31">
        <f t="shared" si="251"/>
        <v>89.971135706948459</v>
      </c>
      <c r="AL365" s="32">
        <f t="shared" si="252"/>
        <v>-8.1913300846067187</v>
      </c>
      <c r="AM365" s="31">
        <f t="shared" si="253"/>
        <v>-67.080734804953266</v>
      </c>
      <c r="AN365" s="31">
        <f t="shared" si="254"/>
        <v>1.2534570193932666</v>
      </c>
      <c r="AO365" s="31">
        <f t="shared" si="255"/>
        <v>-67.109596974370476</v>
      </c>
      <c r="AP365" s="30">
        <f t="shared" si="236"/>
        <v>23.609121289162623</v>
      </c>
      <c r="AQ365" s="30">
        <f t="shared" si="237"/>
        <v>-22.498774732165998</v>
      </c>
      <c r="AR365" s="31">
        <f t="shared" si="256"/>
        <v>-8.2981799894993067</v>
      </c>
      <c r="AS365" s="33">
        <f t="shared" si="257"/>
        <v>-243.48811863192182</v>
      </c>
      <c r="AT365" s="31">
        <f t="shared" si="258"/>
        <v>7.2148070989499227E-7</v>
      </c>
      <c r="AU365" s="31">
        <f t="shared" si="259"/>
        <v>2.3353008262462376E-2</v>
      </c>
      <c r="AV365" s="32">
        <f t="shared" si="260"/>
        <v>-4.0583297135290723E-9</v>
      </c>
      <c r="AW365" s="31">
        <f t="shared" si="261"/>
        <v>-1.7514757161282899E-3</v>
      </c>
      <c r="AX365" s="34">
        <f t="shared" si="262"/>
        <v>7.1742238018146324E-7</v>
      </c>
      <c r="AY365" s="35">
        <f t="shared" si="263"/>
        <v>2.1601532546334085E-2</v>
      </c>
      <c r="AZ365" s="10">
        <f t="shared" si="264"/>
        <v>-8.2981792720769256</v>
      </c>
      <c r="BA365" s="10">
        <f t="shared" si="265"/>
        <v>-243.46651709937549</v>
      </c>
      <c r="BB365" s="10">
        <f t="shared" si="266"/>
        <v>-63.466517099375494</v>
      </c>
      <c r="BC365" s="37"/>
      <c r="BD365" s="46">
        <f t="shared" si="267"/>
        <v>-8</v>
      </c>
      <c r="BE365" s="46">
        <f t="shared" si="268"/>
        <v>-243</v>
      </c>
      <c r="BF365" s="46">
        <f t="shared" si="269"/>
        <v>-63</v>
      </c>
    </row>
    <row r="366" spans="22:58" x14ac:dyDescent="0.3">
      <c r="V366" s="29">
        <v>4.6200000000000303</v>
      </c>
      <c r="W366" s="36">
        <f t="shared" si="239"/>
        <v>416869.38347036514</v>
      </c>
      <c r="X366" s="30">
        <f t="shared" si="238"/>
        <v>0.52657877444698298</v>
      </c>
      <c r="Y366" s="31">
        <f t="shared" si="240"/>
        <v>-41.428160239030163</v>
      </c>
      <c r="Z366" s="31">
        <f t="shared" si="241"/>
        <v>-89.5139064814406</v>
      </c>
      <c r="AA366" s="31">
        <f t="shared" si="242"/>
        <v>30.237114666802711</v>
      </c>
      <c r="AB366" s="31">
        <f t="shared" si="243"/>
        <v>-88.236662435870755</v>
      </c>
      <c r="AC366" s="31">
        <f t="shared" si="244"/>
        <v>2.4127283367388029E-3</v>
      </c>
      <c r="AD366" s="31">
        <f t="shared" si="245"/>
        <v>1.3504066966570722</v>
      </c>
      <c r="AE366" s="31">
        <f t="shared" si="246"/>
        <v>-10.662054069443732</v>
      </c>
      <c r="AF366" s="31">
        <f t="shared" si="247"/>
        <v>-176.40016222065427</v>
      </c>
      <c r="AG366" s="31">
        <f t="shared" si="235"/>
        <v>92.110410468749379</v>
      </c>
      <c r="AH366" s="31">
        <f t="shared" si="248"/>
        <v>-148.82085787710605</v>
      </c>
      <c r="AI366" s="31">
        <f t="shared" si="249"/>
        <v>-89.999997924705482</v>
      </c>
      <c r="AJ366" s="31">
        <f t="shared" si="250"/>
        <v>66.155234462749462</v>
      </c>
      <c r="AK366" s="31">
        <f t="shared" si="251"/>
        <v>89.971792738366062</v>
      </c>
      <c r="AL366" s="32">
        <f t="shared" si="252"/>
        <v>-8.3615845491734007</v>
      </c>
      <c r="AM366" s="31">
        <f t="shared" si="253"/>
        <v>-67.550151878482666</v>
      </c>
      <c r="AN366" s="31">
        <f t="shared" si="254"/>
        <v>1.0832025052193899</v>
      </c>
      <c r="AO366" s="31">
        <f t="shared" si="255"/>
        <v>-67.578357064822086</v>
      </c>
      <c r="AP366" s="30">
        <f t="shared" si="236"/>
        <v>23.609121289162623</v>
      </c>
      <c r="AQ366" s="30">
        <f t="shared" si="237"/>
        <v>-22.498774732165998</v>
      </c>
      <c r="AR366" s="31">
        <f t="shared" si="256"/>
        <v>-8.4685050072277175</v>
      </c>
      <c r="AS366" s="33">
        <f t="shared" si="257"/>
        <v>-243.97851928547635</v>
      </c>
      <c r="AT366" s="31">
        <f t="shared" si="258"/>
        <v>7.5548304583849265E-7</v>
      </c>
      <c r="AU366" s="31">
        <f t="shared" si="259"/>
        <v>2.3896969641286608E-2</v>
      </c>
      <c r="AV366" s="32">
        <f t="shared" si="260"/>
        <v>-4.2495924946817886E-9</v>
      </c>
      <c r="AW366" s="31">
        <f t="shared" si="261"/>
        <v>-1.7922728264376871E-3</v>
      </c>
      <c r="AX366" s="34">
        <f t="shared" si="262"/>
        <v>7.512334533438109E-7</v>
      </c>
      <c r="AY366" s="35">
        <f t="shared" si="263"/>
        <v>2.2104696814848921E-2</v>
      </c>
      <c r="AZ366" s="10">
        <f t="shared" si="264"/>
        <v>-8.4685042559942634</v>
      </c>
      <c r="BA366" s="10">
        <f t="shared" si="265"/>
        <v>-243.95641458866152</v>
      </c>
      <c r="BB366" s="10">
        <f t="shared" si="266"/>
        <v>-63.956414588661517</v>
      </c>
      <c r="BC366" s="48"/>
      <c r="BD366" s="46">
        <f t="shared" si="267"/>
        <v>-8</v>
      </c>
      <c r="BE366" s="46">
        <f t="shared" si="268"/>
        <v>-244</v>
      </c>
      <c r="BF366" s="46">
        <f t="shared" si="269"/>
        <v>-64</v>
      </c>
    </row>
    <row r="367" spans="22:58" x14ac:dyDescent="0.3">
      <c r="V367" s="29">
        <v>4.6300000000000301</v>
      </c>
      <c r="W367" s="38">
        <f t="shared" si="239"/>
        <v>426579.51880162227</v>
      </c>
      <c r="X367" s="30">
        <f t="shared" si="238"/>
        <v>0.52657877444698298</v>
      </c>
      <c r="Y367" s="31">
        <f t="shared" si="240"/>
        <v>-41.628146170359884</v>
      </c>
      <c r="Z367" s="31">
        <f t="shared" si="241"/>
        <v>-89.524970807852412</v>
      </c>
      <c r="AA367" s="31">
        <f t="shared" si="242"/>
        <v>30.436929583961017</v>
      </c>
      <c r="AB367" s="31">
        <f t="shared" si="243"/>
        <v>-88.276776416892986</v>
      </c>
      <c r="AC367" s="31">
        <f t="shared" si="244"/>
        <v>2.5264036527996737E-3</v>
      </c>
      <c r="AD367" s="31">
        <f t="shared" si="245"/>
        <v>1.3818496519473931</v>
      </c>
      <c r="AE367" s="31">
        <f t="shared" si="246"/>
        <v>-10.662111408299085</v>
      </c>
      <c r="AF367" s="31">
        <f t="shared" si="247"/>
        <v>-176.41989757279799</v>
      </c>
      <c r="AG367" s="31">
        <f t="shared" si="235"/>
        <v>92.110410468749379</v>
      </c>
      <c r="AH367" s="31">
        <f t="shared" si="248"/>
        <v>-149.02085787710604</v>
      </c>
      <c r="AI367" s="31">
        <f t="shared" si="249"/>
        <v>-89.99999797194495</v>
      </c>
      <c r="AJ367" s="31">
        <f t="shared" si="250"/>
        <v>66.355234415374909</v>
      </c>
      <c r="AK367" s="31">
        <f t="shared" si="251"/>
        <v>89.972434813929837</v>
      </c>
      <c r="AL367" s="32">
        <f t="shared" si="252"/>
        <v>-8.5329863265271282</v>
      </c>
      <c r="AM367" s="31">
        <f t="shared" si="253"/>
        <v>-68.011975256478706</v>
      </c>
      <c r="AN367" s="31">
        <f t="shared" si="254"/>
        <v>0.91180068049112073</v>
      </c>
      <c r="AO367" s="31">
        <f t="shared" si="255"/>
        <v>-68.039538414493819</v>
      </c>
      <c r="AP367" s="30">
        <f t="shared" si="236"/>
        <v>23.609121289162623</v>
      </c>
      <c r="AQ367" s="30">
        <f t="shared" si="237"/>
        <v>-22.498774732165998</v>
      </c>
      <c r="AR367" s="31">
        <f t="shared" si="256"/>
        <v>-8.6399641708113393</v>
      </c>
      <c r="AS367" s="33">
        <f t="shared" si="257"/>
        <v>-244.45943598729181</v>
      </c>
      <c r="AT367" s="31">
        <f t="shared" si="258"/>
        <v>7.9108786231390305E-7</v>
      </c>
      <c r="AU367" s="31">
        <f t="shared" si="259"/>
        <v>2.4453601503848382E-2</v>
      </c>
      <c r="AV367" s="32">
        <f t="shared" si="260"/>
        <v>-4.4498698090006697E-9</v>
      </c>
      <c r="AW367" s="31">
        <f t="shared" si="261"/>
        <v>-1.8340202235207102E-3</v>
      </c>
      <c r="AX367" s="34">
        <f t="shared" si="262"/>
        <v>7.8663799250490234E-7</v>
      </c>
      <c r="AY367" s="35">
        <f t="shared" si="263"/>
        <v>2.2619581280327671E-2</v>
      </c>
      <c r="AZ367" s="10">
        <f t="shared" si="264"/>
        <v>-8.6399633841733472</v>
      </c>
      <c r="BA367" s="10">
        <f t="shared" si="265"/>
        <v>-244.43681640601147</v>
      </c>
      <c r="BB367" s="10">
        <f t="shared" si="266"/>
        <v>-64.436816406011474</v>
      </c>
      <c r="BC367" s="37"/>
      <c r="BD367" s="46">
        <f t="shared" si="267"/>
        <v>-9</v>
      </c>
      <c r="BE367" s="46">
        <f t="shared" si="268"/>
        <v>-244</v>
      </c>
      <c r="BF367" s="46">
        <f t="shared" si="269"/>
        <v>-64</v>
      </c>
    </row>
    <row r="368" spans="22:58" x14ac:dyDescent="0.3">
      <c r="V368" s="29">
        <v>4.6400000000000299</v>
      </c>
      <c r="W368" s="38">
        <f t="shared" si="239"/>
        <v>436515.83224019624</v>
      </c>
      <c r="X368" s="30">
        <f t="shared" si="238"/>
        <v>0.52657877444698298</v>
      </c>
      <c r="Y368" s="31">
        <f t="shared" si="240"/>
        <v>-41.828132734841539</v>
      </c>
      <c r="Z368" s="31">
        <f t="shared" si="241"/>
        <v>-89.535783313681961</v>
      </c>
      <c r="AA368" s="31">
        <f t="shared" si="242"/>
        <v>30.636752823855975</v>
      </c>
      <c r="AB368" s="31">
        <f t="shared" si="243"/>
        <v>-88.315978925176609</v>
      </c>
      <c r="AC368" s="31">
        <f t="shared" si="244"/>
        <v>2.6454331324796258E-3</v>
      </c>
      <c r="AD368" s="31">
        <f t="shared" si="245"/>
        <v>1.4140241458260148</v>
      </c>
      <c r="AE368" s="31">
        <f t="shared" si="246"/>
        <v>-10.662155703406102</v>
      </c>
      <c r="AF368" s="31">
        <f t="shared" si="247"/>
        <v>-176.43773809303255</v>
      </c>
      <c r="AG368" s="31">
        <f t="shared" si="235"/>
        <v>92.110410468749379</v>
      </c>
      <c r="AH368" s="31">
        <f t="shared" si="248"/>
        <v>-149.22085787710606</v>
      </c>
      <c r="AI368" s="31">
        <f t="shared" si="249"/>
        <v>-89.999998018109125</v>
      </c>
      <c r="AJ368" s="31">
        <f t="shared" si="250"/>
        <v>66.555234370132595</v>
      </c>
      <c r="AK368" s="31">
        <f t="shared" si="251"/>
        <v>89.973062274076128</v>
      </c>
      <c r="AL368" s="32">
        <f t="shared" si="252"/>
        <v>-8.7054983092770684</v>
      </c>
      <c r="AM368" s="31">
        <f t="shared" si="253"/>
        <v>-68.466209710093054</v>
      </c>
      <c r="AN368" s="31">
        <f t="shared" si="254"/>
        <v>0.73928865249884979</v>
      </c>
      <c r="AO368" s="31">
        <f t="shared" si="255"/>
        <v>-68.493145454126051</v>
      </c>
      <c r="AP368" s="30">
        <f t="shared" si="236"/>
        <v>23.609121289162623</v>
      </c>
      <c r="AQ368" s="30">
        <f t="shared" si="237"/>
        <v>-22.498774732165998</v>
      </c>
      <c r="AR368" s="31">
        <f t="shared" si="256"/>
        <v>-8.8125204939106272</v>
      </c>
      <c r="AS368" s="33">
        <f t="shared" si="257"/>
        <v>-244.9308835471586</v>
      </c>
      <c r="AT368" s="31">
        <f t="shared" si="258"/>
        <v>8.2837068156418528E-7</v>
      </c>
      <c r="AU368" s="31">
        <f t="shared" si="259"/>
        <v>2.5023198983308716E-2</v>
      </c>
      <c r="AV368" s="32">
        <f t="shared" si="260"/>
        <v>-4.6595859605718509E-9</v>
      </c>
      <c r="AW368" s="31">
        <f t="shared" si="261"/>
        <v>-1.8767400423997161E-3</v>
      </c>
      <c r="AX368" s="34">
        <f t="shared" si="262"/>
        <v>8.2371109560361342E-7</v>
      </c>
      <c r="AY368" s="35">
        <f t="shared" si="263"/>
        <v>2.3146458940908998E-2</v>
      </c>
      <c r="AZ368" s="10">
        <f t="shared" si="264"/>
        <v>-8.8125196701995314</v>
      </c>
      <c r="BA368" s="10">
        <f t="shared" si="265"/>
        <v>-244.90773708821769</v>
      </c>
      <c r="BB368" s="10">
        <f t="shared" si="266"/>
        <v>-64.907737088217687</v>
      </c>
      <c r="BC368" s="37"/>
      <c r="BD368" s="46">
        <f t="shared" si="267"/>
        <v>-9</v>
      </c>
      <c r="BE368" s="46">
        <f t="shared" si="268"/>
        <v>-245</v>
      </c>
      <c r="BF368" s="46">
        <f t="shared" si="269"/>
        <v>-65</v>
      </c>
    </row>
    <row r="369" spans="22:58" x14ac:dyDescent="0.3">
      <c r="V369" s="29">
        <v>4.6500000000000297</v>
      </c>
      <c r="W369" s="36">
        <f t="shared" si="239"/>
        <v>446683.59215099411</v>
      </c>
      <c r="X369" s="30">
        <f t="shared" si="238"/>
        <v>0.52657877444698298</v>
      </c>
      <c r="Y369" s="31">
        <f t="shared" si="240"/>
        <v>-42.028119903982329</v>
      </c>
      <c r="Z369" s="31">
        <f t="shared" si="241"/>
        <v>-89.546349728780655</v>
      </c>
      <c r="AA369" s="31">
        <f t="shared" si="242"/>
        <v>30.836584012550063</v>
      </c>
      <c r="AB369" s="31">
        <f t="shared" si="243"/>
        <v>-88.354290599506029</v>
      </c>
      <c r="AC369" s="31">
        <f t="shared" si="244"/>
        <v>2.7700688022600176E-3</v>
      </c>
      <c r="AD369" s="31">
        <f t="shared" si="245"/>
        <v>1.4469471564218923</v>
      </c>
      <c r="AE369" s="31">
        <f t="shared" si="246"/>
        <v>-10.662187048183025</v>
      </c>
      <c r="AF369" s="31">
        <f t="shared" si="247"/>
        <v>-176.45369317186478</v>
      </c>
      <c r="AG369" s="31">
        <f t="shared" si="235"/>
        <v>92.110410468749379</v>
      </c>
      <c r="AH369" s="31">
        <f t="shared" si="248"/>
        <v>-149.42085787710604</v>
      </c>
      <c r="AI369" s="31">
        <f t="shared" si="249"/>
        <v>-89.999998063222478</v>
      </c>
      <c r="AJ369" s="31">
        <f t="shared" si="250"/>
        <v>66.755234326926498</v>
      </c>
      <c r="AK369" s="31">
        <f t="shared" si="251"/>
        <v>89.973675451491985</v>
      </c>
      <c r="AL369" s="32">
        <f t="shared" si="252"/>
        <v>-8.8790840409970393</v>
      </c>
      <c r="AM369" s="31">
        <f t="shared" si="253"/>
        <v>-68.912867626917972</v>
      </c>
      <c r="AN369" s="31">
        <f t="shared" si="254"/>
        <v>0.56570287757279303</v>
      </c>
      <c r="AO369" s="31">
        <f t="shared" si="255"/>
        <v>-68.939190238648465</v>
      </c>
      <c r="AP369" s="30">
        <f t="shared" si="236"/>
        <v>23.609121289162623</v>
      </c>
      <c r="AQ369" s="30">
        <f t="shared" si="237"/>
        <v>-22.498774732165998</v>
      </c>
      <c r="AR369" s="31">
        <f t="shared" si="256"/>
        <v>-8.9861376136136073</v>
      </c>
      <c r="AS369" s="33">
        <f t="shared" si="257"/>
        <v>-245.39288341051326</v>
      </c>
      <c r="AT369" s="31">
        <f t="shared" si="258"/>
        <v>8.6741058419805707E-7</v>
      </c>
      <c r="AU369" s="31">
        <f t="shared" si="259"/>
        <v>2.5606064087340091E-2</v>
      </c>
      <c r="AV369" s="32">
        <f t="shared" si="260"/>
        <v>-4.8791845400308791E-9</v>
      </c>
      <c r="AW369" s="31">
        <f t="shared" si="261"/>
        <v>-1.920454933687946E-3</v>
      </c>
      <c r="AX369" s="34">
        <f t="shared" si="262"/>
        <v>8.625313996580262E-7</v>
      </c>
      <c r="AY369" s="35">
        <f t="shared" si="263"/>
        <v>2.3685609153652146E-2</v>
      </c>
      <c r="AZ369" s="10">
        <f t="shared" si="264"/>
        <v>-8.9861367510822081</v>
      </c>
      <c r="BA369" s="10">
        <f t="shared" si="265"/>
        <v>-245.3691978013596</v>
      </c>
      <c r="BB369" s="10">
        <f t="shared" si="266"/>
        <v>-65.369197801359604</v>
      </c>
      <c r="BC369" s="48"/>
      <c r="BD369" s="46">
        <f t="shared" si="267"/>
        <v>-9</v>
      </c>
      <c r="BE369" s="46">
        <f t="shared" si="268"/>
        <v>-245</v>
      </c>
      <c r="BF369" s="46">
        <f t="shared" si="269"/>
        <v>-65</v>
      </c>
    </row>
    <row r="370" spans="22:58" x14ac:dyDescent="0.3">
      <c r="V370" s="29">
        <v>4.6600000000000303</v>
      </c>
      <c r="W370" s="38">
        <f t="shared" si="239"/>
        <v>457088.18961490749</v>
      </c>
      <c r="X370" s="30">
        <f t="shared" si="238"/>
        <v>0.52657877444698298</v>
      </c>
      <c r="Y370" s="31">
        <f t="shared" si="240"/>
        <v>-42.228107650571545</v>
      </c>
      <c r="Z370" s="31">
        <f t="shared" si="241"/>
        <v>-89.556675652725076</v>
      </c>
      <c r="AA370" s="31">
        <f t="shared" si="242"/>
        <v>31.036422792878874</v>
      </c>
      <c r="AB370" s="31">
        <f t="shared" si="243"/>
        <v>-88.391731616122627</v>
      </c>
      <c r="AC370" s="31">
        <f t="shared" si="244"/>
        <v>2.9005745366290298E-3</v>
      </c>
      <c r="AD370" s="31">
        <f t="shared" si="245"/>
        <v>1.4806360529364466</v>
      </c>
      <c r="AE370" s="31">
        <f t="shared" si="246"/>
        <v>-10.662205508709061</v>
      </c>
      <c r="AF370" s="31">
        <f t="shared" si="247"/>
        <v>-176.46777121591126</v>
      </c>
      <c r="AG370" s="31">
        <f t="shared" si="235"/>
        <v>92.110410468749379</v>
      </c>
      <c r="AH370" s="31">
        <f t="shared" si="248"/>
        <v>-149.62085787710606</v>
      </c>
      <c r="AI370" s="31">
        <f t="shared" si="249"/>
        <v>-89.999998107308897</v>
      </c>
      <c r="AJ370" s="31">
        <f t="shared" si="250"/>
        <v>66.955234285665014</v>
      </c>
      <c r="AK370" s="31">
        <f t="shared" si="251"/>
        <v>89.974274671291639</v>
      </c>
      <c r="AL370" s="32">
        <f t="shared" si="252"/>
        <v>-9.0537077489338387</v>
      </c>
      <c r="AM370" s="31">
        <f t="shared" si="253"/>
        <v>-69.351968617162669</v>
      </c>
      <c r="AN370" s="31">
        <f t="shared" si="254"/>
        <v>0.39107912837449277</v>
      </c>
      <c r="AO370" s="31">
        <f t="shared" si="255"/>
        <v>-69.377692053179928</v>
      </c>
      <c r="AP370" s="30">
        <f t="shared" si="236"/>
        <v>23.609121289162623</v>
      </c>
      <c r="AQ370" s="30">
        <f t="shared" si="237"/>
        <v>-22.498774732165998</v>
      </c>
      <c r="AR370" s="31">
        <f t="shared" si="256"/>
        <v>-9.1607798233379434</v>
      </c>
      <c r="AS370" s="33">
        <f t="shared" si="257"/>
        <v>-245.84546326909117</v>
      </c>
      <c r="AT370" s="31">
        <f t="shared" si="258"/>
        <v>9.0829038084002946E-7</v>
      </c>
      <c r="AU370" s="31">
        <f t="shared" si="259"/>
        <v>2.6202505858253001E-2</v>
      </c>
      <c r="AV370" s="32">
        <f t="shared" si="260"/>
        <v>-5.1091342105275246E-9</v>
      </c>
      <c r="AW370" s="31">
        <f t="shared" si="261"/>
        <v>-1.9651880755991945E-3</v>
      </c>
      <c r="AX370" s="34">
        <f t="shared" si="262"/>
        <v>9.031812466295019E-7</v>
      </c>
      <c r="AY370" s="35">
        <f t="shared" si="263"/>
        <v>2.4237317782653808E-2</v>
      </c>
      <c r="AZ370" s="10">
        <f t="shared" si="264"/>
        <v>-9.1607789201566963</v>
      </c>
      <c r="BA370" s="10">
        <f t="shared" si="265"/>
        <v>-245.82122595130852</v>
      </c>
      <c r="BB370" s="10">
        <f t="shared" si="266"/>
        <v>-65.82122595130852</v>
      </c>
      <c r="BC370" s="37"/>
      <c r="BD370" s="46">
        <f t="shared" si="267"/>
        <v>-9</v>
      </c>
      <c r="BE370" s="46">
        <f t="shared" si="268"/>
        <v>-246</v>
      </c>
      <c r="BF370" s="46">
        <f t="shared" si="269"/>
        <v>-66</v>
      </c>
    </row>
    <row r="371" spans="22:58" x14ac:dyDescent="0.3">
      <c r="V371" s="29">
        <v>4.6700000000000301</v>
      </c>
      <c r="W371" s="38">
        <f t="shared" si="239"/>
        <v>467735.14128723129</v>
      </c>
      <c r="X371" s="30">
        <f t="shared" si="238"/>
        <v>0.52657877444698298</v>
      </c>
      <c r="Y371" s="31">
        <f t="shared" si="240"/>
        <v>-42.428095948622804</v>
      </c>
      <c r="Z371" s="31">
        <f t="shared" si="241"/>
        <v>-89.566766557772169</v>
      </c>
      <c r="AA371" s="31">
        <f t="shared" si="242"/>
        <v>31.236268823701096</v>
      </c>
      <c r="AB371" s="31">
        <f t="shared" si="243"/>
        <v>-88.428321698770731</v>
      </c>
      <c r="AC371" s="31">
        <f t="shared" si="244"/>
        <v>3.0372266136029459E-3</v>
      </c>
      <c r="AD371" s="31">
        <f t="shared" si="245"/>
        <v>1.5151086044389426</v>
      </c>
      <c r="AE371" s="31">
        <f t="shared" si="246"/>
        <v>-10.662211123861123</v>
      </c>
      <c r="AF371" s="31">
        <f t="shared" si="247"/>
        <v>-176.47997965210394</v>
      </c>
      <c r="AG371" s="31">
        <f t="shared" si="235"/>
        <v>92.110410468749379</v>
      </c>
      <c r="AH371" s="31">
        <f t="shared" si="248"/>
        <v>-149.82085787710605</v>
      </c>
      <c r="AI371" s="31">
        <f t="shared" si="249"/>
        <v>-89.999998150391818</v>
      </c>
      <c r="AJ371" s="31">
        <f t="shared" si="250"/>
        <v>67.155234246260591</v>
      </c>
      <c r="AK371" s="31">
        <f t="shared" si="251"/>
        <v>89.974860251188844</v>
      </c>
      <c r="AL371" s="32">
        <f t="shared" si="252"/>
        <v>-9.2293343725340495</v>
      </c>
      <c r="AM371" s="31">
        <f t="shared" si="253"/>
        <v>-69.783539121674153</v>
      </c>
      <c r="AN371" s="31">
        <f t="shared" si="254"/>
        <v>0.21545246536986973</v>
      </c>
      <c r="AO371" s="31">
        <f t="shared" si="255"/>
        <v>-69.808677020877127</v>
      </c>
      <c r="AP371" s="30">
        <f t="shared" si="236"/>
        <v>23.609121289162623</v>
      </c>
      <c r="AQ371" s="30">
        <f t="shared" si="237"/>
        <v>-22.498774732165998</v>
      </c>
      <c r="AR371" s="31">
        <f t="shared" si="256"/>
        <v>-9.3364121014946289</v>
      </c>
      <c r="AS371" s="33">
        <f t="shared" si="257"/>
        <v>-246.28865667298106</v>
      </c>
      <c r="AT371" s="31">
        <f t="shared" si="258"/>
        <v>9.5109678378042245E-7</v>
      </c>
      <c r="AU371" s="31">
        <f t="shared" si="259"/>
        <v>2.6812840536851765E-2</v>
      </c>
      <c r="AV371" s="32">
        <f t="shared" si="260"/>
        <v>-5.349919064451118E-9</v>
      </c>
      <c r="AW371" s="31">
        <f t="shared" si="261"/>
        <v>-2.0109631862371916E-3</v>
      </c>
      <c r="AX371" s="34">
        <f t="shared" si="262"/>
        <v>9.4574686471597129E-7</v>
      </c>
      <c r="AY371" s="35">
        <f t="shared" si="263"/>
        <v>2.4801877350614572E-2</v>
      </c>
      <c r="AZ371" s="10">
        <f t="shared" si="264"/>
        <v>-9.3364111557477649</v>
      </c>
      <c r="BA371" s="10">
        <f t="shared" si="265"/>
        <v>-246.26385479563044</v>
      </c>
      <c r="BB371" s="10">
        <f t="shared" si="266"/>
        <v>-66.263854795630436</v>
      </c>
      <c r="BC371" s="37"/>
      <c r="BD371" s="46">
        <f t="shared" si="267"/>
        <v>-9</v>
      </c>
      <c r="BE371" s="46">
        <f t="shared" si="268"/>
        <v>-246</v>
      </c>
      <c r="BF371" s="46">
        <f t="shared" si="269"/>
        <v>-66</v>
      </c>
    </row>
    <row r="372" spans="22:58" x14ac:dyDescent="0.3">
      <c r="V372" s="29">
        <v>4.6800000000000299</v>
      </c>
      <c r="W372" s="36">
        <f t="shared" si="239"/>
        <v>478630.09232267219</v>
      </c>
      <c r="X372" s="30">
        <f t="shared" si="238"/>
        <v>0.52657877444698298</v>
      </c>
      <c r="Y372" s="31">
        <f t="shared" si="240"/>
        <v>-42.628084773319081</v>
      </c>
      <c r="Z372" s="31">
        <f t="shared" si="241"/>
        <v>-89.57662779174791</v>
      </c>
      <c r="AA372" s="31">
        <f t="shared" si="242"/>
        <v>31.436121779182038</v>
      </c>
      <c r="AB372" s="31">
        <f t="shared" si="243"/>
        <v>-88.464080128547224</v>
      </c>
      <c r="AC372" s="31">
        <f t="shared" si="244"/>
        <v>3.1803142961659616E-3</v>
      </c>
      <c r="AD372" s="31">
        <f t="shared" si="245"/>
        <v>1.5503829888444107</v>
      </c>
      <c r="AE372" s="31">
        <f t="shared" si="246"/>
        <v>-10.662203905393895</v>
      </c>
      <c r="AF372" s="31">
        <f t="shared" si="247"/>
        <v>-176.49032493145071</v>
      </c>
      <c r="AG372" s="31">
        <f t="shared" si="235"/>
        <v>92.110410468749379</v>
      </c>
      <c r="AH372" s="31">
        <f t="shared" si="248"/>
        <v>-150.02085787710604</v>
      </c>
      <c r="AI372" s="31">
        <f t="shared" si="249"/>
        <v>-89.999998192494047</v>
      </c>
      <c r="AJ372" s="31">
        <f t="shared" si="250"/>
        <v>67.355234208629668</v>
      </c>
      <c r="AK372" s="31">
        <f t="shared" si="251"/>
        <v>89.97543250166531</v>
      </c>
      <c r="AL372" s="32">
        <f t="shared" si="252"/>
        <v>-9.4059295879735831</v>
      </c>
      <c r="AM372" s="31">
        <f t="shared" si="253"/>
        <v>-70.20761202345102</v>
      </c>
      <c r="AN372" s="31">
        <f t="shared" si="254"/>
        <v>3.8857212299424404E-2</v>
      </c>
      <c r="AO372" s="31">
        <f t="shared" si="255"/>
        <v>-70.232177714279757</v>
      </c>
      <c r="AP372" s="30">
        <f t="shared" si="236"/>
        <v>23.609121289162623</v>
      </c>
      <c r="AQ372" s="30">
        <f t="shared" si="237"/>
        <v>-22.498774732165998</v>
      </c>
      <c r="AR372" s="31">
        <f t="shared" si="256"/>
        <v>-9.5130001360978458</v>
      </c>
      <c r="AS372" s="33">
        <f t="shared" si="257"/>
        <v>-246.72250264573046</v>
      </c>
      <c r="AT372" s="31">
        <f t="shared" si="258"/>
        <v>9.9592058826862718E-7</v>
      </c>
      <c r="AU372" s="31">
        <f t="shared" si="259"/>
        <v>2.7437391730107393E-2</v>
      </c>
      <c r="AV372" s="32">
        <f t="shared" si="260"/>
        <v>-5.60205405267003E-9</v>
      </c>
      <c r="AW372" s="31">
        <f t="shared" si="261"/>
        <v>-2.0578045361712726E-3</v>
      </c>
      <c r="AX372" s="34">
        <f t="shared" si="262"/>
        <v>9.9031853421595716E-7</v>
      </c>
      <c r="AY372" s="35">
        <f t="shared" si="263"/>
        <v>2.5379587193936119E-2</v>
      </c>
      <c r="AZ372" s="10">
        <f t="shared" si="264"/>
        <v>-9.512999145779311</v>
      </c>
      <c r="BA372" s="10">
        <f t="shared" si="265"/>
        <v>-246.69712305853653</v>
      </c>
      <c r="BB372" s="10">
        <f t="shared" si="266"/>
        <v>-66.697123058536533</v>
      </c>
      <c r="BC372" s="48"/>
      <c r="BD372" s="46">
        <f t="shared" si="267"/>
        <v>-10</v>
      </c>
      <c r="BE372" s="46">
        <f t="shared" si="268"/>
        <v>-247</v>
      </c>
      <c r="BF372" s="46">
        <f t="shared" si="269"/>
        <v>-67</v>
      </c>
    </row>
    <row r="373" spans="22:58" x14ac:dyDescent="0.3">
      <c r="V373" s="29">
        <v>4.6900000000000297</v>
      </c>
      <c r="W373" s="38">
        <f t="shared" si="239"/>
        <v>489778.81936847995</v>
      </c>
      <c r="X373" s="30">
        <f t="shared" si="238"/>
        <v>0.52657877444698298</v>
      </c>
      <c r="Y373" s="31">
        <f t="shared" si="240"/>
        <v>-42.828074100960016</v>
      </c>
      <c r="Z373" s="31">
        <f t="shared" si="241"/>
        <v>-89.586264580870861</v>
      </c>
      <c r="AA373" s="31">
        <f t="shared" si="242"/>
        <v>31.635981348108757</v>
      </c>
      <c r="AB373" s="31">
        <f t="shared" si="243"/>
        <v>-88.499025753556808</v>
      </c>
      <c r="AC373" s="31">
        <f t="shared" si="244"/>
        <v>3.3301404407868719E-3</v>
      </c>
      <c r="AD373" s="31">
        <f t="shared" si="245"/>
        <v>1.5864778020767165</v>
      </c>
      <c r="AE373" s="31">
        <f t="shared" si="246"/>
        <v>-10.662183837963491</v>
      </c>
      <c r="AF373" s="31">
        <f t="shared" si="247"/>
        <v>-176.49881253235094</v>
      </c>
      <c r="AG373" s="31">
        <f t="shared" si="235"/>
        <v>92.110410468749379</v>
      </c>
      <c r="AH373" s="31">
        <f t="shared" si="248"/>
        <v>-150.22085787710603</v>
      </c>
      <c r="AI373" s="31">
        <f t="shared" si="249"/>
        <v>-89.999998233637896</v>
      </c>
      <c r="AJ373" s="31">
        <f t="shared" si="250"/>
        <v>67.555234172692394</v>
      </c>
      <c r="AK373" s="31">
        <f t="shared" si="251"/>
        <v>89.975991726135348</v>
      </c>
      <c r="AL373" s="32">
        <f t="shared" si="252"/>
        <v>-9.5834598288826438</v>
      </c>
      <c r="AM373" s="31">
        <f t="shared" si="253"/>
        <v>-70.624226264132119</v>
      </c>
      <c r="AN373" s="31">
        <f t="shared" si="254"/>
        <v>-0.13867306454689832</v>
      </c>
      <c r="AO373" s="31">
        <f t="shared" si="255"/>
        <v>-70.648232771634667</v>
      </c>
      <c r="AP373" s="30">
        <f t="shared" si="236"/>
        <v>23.609121289162623</v>
      </c>
      <c r="AQ373" s="30">
        <f t="shared" si="237"/>
        <v>-22.498774732165998</v>
      </c>
      <c r="AR373" s="31">
        <f t="shared" si="256"/>
        <v>-9.6905103455137649</v>
      </c>
      <c r="AS373" s="33">
        <f t="shared" si="257"/>
        <v>-247.14704530398561</v>
      </c>
      <c r="AT373" s="31">
        <f t="shared" si="258"/>
        <v>1.0428568750215432E-6</v>
      </c>
      <c r="AU373" s="31">
        <f t="shared" si="259"/>
        <v>2.8076490582735397E-2</v>
      </c>
      <c r="AV373" s="32">
        <f t="shared" si="260"/>
        <v>-5.8660695552922148E-9</v>
      </c>
      <c r="AW373" s="31">
        <f t="shared" si="261"/>
        <v>-2.1057369613049367E-3</v>
      </c>
      <c r="AX373" s="34">
        <f t="shared" si="262"/>
        <v>1.036990805466251E-6</v>
      </c>
      <c r="AY373" s="35">
        <f t="shared" si="263"/>
        <v>2.5970753621430462E-2</v>
      </c>
      <c r="AZ373" s="10">
        <f t="shared" si="264"/>
        <v>-9.6905093085229588</v>
      </c>
      <c r="BA373" s="10">
        <f t="shared" si="265"/>
        <v>-247.12107455036417</v>
      </c>
      <c r="BB373" s="10">
        <f t="shared" si="266"/>
        <v>-67.12107455036417</v>
      </c>
      <c r="BC373" s="37"/>
      <c r="BD373" s="46">
        <f t="shared" si="267"/>
        <v>-10</v>
      </c>
      <c r="BE373" s="46">
        <f t="shared" si="268"/>
        <v>-247</v>
      </c>
      <c r="BF373" s="46">
        <f t="shared" si="269"/>
        <v>-67</v>
      </c>
    </row>
    <row r="374" spans="22:58" x14ac:dyDescent="0.3">
      <c r="V374" s="29">
        <v>4.7000000000000304</v>
      </c>
      <c r="W374" s="38">
        <f t="shared" si="239"/>
        <v>501187.23362730764</v>
      </c>
      <c r="X374" s="30">
        <f t="shared" si="238"/>
        <v>0.52657877444698298</v>
      </c>
      <c r="Y374" s="31">
        <f t="shared" si="240"/>
        <v>-43.028063908911783</v>
      </c>
      <c r="Z374" s="31">
        <f t="shared" si="241"/>
        <v>-89.595682032511959</v>
      </c>
      <c r="AA374" s="31">
        <f t="shared" si="242"/>
        <v>31.835847233235882</v>
      </c>
      <c r="AB374" s="31">
        <f t="shared" si="243"/>
        <v>-88.533176998375282</v>
      </c>
      <c r="AC374" s="31">
        <f t="shared" si="244"/>
        <v>3.4870221343073562E-3</v>
      </c>
      <c r="AD374" s="31">
        <f t="shared" si="245"/>
        <v>1.623412067419457</v>
      </c>
      <c r="AE374" s="31">
        <f t="shared" si="246"/>
        <v>-10.662150879094613</v>
      </c>
      <c r="AF374" s="31">
        <f t="shared" si="247"/>
        <v>-176.50544696346779</v>
      </c>
      <c r="AG374" s="31">
        <f t="shared" si="235"/>
        <v>92.110410468749379</v>
      </c>
      <c r="AH374" s="31">
        <f t="shared" si="248"/>
        <v>-150.42085787710604</v>
      </c>
      <c r="AI374" s="31">
        <f t="shared" si="249"/>
        <v>-89.999998273845222</v>
      </c>
      <c r="AJ374" s="31">
        <f t="shared" si="250"/>
        <v>67.7552341383726</v>
      </c>
      <c r="AK374" s="31">
        <f t="shared" si="251"/>
        <v>89.97653822110675</v>
      </c>
      <c r="AL374" s="32">
        <f t="shared" si="252"/>
        <v>-9.7618923034661815</v>
      </c>
      <c r="AM374" s="31">
        <f t="shared" si="253"/>
        <v>-71.033426466783396</v>
      </c>
      <c r="AN374" s="31">
        <f t="shared" si="254"/>
        <v>-0.31710557345024704</v>
      </c>
      <c r="AO374" s="31">
        <f t="shared" si="255"/>
        <v>-71.056886519521868</v>
      </c>
      <c r="AP374" s="30">
        <f t="shared" si="236"/>
        <v>23.609121289162623</v>
      </c>
      <c r="AQ374" s="30">
        <f t="shared" si="237"/>
        <v>-22.498774732165998</v>
      </c>
      <c r="AR374" s="31">
        <f t="shared" si="256"/>
        <v>-9.8689098955482351</v>
      </c>
      <c r="AS374" s="33">
        <f t="shared" si="257"/>
        <v>-247.56233348298966</v>
      </c>
      <c r="AT374" s="31">
        <f t="shared" si="258"/>
        <v>1.0920051992314007E-6</v>
      </c>
      <c r="AU374" s="31">
        <f t="shared" si="259"/>
        <v>2.8730475952770555E-2</v>
      </c>
      <c r="AV374" s="32">
        <f t="shared" si="260"/>
        <v>-6.1425287395596178E-9</v>
      </c>
      <c r="AW374" s="31">
        <f t="shared" si="261"/>
        <v>-2.1547858760441918E-3</v>
      </c>
      <c r="AX374" s="34">
        <f t="shared" si="262"/>
        <v>1.0858626704918411E-6</v>
      </c>
      <c r="AY374" s="35">
        <f t="shared" si="263"/>
        <v>2.6575690076726364E-2</v>
      </c>
      <c r="AZ374" s="10">
        <f t="shared" si="264"/>
        <v>-9.8689088096855642</v>
      </c>
      <c r="BA374" s="10">
        <f t="shared" si="265"/>
        <v>-247.53575779291293</v>
      </c>
      <c r="BB374" s="10">
        <f t="shared" si="266"/>
        <v>-67.535757792912932</v>
      </c>
      <c r="BC374" s="37"/>
      <c r="BD374" s="46">
        <f t="shared" si="267"/>
        <v>-10</v>
      </c>
      <c r="BE374" s="46">
        <f t="shared" si="268"/>
        <v>-248</v>
      </c>
      <c r="BF374" s="46">
        <f t="shared" si="269"/>
        <v>-68</v>
      </c>
    </row>
    <row r="375" spans="22:58" x14ac:dyDescent="0.3">
      <c r="V375" s="29">
        <v>4.7100000000000302</v>
      </c>
      <c r="W375" s="36">
        <f t="shared" si="239"/>
        <v>512861.383991401</v>
      </c>
      <c r="X375" s="30">
        <f t="shared" si="238"/>
        <v>0.52657877444698298</v>
      </c>
      <c r="Y375" s="31">
        <f t="shared" si="240"/>
        <v>-43.228054175558938</v>
      </c>
      <c r="Z375" s="31">
        <f t="shared" si="241"/>
        <v>-89.604885137892211</v>
      </c>
      <c r="AA375" s="31">
        <f t="shared" si="242"/>
        <v>32.035719150660277</v>
      </c>
      <c r="AB375" s="31">
        <f t="shared" si="243"/>
        <v>-88.566551873323732</v>
      </c>
      <c r="AC375" s="31">
        <f t="shared" si="244"/>
        <v>3.6512913604784605E-3</v>
      </c>
      <c r="AD375" s="31">
        <f t="shared" si="245"/>
        <v>1.6612052450571568</v>
      </c>
      <c r="AE375" s="31">
        <f t="shared" si="246"/>
        <v>-10.6621049590912</v>
      </c>
      <c r="AF375" s="31">
        <f t="shared" si="247"/>
        <v>-176.5102317661588</v>
      </c>
      <c r="AG375" s="31">
        <f t="shared" si="235"/>
        <v>92.110410468749379</v>
      </c>
      <c r="AH375" s="31">
        <f t="shared" si="248"/>
        <v>-150.62085787710606</v>
      </c>
      <c r="AI375" s="31">
        <f t="shared" si="249"/>
        <v>-89.999998313137297</v>
      </c>
      <c r="AJ375" s="31">
        <f t="shared" si="250"/>
        <v>67.955234105597413</v>
      </c>
      <c r="AK375" s="31">
        <f t="shared" si="251"/>
        <v>89.977072276338006</v>
      </c>
      <c r="AL375" s="32">
        <f t="shared" si="252"/>
        <v>-9.941195008223648</v>
      </c>
      <c r="AM375" s="31">
        <f t="shared" si="253"/>
        <v>-71.435262566148907</v>
      </c>
      <c r="AN375" s="31">
        <f t="shared" si="254"/>
        <v>-0.49640831098291827</v>
      </c>
      <c r="AO375" s="31">
        <f t="shared" si="255"/>
        <v>-71.458188602948198</v>
      </c>
      <c r="AP375" s="30">
        <f t="shared" si="236"/>
        <v>23.609121289162623</v>
      </c>
      <c r="AQ375" s="30">
        <f t="shared" si="237"/>
        <v>-22.498774732165998</v>
      </c>
      <c r="AR375" s="31">
        <f t="shared" si="256"/>
        <v>-10.048166713077494</v>
      </c>
      <c r="AS375" s="33">
        <f t="shared" si="257"/>
        <v>-247.96842036910698</v>
      </c>
      <c r="AT375" s="31">
        <f t="shared" si="258"/>
        <v>1.1434698104320259E-6</v>
      </c>
      <c r="AU375" s="31">
        <f t="shared" si="259"/>
        <v>2.9399694591230419E-2</v>
      </c>
      <c r="AV375" s="32">
        <f t="shared" si="260"/>
        <v>-6.4320179165735281E-9</v>
      </c>
      <c r="AW375" s="31">
        <f t="shared" si="261"/>
        <v>-2.2049772867725743E-3</v>
      </c>
      <c r="AX375" s="34">
        <f t="shared" si="262"/>
        <v>1.1370377925154523E-6</v>
      </c>
      <c r="AY375" s="35">
        <f t="shared" si="263"/>
        <v>2.7194717304457845E-2</v>
      </c>
      <c r="AZ375" s="10">
        <f t="shared" si="264"/>
        <v>-10.048165576039702</v>
      </c>
      <c r="BA375" s="10">
        <f t="shared" si="265"/>
        <v>-247.94122565180251</v>
      </c>
      <c r="BB375" s="10">
        <f t="shared" si="266"/>
        <v>-67.941225651802512</v>
      </c>
      <c r="BC375" s="48"/>
      <c r="BD375" s="46">
        <f t="shared" si="267"/>
        <v>-10</v>
      </c>
      <c r="BE375" s="46">
        <f t="shared" si="268"/>
        <v>-248</v>
      </c>
      <c r="BF375" s="46">
        <f t="shared" si="269"/>
        <v>-68</v>
      </c>
    </row>
    <row r="376" spans="22:58" x14ac:dyDescent="0.3">
      <c r="V376" s="29">
        <v>4.7200000000000299</v>
      </c>
      <c r="W376" s="38">
        <f t="shared" si="239"/>
        <v>524807.46024980955</v>
      </c>
      <c r="X376" s="30">
        <f t="shared" si="238"/>
        <v>0.52657877444698298</v>
      </c>
      <c r="Y376" s="31">
        <f t="shared" si="240"/>
        <v>-43.428044880258774</v>
      </c>
      <c r="Z376" s="31">
        <f t="shared" si="241"/>
        <v>-89.613878774719254</v>
      </c>
      <c r="AA376" s="31">
        <f t="shared" si="242"/>
        <v>32.235596829223844</v>
      </c>
      <c r="AB376" s="31">
        <f t="shared" si="243"/>
        <v>-88.59916798355583</v>
      </c>
      <c r="AC376" s="31">
        <f t="shared" si="244"/>
        <v>3.823295697501805E-3</v>
      </c>
      <c r="AD376" s="31">
        <f t="shared" si="245"/>
        <v>1.6998772418093537</v>
      </c>
      <c r="AE376" s="31">
        <f t="shared" si="246"/>
        <v>-10.662045980890445</v>
      </c>
      <c r="AF376" s="31">
        <f t="shared" si="247"/>
        <v>-176.51316951646572</v>
      </c>
      <c r="AG376" s="31">
        <f t="shared" si="235"/>
        <v>92.110410468749379</v>
      </c>
      <c r="AH376" s="31">
        <f t="shared" si="248"/>
        <v>-150.82085787710605</v>
      </c>
      <c r="AI376" s="31">
        <f t="shared" si="249"/>
        <v>-89.99999835153497</v>
      </c>
      <c r="AJ376" s="31">
        <f t="shared" si="250"/>
        <v>68.155234074297383</v>
      </c>
      <c r="AK376" s="31">
        <f t="shared" si="251"/>
        <v>89.977594174991879</v>
      </c>
      <c r="AL376" s="32">
        <f t="shared" si="252"/>
        <v>-10.121336738474911</v>
      </c>
      <c r="AM376" s="31">
        <f t="shared" si="253"/>
        <v>-71.82978944738494</v>
      </c>
      <c r="AN376" s="31">
        <f t="shared" si="254"/>
        <v>-0.67655007253419974</v>
      </c>
      <c r="AO376" s="31">
        <f t="shared" si="255"/>
        <v>-71.852193623928031</v>
      </c>
      <c r="AP376" s="30">
        <f t="shared" si="236"/>
        <v>23.609121289162623</v>
      </c>
      <c r="AQ376" s="30">
        <f t="shared" si="237"/>
        <v>-22.498774732165998</v>
      </c>
      <c r="AR376" s="31">
        <f t="shared" si="256"/>
        <v>-10.22824949642802</v>
      </c>
      <c r="AS376" s="33">
        <f t="shared" si="257"/>
        <v>-248.36536314039375</v>
      </c>
      <c r="AT376" s="31">
        <f t="shared" si="258"/>
        <v>1.1973598762223765E-6</v>
      </c>
      <c r="AU376" s="31">
        <f t="shared" si="259"/>
        <v>3.0084501325964491E-2</v>
      </c>
      <c r="AV376" s="32">
        <f t="shared" si="260"/>
        <v>-6.7351503986044507E-9</v>
      </c>
      <c r="AW376" s="31">
        <f t="shared" si="261"/>
        <v>-2.2563378056401099E-3</v>
      </c>
      <c r="AX376" s="34">
        <f t="shared" si="262"/>
        <v>1.190624725823772E-6</v>
      </c>
      <c r="AY376" s="35">
        <f t="shared" si="263"/>
        <v>2.782816352032438E-2</v>
      </c>
      <c r="AZ376" s="10">
        <f t="shared" si="264"/>
        <v>-10.228248305803294</v>
      </c>
      <c r="BA376" s="10">
        <f t="shared" si="265"/>
        <v>-248.33753497687343</v>
      </c>
      <c r="BB376" s="10">
        <f t="shared" si="266"/>
        <v>-68.337534976873428</v>
      </c>
      <c r="BC376" s="37"/>
      <c r="BD376" s="46">
        <f t="shared" si="267"/>
        <v>-10</v>
      </c>
      <c r="BE376" s="46">
        <f t="shared" si="268"/>
        <v>-248</v>
      </c>
      <c r="BF376" s="46">
        <f t="shared" si="269"/>
        <v>-68</v>
      </c>
    </row>
    <row r="377" spans="22:58" x14ac:dyDescent="0.3">
      <c r="V377" s="29">
        <v>4.7300000000000297</v>
      </c>
      <c r="W377" s="38">
        <f t="shared" si="239"/>
        <v>537031.79637029045</v>
      </c>
      <c r="X377" s="30">
        <f t="shared" si="238"/>
        <v>0.52657877444698298</v>
      </c>
      <c r="Y377" s="31">
        <f t="shared" si="240"/>
        <v>-43.628036003297453</v>
      </c>
      <c r="Z377" s="31">
        <f t="shared" si="241"/>
        <v>-89.622667709764613</v>
      </c>
      <c r="AA377" s="31">
        <f t="shared" si="242"/>
        <v>32.435480009942708</v>
      </c>
      <c r="AB377" s="31">
        <f t="shared" si="243"/>
        <v>-88.631042537961164</v>
      </c>
      <c r="AC377" s="31">
        <f t="shared" si="244"/>
        <v>4.0033990480290872E-3</v>
      </c>
      <c r="AD377" s="31">
        <f t="shared" si="245"/>
        <v>1.739448421059882</v>
      </c>
      <c r="AE377" s="31">
        <f t="shared" si="246"/>
        <v>-10.661973819859734</v>
      </c>
      <c r="AF377" s="31">
        <f t="shared" si="247"/>
        <v>-176.51426182666592</v>
      </c>
      <c r="AG377" s="31">
        <f t="shared" si="235"/>
        <v>92.110410468749379</v>
      </c>
      <c r="AH377" s="31">
        <f t="shared" si="248"/>
        <v>-151.02085787710604</v>
      </c>
      <c r="AI377" s="31">
        <f t="shared" si="249"/>
        <v>-89.999998389058618</v>
      </c>
      <c r="AJ377" s="31">
        <f t="shared" si="250"/>
        <v>68.35523404440606</v>
      </c>
      <c r="AK377" s="31">
        <f t="shared" si="251"/>
        <v>89.978104193785612</v>
      </c>
      <c r="AL377" s="32">
        <f t="shared" si="252"/>
        <v>-10.302287095898738</v>
      </c>
      <c r="AM377" s="31">
        <f t="shared" si="253"/>
        <v>-72.217066594151888</v>
      </c>
      <c r="AN377" s="31">
        <f t="shared" si="254"/>
        <v>-0.8575004598493372</v>
      </c>
      <c r="AO377" s="31">
        <f t="shared" si="255"/>
        <v>-72.238960789424894</v>
      </c>
      <c r="AP377" s="30">
        <f t="shared" si="236"/>
        <v>23.609121289162623</v>
      </c>
      <c r="AQ377" s="30">
        <f t="shared" si="237"/>
        <v>-22.498774732165998</v>
      </c>
      <c r="AR377" s="31">
        <f t="shared" si="256"/>
        <v>-10.409127722712446</v>
      </c>
      <c r="AS377" s="33">
        <f t="shared" si="257"/>
        <v>-248.7532226160908</v>
      </c>
      <c r="AT377" s="31">
        <f t="shared" si="258"/>
        <v>1.2537897002040742E-6</v>
      </c>
      <c r="AU377" s="31">
        <f t="shared" si="259"/>
        <v>3.0785259249784962E-2</v>
      </c>
      <c r="AV377" s="32">
        <f t="shared" si="260"/>
        <v>-7.0525684277470607E-9</v>
      </c>
      <c r="AW377" s="31">
        <f t="shared" si="261"/>
        <v>-2.3088946646734067E-3</v>
      </c>
      <c r="AX377" s="34">
        <f t="shared" si="262"/>
        <v>1.2467371317763273E-6</v>
      </c>
      <c r="AY377" s="35">
        <f t="shared" si="263"/>
        <v>2.8476364585111557E-2</v>
      </c>
      <c r="AZ377" s="10">
        <f t="shared" si="264"/>
        <v>-10.409126475975315</v>
      </c>
      <c r="BA377" s="10">
        <f t="shared" si="265"/>
        <v>-248.72474625150568</v>
      </c>
      <c r="BB377" s="10">
        <f t="shared" si="266"/>
        <v>-68.724746251505678</v>
      </c>
      <c r="BC377" s="37"/>
      <c r="BD377" s="46">
        <f t="shared" si="267"/>
        <v>-10</v>
      </c>
      <c r="BE377" s="46">
        <f t="shared" si="268"/>
        <v>-249</v>
      </c>
      <c r="BF377" s="46">
        <f t="shared" si="269"/>
        <v>-69</v>
      </c>
    </row>
    <row r="378" spans="22:58" x14ac:dyDescent="0.3">
      <c r="V378" s="29">
        <v>4.7400000000000304</v>
      </c>
      <c r="W378" s="36">
        <f t="shared" si="239"/>
        <v>549540.87385766313</v>
      </c>
      <c r="X378" s="30">
        <f t="shared" si="238"/>
        <v>0.52657877444698298</v>
      </c>
      <c r="Y378" s="31">
        <f t="shared" si="240"/>
        <v>-43.828027525848285</v>
      </c>
      <c r="Z378" s="31">
        <f t="shared" si="241"/>
        <v>-89.631256601382574</v>
      </c>
      <c r="AA378" s="31">
        <f t="shared" si="242"/>
        <v>32.635368445461914</v>
      </c>
      <c r="AB378" s="31">
        <f t="shared" si="243"/>
        <v>-88.662192357886951</v>
      </c>
      <c r="AC378" s="31">
        <f t="shared" si="244"/>
        <v>4.1919824030679361E-3</v>
      </c>
      <c r="AD378" s="31">
        <f t="shared" si="245"/>
        <v>1.7799396128837233</v>
      </c>
      <c r="AE378" s="31">
        <f t="shared" si="246"/>
        <v>-10.661888323536321</v>
      </c>
      <c r="AF378" s="31">
        <f t="shared" si="247"/>
        <v>-176.5135093463858</v>
      </c>
      <c r="AG378" s="31">
        <f t="shared" si="235"/>
        <v>92.110410468749379</v>
      </c>
      <c r="AH378" s="31">
        <f t="shared" si="248"/>
        <v>-151.22085787710606</v>
      </c>
      <c r="AI378" s="31">
        <f t="shared" si="249"/>
        <v>-89.999998425728123</v>
      </c>
      <c r="AJ378" s="31">
        <f t="shared" si="250"/>
        <v>68.55523401586008</v>
      </c>
      <c r="AK378" s="31">
        <f t="shared" si="251"/>
        <v>89.978602603137588</v>
      </c>
      <c r="AL378" s="32">
        <f t="shared" si="252"/>
        <v>-10.48401649328974</v>
      </c>
      <c r="AM378" s="31">
        <f t="shared" si="253"/>
        <v>-72.597157746806346</v>
      </c>
      <c r="AN378" s="31">
        <f t="shared" si="254"/>
        <v>-1.0392298857863373</v>
      </c>
      <c r="AO378" s="31">
        <f t="shared" si="255"/>
        <v>-72.61855356939688</v>
      </c>
      <c r="AP378" s="30">
        <f t="shared" si="236"/>
        <v>23.609121289162623</v>
      </c>
      <c r="AQ378" s="30">
        <f t="shared" si="237"/>
        <v>-22.498774732165998</v>
      </c>
      <c r="AR378" s="31">
        <f t="shared" si="256"/>
        <v>-10.590771652326033</v>
      </c>
      <c r="AS378" s="33">
        <f t="shared" si="257"/>
        <v>-249.13206291578268</v>
      </c>
      <c r="AT378" s="31">
        <f t="shared" si="258"/>
        <v>1.3128789804206405E-6</v>
      </c>
      <c r="AU378" s="31">
        <f t="shared" si="259"/>
        <v>3.1502339912979599E-2</v>
      </c>
      <c r="AV378" s="32">
        <f t="shared" si="260"/>
        <v>-7.3849451045751512E-9</v>
      </c>
      <c r="AW378" s="31">
        <f t="shared" si="261"/>
        <v>-2.3626757302144452E-3</v>
      </c>
      <c r="AX378" s="34">
        <f t="shared" si="262"/>
        <v>1.3054940353160654E-6</v>
      </c>
      <c r="AY378" s="35">
        <f t="shared" si="263"/>
        <v>2.9139664182765153E-2</v>
      </c>
      <c r="AZ378" s="10">
        <f t="shared" si="264"/>
        <v>-10.590770346831999</v>
      </c>
      <c r="BA378" s="10">
        <f t="shared" si="265"/>
        <v>-249.10292325159992</v>
      </c>
      <c r="BB378" s="10">
        <f t="shared" si="266"/>
        <v>-69.102923251599918</v>
      </c>
      <c r="BC378" s="48"/>
      <c r="BD378" s="46">
        <f t="shared" si="267"/>
        <v>-11</v>
      </c>
      <c r="BE378" s="46">
        <f t="shared" si="268"/>
        <v>-249</v>
      </c>
      <c r="BF378" s="46">
        <f t="shared" si="269"/>
        <v>-69</v>
      </c>
    </row>
    <row r="379" spans="22:58" x14ac:dyDescent="0.3">
      <c r="V379" s="29">
        <v>4.7500000000000302</v>
      </c>
      <c r="W379" s="38">
        <f t="shared" si="239"/>
        <v>562341.32519038848</v>
      </c>
      <c r="X379" s="30">
        <f t="shared" si="238"/>
        <v>0.52657877444698298</v>
      </c>
      <c r="Y379" s="31">
        <f t="shared" si="240"/>
        <v>-44.028019429931717</v>
      </c>
      <c r="Z379" s="31">
        <f t="shared" si="241"/>
        <v>-89.639650001972242</v>
      </c>
      <c r="AA379" s="31">
        <f t="shared" si="242"/>
        <v>32.835261899534466</v>
      </c>
      <c r="AB379" s="31">
        <f t="shared" si="243"/>
        <v>-88.692633885681317</v>
      </c>
      <c r="AC379" s="31">
        <f t="shared" si="244"/>
        <v>4.3894446413809858E-3</v>
      </c>
      <c r="AD379" s="31">
        <f t="shared" si="245"/>
        <v>1.8213721243736225</v>
      </c>
      <c r="AE379" s="31">
        <f t="shared" si="246"/>
        <v>-10.661789311308889</v>
      </c>
      <c r="AF379" s="31">
        <f t="shared" si="247"/>
        <v>-176.51091176327992</v>
      </c>
      <c r="AG379" s="31">
        <f t="shared" si="235"/>
        <v>92.110410468749379</v>
      </c>
      <c r="AH379" s="31">
        <f t="shared" si="248"/>
        <v>-151.42085787710604</v>
      </c>
      <c r="AI379" s="31">
        <f t="shared" si="249"/>
        <v>-89.999998461562924</v>
      </c>
      <c r="AJ379" s="31">
        <f t="shared" si="250"/>
        <v>68.755233988598874</v>
      </c>
      <c r="AK379" s="31">
        <f t="shared" si="251"/>
        <v>89.979089667310731</v>
      </c>
      <c r="AL379" s="32">
        <f t="shared" si="252"/>
        <v>-10.666496156736546</v>
      </c>
      <c r="AM379" s="31">
        <f t="shared" si="253"/>
        <v>-72.970130571308275</v>
      </c>
      <c r="AN379" s="31">
        <f t="shared" si="254"/>
        <v>-1.2217095764943373</v>
      </c>
      <c r="AO379" s="31">
        <f t="shared" si="255"/>
        <v>-72.991039365560468</v>
      </c>
      <c r="AP379" s="30">
        <f t="shared" si="236"/>
        <v>23.609121289162623</v>
      </c>
      <c r="AQ379" s="30">
        <f t="shared" si="237"/>
        <v>-22.498774732165998</v>
      </c>
      <c r="AR379" s="31">
        <f t="shared" si="256"/>
        <v>-10.773152330806601</v>
      </c>
      <c r="AS379" s="33">
        <f t="shared" si="257"/>
        <v>-249.5019511288404</v>
      </c>
      <c r="AT379" s="31">
        <f t="shared" si="258"/>
        <v>1.3747530504387913E-6</v>
      </c>
      <c r="AU379" s="31">
        <f t="shared" si="259"/>
        <v>3.2236123520308635E-2</v>
      </c>
      <c r="AV379" s="32">
        <f t="shared" si="260"/>
        <v>-7.7329863167965834E-9</v>
      </c>
      <c r="AW379" s="31">
        <f t="shared" si="261"/>
        <v>-2.4177095176956703E-3</v>
      </c>
      <c r="AX379" s="34">
        <f t="shared" si="262"/>
        <v>1.3670200641219947E-6</v>
      </c>
      <c r="AY379" s="35">
        <f t="shared" si="263"/>
        <v>2.9818414002612963E-2</v>
      </c>
      <c r="AZ379" s="10">
        <f t="shared" si="264"/>
        <v>-10.773150963786538</v>
      </c>
      <c r="BA379" s="10">
        <f t="shared" si="265"/>
        <v>-249.47213271483778</v>
      </c>
      <c r="BB379" s="10">
        <f t="shared" si="266"/>
        <v>-69.472132714837784</v>
      </c>
      <c r="BC379" s="37"/>
      <c r="BD379" s="46">
        <f t="shared" si="267"/>
        <v>-11</v>
      </c>
      <c r="BE379" s="46">
        <f t="shared" si="268"/>
        <v>-249</v>
      </c>
      <c r="BF379" s="46">
        <f t="shared" si="269"/>
        <v>-69</v>
      </c>
    </row>
    <row r="380" spans="22:58" x14ac:dyDescent="0.3">
      <c r="V380" s="29">
        <v>4.76000000000003</v>
      </c>
      <c r="W380" s="38">
        <f t="shared" si="239"/>
        <v>575439.93733719713</v>
      </c>
      <c r="X380" s="30">
        <f t="shared" si="238"/>
        <v>0.52657877444698298</v>
      </c>
      <c r="Y380" s="31">
        <f t="shared" si="240"/>
        <v>-44.22801169837733</v>
      </c>
      <c r="Z380" s="31">
        <f t="shared" si="241"/>
        <v>-89.647852360383894</v>
      </c>
      <c r="AA380" s="31">
        <f t="shared" si="242"/>
        <v>33.035160146523538</v>
      </c>
      <c r="AB380" s="31">
        <f t="shared" si="243"/>
        <v>-88.722383193060352</v>
      </c>
      <c r="AC380" s="31">
        <f t="shared" si="244"/>
        <v>4.5962033659896562E-3</v>
      </c>
      <c r="AD380" s="31">
        <f t="shared" si="245"/>
        <v>1.8637677501685619</v>
      </c>
      <c r="AE380" s="31">
        <f t="shared" si="246"/>
        <v>-10.66167657404082</v>
      </c>
      <c r="AF380" s="31">
        <f t="shared" si="247"/>
        <v>-176.50646780327568</v>
      </c>
      <c r="AG380" s="31">
        <f t="shared" si="235"/>
        <v>92.110410468749379</v>
      </c>
      <c r="AH380" s="31">
        <f t="shared" si="248"/>
        <v>-151.62085787710606</v>
      </c>
      <c r="AI380" s="31">
        <f t="shared" si="249"/>
        <v>-89.999998496582023</v>
      </c>
      <c r="AJ380" s="31">
        <f t="shared" si="250"/>
        <v>68.955233962564634</v>
      </c>
      <c r="AK380" s="31">
        <f t="shared" si="251"/>
        <v>89.97956564455265</v>
      </c>
      <c r="AL380" s="32">
        <f t="shared" si="252"/>
        <v>-10.849698125420147</v>
      </c>
      <c r="AM380" s="31">
        <f t="shared" si="253"/>
        <v>-73.33605633934144</v>
      </c>
      <c r="AN380" s="31">
        <f t="shared" si="254"/>
        <v>-1.404911571212196</v>
      </c>
      <c r="AO380" s="31">
        <f t="shared" si="255"/>
        <v>-73.356489191370812</v>
      </c>
      <c r="AP380" s="30">
        <f t="shared" si="236"/>
        <v>23.609121289162623</v>
      </c>
      <c r="AQ380" s="30">
        <f t="shared" si="237"/>
        <v>-22.498774732165998</v>
      </c>
      <c r="AR380" s="31">
        <f t="shared" si="256"/>
        <v>-10.956241588256391</v>
      </c>
      <c r="AS380" s="33">
        <f t="shared" si="257"/>
        <v>-249.86295699464648</v>
      </c>
      <c r="AT380" s="31">
        <f t="shared" si="258"/>
        <v>1.4395431551454609E-6</v>
      </c>
      <c r="AU380" s="31">
        <f t="shared" si="259"/>
        <v>3.2986999132590046E-2</v>
      </c>
      <c r="AV380" s="32">
        <f t="shared" si="260"/>
        <v>-8.097430739253308E-9</v>
      </c>
      <c r="AW380" s="31">
        <f t="shared" si="261"/>
        <v>-2.4740252067592572E-3</v>
      </c>
      <c r="AX380" s="34">
        <f t="shared" si="262"/>
        <v>1.4314457244062076E-6</v>
      </c>
      <c r="AY380" s="35">
        <f t="shared" si="263"/>
        <v>3.0512973925830789E-2</v>
      </c>
      <c r="AZ380" s="10">
        <f t="shared" si="264"/>
        <v>-10.956240156810667</v>
      </c>
      <c r="BA380" s="10">
        <f t="shared" si="265"/>
        <v>-249.83244402072066</v>
      </c>
      <c r="BB380" s="10">
        <f t="shared" si="266"/>
        <v>-69.832444020720658</v>
      </c>
      <c r="BC380" s="37"/>
      <c r="BD380" s="46">
        <f t="shared" si="267"/>
        <v>-11</v>
      </c>
      <c r="BE380" s="46">
        <f t="shared" si="268"/>
        <v>-250</v>
      </c>
      <c r="BF380" s="46">
        <f t="shared" si="269"/>
        <v>-70</v>
      </c>
    </row>
    <row r="381" spans="22:58" x14ac:dyDescent="0.3">
      <c r="V381" s="29">
        <v>4.7700000000000298</v>
      </c>
      <c r="W381" s="36">
        <f t="shared" si="239"/>
        <v>588843.65535563009</v>
      </c>
      <c r="X381" s="30">
        <f t="shared" si="238"/>
        <v>0.52657877444698298</v>
      </c>
      <c r="Y381" s="31">
        <f t="shared" si="240"/>
        <v>-44.428004314787366</v>
      </c>
      <c r="Z381" s="31">
        <f t="shared" si="241"/>
        <v>-89.655868024270973</v>
      </c>
      <c r="AA381" s="31">
        <f t="shared" si="242"/>
        <v>33.235062970926961</v>
      </c>
      <c r="AB381" s="31">
        <f t="shared" si="243"/>
        <v>-88.751455989302244</v>
      </c>
      <c r="AC381" s="31">
        <f t="shared" si="244"/>
        <v>4.8126957794569665E-3</v>
      </c>
      <c r="AD381" s="31">
        <f t="shared" si="245"/>
        <v>1.9071487831860592</v>
      </c>
      <c r="AE381" s="31">
        <f t="shared" si="246"/>
        <v>-10.661549873633966</v>
      </c>
      <c r="AF381" s="31">
        <f t="shared" si="247"/>
        <v>-176.50017523038716</v>
      </c>
      <c r="AG381" s="31">
        <f t="shared" si="235"/>
        <v>92.110410468749379</v>
      </c>
      <c r="AH381" s="31">
        <f t="shared" si="248"/>
        <v>-151.82085787710605</v>
      </c>
      <c r="AI381" s="31">
        <f t="shared" si="249"/>
        <v>-89.999998530803992</v>
      </c>
      <c r="AJ381" s="31">
        <f t="shared" si="250"/>
        <v>69.155233937702121</v>
      </c>
      <c r="AK381" s="31">
        <f t="shared" si="251"/>
        <v>89.980030787232508</v>
      </c>
      <c r="AL381" s="32">
        <f t="shared" si="252"/>
        <v>-11.03359524922624</v>
      </c>
      <c r="AM381" s="31">
        <f t="shared" si="253"/>
        <v>-73.695009620035577</v>
      </c>
      <c r="AN381" s="31">
        <f t="shared" si="254"/>
        <v>-1.5888087198807899</v>
      </c>
      <c r="AO381" s="31">
        <f t="shared" si="255"/>
        <v>-73.714977363607062</v>
      </c>
      <c r="AP381" s="30">
        <f t="shared" si="236"/>
        <v>23.609121289162623</v>
      </c>
      <c r="AQ381" s="30">
        <f t="shared" si="237"/>
        <v>-22.498774732165998</v>
      </c>
      <c r="AR381" s="31">
        <f t="shared" si="256"/>
        <v>-11.140012036518131</v>
      </c>
      <c r="AS381" s="33">
        <f t="shared" si="257"/>
        <v>-250.21515259399422</v>
      </c>
      <c r="AT381" s="31">
        <f t="shared" si="258"/>
        <v>1.5073867207588059E-6</v>
      </c>
      <c r="AU381" s="31">
        <f t="shared" si="259"/>
        <v>3.375536487298024E-2</v>
      </c>
      <c r="AV381" s="32">
        <f t="shared" si="260"/>
        <v>-8.4790517625763235E-9</v>
      </c>
      <c r="AW381" s="31">
        <f t="shared" si="261"/>
        <v>-2.5316526567285384E-3</v>
      </c>
      <c r="AX381" s="34">
        <f t="shared" si="262"/>
        <v>1.4989076689962296E-6</v>
      </c>
      <c r="AY381" s="35">
        <f t="shared" si="263"/>
        <v>3.1223712216251701E-2</v>
      </c>
      <c r="AZ381" s="10">
        <f t="shared" si="264"/>
        <v>-11.140010537610463</v>
      </c>
      <c r="BA381" s="10">
        <f t="shared" si="265"/>
        <v>-250.18392888177797</v>
      </c>
      <c r="BB381" s="10">
        <f t="shared" si="266"/>
        <v>-70.183928881777973</v>
      </c>
      <c r="BC381" s="48"/>
      <c r="BD381" s="46">
        <f t="shared" si="267"/>
        <v>-11</v>
      </c>
      <c r="BE381" s="46">
        <f t="shared" si="268"/>
        <v>-250</v>
      </c>
      <c r="BF381" s="46">
        <f t="shared" si="269"/>
        <v>-70</v>
      </c>
    </row>
    <row r="382" spans="22:58" x14ac:dyDescent="0.3">
      <c r="V382" s="29">
        <v>4.7800000000000402</v>
      </c>
      <c r="W382" s="38">
        <f t="shared" si="239"/>
        <v>602559.58607441373</v>
      </c>
      <c r="X382" s="30">
        <f t="shared" si="238"/>
        <v>0.52657877444698298</v>
      </c>
      <c r="Y382" s="31">
        <f t="shared" si="240"/>
        <v>-44.627997263502181</v>
      </c>
      <c r="Z382" s="31">
        <f t="shared" si="241"/>
        <v>-89.663701242388768</v>
      </c>
      <c r="AA382" s="31">
        <f t="shared" si="242"/>
        <v>33.43497016692308</v>
      </c>
      <c r="AB382" s="31">
        <f t="shared" si="243"/>
        <v>-88.779867629270811</v>
      </c>
      <c r="AC382" s="31">
        <f t="shared" si="244"/>
        <v>5.0393795997515905E-3</v>
      </c>
      <c r="AD382" s="31">
        <f t="shared" si="245"/>
        <v>1.9515380255601489</v>
      </c>
      <c r="AE382" s="31">
        <f t="shared" si="246"/>
        <v>-10.661408942532368</v>
      </c>
      <c r="AF382" s="31">
        <f t="shared" si="247"/>
        <v>-176.49203084609942</v>
      </c>
      <c r="AG382" s="31">
        <f t="shared" si="235"/>
        <v>92.110410468749379</v>
      </c>
      <c r="AH382" s="31">
        <f t="shared" si="248"/>
        <v>-152.02085787710624</v>
      </c>
      <c r="AI382" s="31">
        <f t="shared" si="249"/>
        <v>-89.99999856424698</v>
      </c>
      <c r="AJ382" s="31">
        <f t="shared" si="250"/>
        <v>69.355233913958813</v>
      </c>
      <c r="AK382" s="31">
        <f t="shared" si="251"/>
        <v>89.980485341974855</v>
      </c>
      <c r="AL382" s="32">
        <f t="shared" si="252"/>
        <v>-11.218161184359687</v>
      </c>
      <c r="AM382" s="31">
        <f t="shared" si="253"/>
        <v>-74.047067983579041</v>
      </c>
      <c r="AN382" s="31">
        <f t="shared" si="254"/>
        <v>-1.7733746787577331</v>
      </c>
      <c r="AO382" s="31">
        <f t="shared" si="255"/>
        <v>-74.066581205851165</v>
      </c>
      <c r="AP382" s="30">
        <f t="shared" si="236"/>
        <v>23.609121289162623</v>
      </c>
      <c r="AQ382" s="30">
        <f t="shared" si="237"/>
        <v>-22.498774732165998</v>
      </c>
      <c r="AR382" s="31">
        <f t="shared" si="256"/>
        <v>-11.324437064293477</v>
      </c>
      <c r="AS382" s="33">
        <f t="shared" si="257"/>
        <v>-250.5586120519506</v>
      </c>
      <c r="AT382" s="31">
        <f t="shared" si="258"/>
        <v>1.5784276556976138E-6</v>
      </c>
      <c r="AU382" s="31">
        <f t="shared" si="259"/>
        <v>3.4541628138059943E-2</v>
      </c>
      <c r="AV382" s="32">
        <f t="shared" si="260"/>
        <v>-8.8786574931856891E-9</v>
      </c>
      <c r="AW382" s="31">
        <f t="shared" si="261"/>
        <v>-2.5906224224398703E-3</v>
      </c>
      <c r="AX382" s="34">
        <f t="shared" si="262"/>
        <v>1.5695489982044281E-6</v>
      </c>
      <c r="AY382" s="35">
        <f t="shared" si="263"/>
        <v>3.1951005715620075E-2</v>
      </c>
      <c r="AZ382" s="10">
        <f t="shared" si="264"/>
        <v>-11.324435494744479</v>
      </c>
      <c r="BA382" s="10">
        <f t="shared" si="265"/>
        <v>-250.52666104623498</v>
      </c>
      <c r="BB382" s="10">
        <f t="shared" si="266"/>
        <v>-70.526661046234977</v>
      </c>
      <c r="BC382" s="37"/>
      <c r="BD382" s="46">
        <f t="shared" si="267"/>
        <v>-11</v>
      </c>
      <c r="BE382" s="46">
        <f t="shared" si="268"/>
        <v>-251</v>
      </c>
      <c r="BF382" s="46">
        <f t="shared" si="269"/>
        <v>-71</v>
      </c>
    </row>
    <row r="383" spans="22:58" x14ac:dyDescent="0.3">
      <c r="V383" s="29">
        <v>4.79000000000004</v>
      </c>
      <c r="W383" s="38">
        <f t="shared" si="239"/>
        <v>616595.00186153932</v>
      </c>
      <c r="X383" s="30">
        <f t="shared" si="238"/>
        <v>0.52657877444698298</v>
      </c>
      <c r="Y383" s="31">
        <f t="shared" si="240"/>
        <v>-44.827990529566215</v>
      </c>
      <c r="Z383" s="31">
        <f t="shared" si="241"/>
        <v>-89.671356166841264</v>
      </c>
      <c r="AA383" s="31">
        <f t="shared" si="242"/>
        <v>33.634881537935939</v>
      </c>
      <c r="AB383" s="31">
        <f t="shared" si="243"/>
        <v>-88.807633121271664</v>
      </c>
      <c r="AC383" s="31">
        <f t="shared" si="244"/>
        <v>5.2767340185109566E-3</v>
      </c>
      <c r="AD383" s="31">
        <f t="shared" si="245"/>
        <v>1.9969587997864364</v>
      </c>
      <c r="AE383" s="31">
        <f t="shared" si="246"/>
        <v>-10.661253483164783</v>
      </c>
      <c r="AF383" s="31">
        <f t="shared" si="247"/>
        <v>-176.4820304883265</v>
      </c>
      <c r="AG383" s="31">
        <f t="shared" si="235"/>
        <v>92.110410468749379</v>
      </c>
      <c r="AH383" s="31">
        <f t="shared" si="248"/>
        <v>-152.22085787710623</v>
      </c>
      <c r="AI383" s="31">
        <f t="shared" si="249"/>
        <v>-89.999998596928705</v>
      </c>
      <c r="AJ383" s="31">
        <f t="shared" si="250"/>
        <v>69.555233891283933</v>
      </c>
      <c r="AK383" s="31">
        <f t="shared" si="251"/>
        <v>89.980929549790417</v>
      </c>
      <c r="AL383" s="32">
        <f t="shared" si="252"/>
        <v>-11.403370387141143</v>
      </c>
      <c r="AM383" s="31">
        <f t="shared" si="253"/>
        <v>-74.39231171691624</v>
      </c>
      <c r="AN383" s="31">
        <f t="shared" si="254"/>
        <v>-1.9585839042140574</v>
      </c>
      <c r="AO383" s="31">
        <f t="shared" si="255"/>
        <v>-74.411380764054528</v>
      </c>
      <c r="AP383" s="30">
        <f t="shared" si="236"/>
        <v>23.609121289162623</v>
      </c>
      <c r="AQ383" s="30">
        <f t="shared" si="237"/>
        <v>-22.498774732165998</v>
      </c>
      <c r="AR383" s="31">
        <f t="shared" si="256"/>
        <v>-11.509490830382216</v>
      </c>
      <c r="AS383" s="33">
        <f t="shared" si="257"/>
        <v>-250.89341125238104</v>
      </c>
      <c r="AT383" s="31">
        <f t="shared" si="258"/>
        <v>1.6528166456646841E-6</v>
      </c>
      <c r="AU383" s="31">
        <f t="shared" si="259"/>
        <v>3.5346205813832944E-2</v>
      </c>
      <c r="AV383" s="32">
        <f t="shared" si="260"/>
        <v>-9.2970946106004263E-9</v>
      </c>
      <c r="AW383" s="31">
        <f t="shared" si="261"/>
        <v>-2.6509657704429706E-3</v>
      </c>
      <c r="AX383" s="34">
        <f t="shared" si="262"/>
        <v>1.6435195510540838E-6</v>
      </c>
      <c r="AY383" s="35">
        <f t="shared" si="263"/>
        <v>3.2695240043389973E-2</v>
      </c>
      <c r="AZ383" s="10">
        <f t="shared" si="264"/>
        <v>-11.509489186862664</v>
      </c>
      <c r="BA383" s="10">
        <f t="shared" si="265"/>
        <v>-250.86071601233766</v>
      </c>
      <c r="BB383" s="10">
        <f t="shared" si="266"/>
        <v>-70.860716012337662</v>
      </c>
      <c r="BC383" s="37"/>
      <c r="BD383" s="46">
        <f t="shared" si="267"/>
        <v>-12</v>
      </c>
      <c r="BE383" s="46">
        <f t="shared" si="268"/>
        <v>-251</v>
      </c>
      <c r="BF383" s="46">
        <f t="shared" si="269"/>
        <v>-71</v>
      </c>
    </row>
    <row r="384" spans="22:58" x14ac:dyDescent="0.3">
      <c r="V384" s="29">
        <v>4.8000000000000398</v>
      </c>
      <c r="W384" s="36">
        <f t="shared" si="239"/>
        <v>630957.34448025166</v>
      </c>
      <c r="X384" s="30">
        <f t="shared" si="238"/>
        <v>0.52657877444698298</v>
      </c>
      <c r="Y384" s="31">
        <f t="shared" si="240"/>
        <v>-45.027984098697551</v>
      </c>
      <c r="Z384" s="31">
        <f t="shared" si="241"/>
        <v>-89.67883685527697</v>
      </c>
      <c r="AA384" s="31">
        <f t="shared" si="242"/>
        <v>33.83479689622186</v>
      </c>
      <c r="AB384" s="31">
        <f t="shared" si="243"/>
        <v>-88.834767134743473</v>
      </c>
      <c r="AC384" s="31">
        <f t="shared" si="244"/>
        <v>5.5252607036404052E-3</v>
      </c>
      <c r="AD384" s="31">
        <f t="shared" si="245"/>
        <v>2.0434349600763642</v>
      </c>
      <c r="AE384" s="31">
        <f t="shared" si="246"/>
        <v>-10.661083167325069</v>
      </c>
      <c r="AF384" s="31">
        <f t="shared" si="247"/>
        <v>-176.47016902994409</v>
      </c>
      <c r="AG384" s="31">
        <f t="shared" si="235"/>
        <v>92.110410468749379</v>
      </c>
      <c r="AH384" s="31">
        <f t="shared" si="248"/>
        <v>-152.42085787710624</v>
      </c>
      <c r="AI384" s="31">
        <f t="shared" si="249"/>
        <v>-89.999998628866521</v>
      </c>
      <c r="AJ384" s="31">
        <f t="shared" si="250"/>
        <v>69.755233869629592</v>
      </c>
      <c r="AK384" s="31">
        <f t="shared" si="251"/>
        <v>89.981363646203818</v>
      </c>
      <c r="AL384" s="32">
        <f t="shared" si="252"/>
        <v>-11.589198106162513</v>
      </c>
      <c r="AM384" s="31">
        <f t="shared" si="253"/>
        <v>-74.730823551648086</v>
      </c>
      <c r="AN384" s="31">
        <f t="shared" si="254"/>
        <v>-2.1444116448897859</v>
      </c>
      <c r="AO384" s="31">
        <f t="shared" si="255"/>
        <v>-74.74945853431079</v>
      </c>
      <c r="AP384" s="30">
        <f t="shared" si="236"/>
        <v>23.609121289162623</v>
      </c>
      <c r="AQ384" s="30">
        <f t="shared" si="237"/>
        <v>-22.498774732165998</v>
      </c>
      <c r="AR384" s="31">
        <f t="shared" si="256"/>
        <v>-11.69514825521823</v>
      </c>
      <c r="AS384" s="33">
        <f t="shared" si="257"/>
        <v>-251.21962756425489</v>
      </c>
      <c r="AT384" s="31">
        <f t="shared" si="258"/>
        <v>1.7307114795885981E-6</v>
      </c>
      <c r="AU384" s="31">
        <f t="shared" si="259"/>
        <v>3.6169524496763576E-2</v>
      </c>
      <c r="AV384" s="32">
        <f t="shared" si="260"/>
        <v>-9.7352541534033535E-9</v>
      </c>
      <c r="AW384" s="31">
        <f t="shared" si="261"/>
        <v>-2.7127146955792138E-3</v>
      </c>
      <c r="AX384" s="34">
        <f t="shared" si="262"/>
        <v>1.7209762254351947E-6</v>
      </c>
      <c r="AY384" s="35">
        <f t="shared" si="263"/>
        <v>3.3456809801184359E-2</v>
      </c>
      <c r="AZ384" s="10">
        <f t="shared" si="264"/>
        <v>-11.695146534242005</v>
      </c>
      <c r="BA384" s="10">
        <f t="shared" si="265"/>
        <v>-251.18617075445371</v>
      </c>
      <c r="BB384" s="10">
        <f t="shared" si="266"/>
        <v>-71.186170754453713</v>
      </c>
      <c r="BC384" s="48"/>
      <c r="BD384" s="46">
        <f t="shared" si="267"/>
        <v>-12</v>
      </c>
      <c r="BE384" s="46">
        <f t="shared" si="268"/>
        <v>-251</v>
      </c>
      <c r="BF384" s="46">
        <f t="shared" si="269"/>
        <v>-71</v>
      </c>
    </row>
    <row r="385" spans="22:58" x14ac:dyDescent="0.3">
      <c r="V385" s="29">
        <v>4.8100000000000396</v>
      </c>
      <c r="W385" s="38">
        <f t="shared" si="239"/>
        <v>645654.22903471533</v>
      </c>
      <c r="X385" s="30">
        <f t="shared" si="238"/>
        <v>0.52657877444698298</v>
      </c>
      <c r="Y385" s="31">
        <f t="shared" si="240"/>
        <v>-45.227977957256769</v>
      </c>
      <c r="Z385" s="31">
        <f t="shared" si="241"/>
        <v>-89.686147273035161</v>
      </c>
      <c r="AA385" s="31">
        <f t="shared" si="242"/>
        <v>34.034716062472491</v>
      </c>
      <c r="AB385" s="31">
        <f t="shared" si="243"/>
        <v>-88.86128400778739</v>
      </c>
      <c r="AC385" s="31">
        <f t="shared" si="244"/>
        <v>5.7854848482672937E-3</v>
      </c>
      <c r="AD385" s="31">
        <f t="shared" si="245"/>
        <v>2.0909909039210657</v>
      </c>
      <c r="AE385" s="31">
        <f t="shared" si="246"/>
        <v>-10.660897635489029</v>
      </c>
      <c r="AF385" s="31">
        <f t="shared" si="247"/>
        <v>-176.45644037690147</v>
      </c>
      <c r="AG385" s="31">
        <f t="shared" si="235"/>
        <v>92.110410468749379</v>
      </c>
      <c r="AH385" s="31">
        <f t="shared" si="248"/>
        <v>-152.62085787710623</v>
      </c>
      <c r="AI385" s="31">
        <f t="shared" si="249"/>
        <v>-89.999998660077324</v>
      </c>
      <c r="AJ385" s="31">
        <f t="shared" si="250"/>
        <v>69.955233848949845</v>
      </c>
      <c r="AK385" s="31">
        <f t="shared" si="251"/>
        <v>89.981787861378578</v>
      </c>
      <c r="AL385" s="32">
        <f t="shared" si="252"/>
        <v>-11.775620372963719</v>
      </c>
      <c r="AM385" s="31">
        <f t="shared" si="253"/>
        <v>-75.062688404165968</v>
      </c>
      <c r="AN385" s="31">
        <f t="shared" si="254"/>
        <v>-2.3308339323707266</v>
      </c>
      <c r="AO385" s="31">
        <f t="shared" si="255"/>
        <v>-75.080899202864714</v>
      </c>
      <c r="AP385" s="30">
        <f t="shared" si="236"/>
        <v>23.609121289162623</v>
      </c>
      <c r="AQ385" s="30">
        <f t="shared" si="237"/>
        <v>-22.498774732165998</v>
      </c>
      <c r="AR385" s="31">
        <f t="shared" si="256"/>
        <v>-11.881385010863131</v>
      </c>
      <c r="AS385" s="33">
        <f t="shared" si="257"/>
        <v>-251.53733957976618</v>
      </c>
      <c r="AT385" s="31">
        <f t="shared" si="258"/>
        <v>1.8122773794227175E-6</v>
      </c>
      <c r="AU385" s="31">
        <f t="shared" si="259"/>
        <v>3.7012020719954637E-2</v>
      </c>
      <c r="AV385" s="32">
        <f t="shared" si="260"/>
        <v>-1.0194061875966431E-8</v>
      </c>
      <c r="AW385" s="31">
        <f t="shared" si="261"/>
        <v>-2.7759019379454755E-3</v>
      </c>
      <c r="AX385" s="34">
        <f t="shared" si="262"/>
        <v>1.8020833175467511E-6</v>
      </c>
      <c r="AY385" s="35">
        <f t="shared" si="263"/>
        <v>3.4236118782009162E-2</v>
      </c>
      <c r="AZ385" s="10">
        <f t="shared" si="264"/>
        <v>-11.881383208779813</v>
      </c>
      <c r="BA385" s="10">
        <f t="shared" si="265"/>
        <v>-251.50310346098416</v>
      </c>
      <c r="BB385" s="10">
        <f t="shared" si="266"/>
        <v>-71.503103460984164</v>
      </c>
      <c r="BC385" s="37"/>
      <c r="BD385" s="46">
        <f t="shared" si="267"/>
        <v>-12</v>
      </c>
      <c r="BE385" s="46">
        <f t="shared" si="268"/>
        <v>-252</v>
      </c>
      <c r="BF385" s="46">
        <f t="shared" si="269"/>
        <v>-72</v>
      </c>
    </row>
    <row r="386" spans="22:58" x14ac:dyDescent="0.3">
      <c r="V386" s="29">
        <v>4.8200000000000403</v>
      </c>
      <c r="W386" s="38">
        <f t="shared" si="239"/>
        <v>660693.44800765836</v>
      </c>
      <c r="X386" s="30">
        <f t="shared" si="238"/>
        <v>0.52657877444698298</v>
      </c>
      <c r="Y386" s="31">
        <f t="shared" si="240"/>
        <v>-45.427972092218269</v>
      </c>
      <c r="Z386" s="31">
        <f t="shared" si="241"/>
        <v>-89.693291295243498</v>
      </c>
      <c r="AA386" s="31">
        <f t="shared" si="242"/>
        <v>34.234638865436644</v>
      </c>
      <c r="AB386" s="31">
        <f t="shared" si="243"/>
        <v>-88.887197754537198</v>
      </c>
      <c r="AC386" s="31">
        <f t="shared" si="244"/>
        <v>6.0579562681233271E-3</v>
      </c>
      <c r="AD386" s="31">
        <f t="shared" si="245"/>
        <v>2.1396515838665344</v>
      </c>
      <c r="AE386" s="31">
        <f t="shared" si="246"/>
        <v>-10.660696496066521</v>
      </c>
      <c r="AF386" s="31">
        <f t="shared" si="247"/>
        <v>-176.44083746591414</v>
      </c>
      <c r="AG386" s="31">
        <f t="shared" si="235"/>
        <v>92.110410468749379</v>
      </c>
      <c r="AH386" s="31">
        <f t="shared" si="248"/>
        <v>-152.82085787710625</v>
      </c>
      <c r="AI386" s="31">
        <f t="shared" si="249"/>
        <v>-89.999998690577684</v>
      </c>
      <c r="AJ386" s="31">
        <f t="shared" si="250"/>
        <v>70.155233829200867</v>
      </c>
      <c r="AK386" s="31">
        <f t="shared" si="251"/>
        <v>89.982202420238963</v>
      </c>
      <c r="AL386" s="32">
        <f t="shared" si="252"/>
        <v>-11.962613991391605</v>
      </c>
      <c r="AM386" s="31">
        <f t="shared" si="253"/>
        <v>-75.387993127994534</v>
      </c>
      <c r="AN386" s="31">
        <f t="shared" si="254"/>
        <v>-2.5178275705476079</v>
      </c>
      <c r="AO386" s="31">
        <f t="shared" si="255"/>
        <v>-75.405789398333255</v>
      </c>
      <c r="AP386" s="30">
        <f t="shared" si="236"/>
        <v>23.609121289162623</v>
      </c>
      <c r="AQ386" s="30">
        <f t="shared" si="237"/>
        <v>-22.498774732165998</v>
      </c>
      <c r="AR386" s="31">
        <f t="shared" si="256"/>
        <v>-12.068177509617504</v>
      </c>
      <c r="AS386" s="33">
        <f t="shared" si="257"/>
        <v>-251.84662686424741</v>
      </c>
      <c r="AT386" s="31">
        <f t="shared" si="258"/>
        <v>1.8976873646598717E-6</v>
      </c>
      <c r="AU386" s="31">
        <f t="shared" si="259"/>
        <v>3.7874141184597351E-2</v>
      </c>
      <c r="AV386" s="32">
        <f t="shared" si="260"/>
        <v>-1.0674493677690284E-8</v>
      </c>
      <c r="AW386" s="31">
        <f t="shared" si="261"/>
        <v>-2.8405610002534311E-3</v>
      </c>
      <c r="AX386" s="34">
        <f t="shared" si="262"/>
        <v>1.8870128709821813E-6</v>
      </c>
      <c r="AY386" s="35">
        <f t="shared" si="263"/>
        <v>3.5033580184343924E-2</v>
      </c>
      <c r="AZ386" s="10">
        <f t="shared" si="264"/>
        <v>-12.068175622604633</v>
      </c>
      <c r="BA386" s="10">
        <f t="shared" si="265"/>
        <v>-251.81159328406306</v>
      </c>
      <c r="BB386" s="10">
        <f t="shared" si="266"/>
        <v>-71.811593284063065</v>
      </c>
      <c r="BC386" s="37"/>
      <c r="BD386" s="46">
        <f t="shared" si="267"/>
        <v>-12</v>
      </c>
      <c r="BE386" s="46">
        <f t="shared" si="268"/>
        <v>-252</v>
      </c>
      <c r="BF386" s="46">
        <f t="shared" si="269"/>
        <v>-72</v>
      </c>
    </row>
    <row r="387" spans="22:58" x14ac:dyDescent="0.3">
      <c r="V387" s="29">
        <v>4.83000000000004</v>
      </c>
      <c r="W387" s="36">
        <f t="shared" si="239"/>
        <v>676082.97539204429</v>
      </c>
      <c r="X387" s="30">
        <f t="shared" si="238"/>
        <v>0.52657877444698298</v>
      </c>
      <c r="Y387" s="31">
        <f t="shared" si="240"/>
        <v>-45.627966491142551</v>
      </c>
      <c r="Z387" s="31">
        <f t="shared" si="241"/>
        <v>-89.700272708868027</v>
      </c>
      <c r="AA387" s="31">
        <f t="shared" si="242"/>
        <v>34.43456514155875</v>
      </c>
      <c r="AB387" s="31">
        <f t="shared" si="243"/>
        <v>-88.912522072373363</v>
      </c>
      <c r="AC387" s="31">
        <f t="shared" si="244"/>
        <v>6.3432505495764433E-3</v>
      </c>
      <c r="AD387" s="31">
        <f t="shared" si="245"/>
        <v>2.1894425195006142</v>
      </c>
      <c r="AE387" s="31">
        <f t="shared" si="246"/>
        <v>-10.660479324587243</v>
      </c>
      <c r="AF387" s="31">
        <f t="shared" si="247"/>
        <v>-176.4233522617408</v>
      </c>
      <c r="AG387" s="31">
        <f t="shared" si="235"/>
        <v>92.110410468749379</v>
      </c>
      <c r="AH387" s="31">
        <f t="shared" si="248"/>
        <v>-153.02085787710624</v>
      </c>
      <c r="AI387" s="31">
        <f t="shared" si="249"/>
        <v>-89.999998720383786</v>
      </c>
      <c r="AJ387" s="31">
        <f t="shared" si="250"/>
        <v>70.355233810340707</v>
      </c>
      <c r="AK387" s="31">
        <f t="shared" si="251"/>
        <v>89.982607542589406</v>
      </c>
      <c r="AL387" s="32">
        <f t="shared" si="252"/>
        <v>-12.150156525789582</v>
      </c>
      <c r="AM387" s="31">
        <f t="shared" si="253"/>
        <v>-75.706826278251341</v>
      </c>
      <c r="AN387" s="31">
        <f t="shared" si="254"/>
        <v>-2.7053701238057339</v>
      </c>
      <c r="AO387" s="31">
        <f t="shared" si="255"/>
        <v>-75.724217456045722</v>
      </c>
      <c r="AP387" s="30">
        <f t="shared" si="236"/>
        <v>23.609121289162623</v>
      </c>
      <c r="AQ387" s="30">
        <f t="shared" si="237"/>
        <v>-22.498774732165998</v>
      </c>
      <c r="AR387" s="31">
        <f t="shared" si="256"/>
        <v>-12.255502891396352</v>
      </c>
      <c r="AS387" s="33">
        <f t="shared" si="257"/>
        <v>-252.14756971778652</v>
      </c>
      <c r="AT387" s="31">
        <f t="shared" si="258"/>
        <v>1.9871225937030849E-6</v>
      </c>
      <c r="AU387" s="31">
        <f t="shared" si="259"/>
        <v>3.8756342996810945E-2</v>
      </c>
      <c r="AV387" s="32">
        <f t="shared" si="260"/>
        <v>-1.1177565959729554E-8</v>
      </c>
      <c r="AW387" s="31">
        <f t="shared" si="261"/>
        <v>-2.9067261655931044E-3</v>
      </c>
      <c r="AX387" s="34">
        <f t="shared" si="262"/>
        <v>1.9759450277433552E-6</v>
      </c>
      <c r="AY387" s="35">
        <f t="shared" si="263"/>
        <v>3.5849616831217838E-2</v>
      </c>
      <c r="AZ387" s="10">
        <f t="shared" si="264"/>
        <v>-12.255500915451325</v>
      </c>
      <c r="BA387" s="10">
        <f t="shared" si="265"/>
        <v>-252.1117201009553</v>
      </c>
      <c r="BB387" s="10">
        <f t="shared" si="266"/>
        <v>-72.111720100955296</v>
      </c>
      <c r="BC387" s="48"/>
      <c r="BD387" s="46">
        <f t="shared" si="267"/>
        <v>-12</v>
      </c>
      <c r="BE387" s="46">
        <f t="shared" si="268"/>
        <v>-252</v>
      </c>
      <c r="BF387" s="46">
        <f t="shared" si="269"/>
        <v>-72</v>
      </c>
    </row>
    <row r="388" spans="22:58" x14ac:dyDescent="0.3">
      <c r="V388" s="29">
        <v>4.8400000000000398</v>
      </c>
      <c r="W388" s="38">
        <f t="shared" si="239"/>
        <v>691830.97091900045</v>
      </c>
      <c r="X388" s="30">
        <f t="shared" si="238"/>
        <v>0.52657877444698298</v>
      </c>
      <c r="Y388" s="31">
        <f t="shared" si="240"/>
        <v>-45.827961142150038</v>
      </c>
      <c r="Z388" s="31">
        <f t="shared" si="241"/>
        <v>-89.707095214717029</v>
      </c>
      <c r="AA388" s="31">
        <f t="shared" si="242"/>
        <v>34.634494734633662</v>
      </c>
      <c r="AB388" s="31">
        <f t="shared" si="243"/>
        <v>-88.93727034898329</v>
      </c>
      <c r="AC388" s="31">
        <f t="shared" si="244"/>
        <v>6.6419702505555499E-3</v>
      </c>
      <c r="AD388" s="31">
        <f t="shared" si="245"/>
        <v>2.2403898096524748</v>
      </c>
      <c r="AE388" s="31">
        <f t="shared" si="246"/>
        <v>-10.660245662818838</v>
      </c>
      <c r="AF388" s="31">
        <f t="shared" si="247"/>
        <v>-176.40397575404785</v>
      </c>
      <c r="AG388" s="31">
        <f t="shared" ref="AG388:AG451" si="270">DC_gain_comp</f>
        <v>92.110410468749379</v>
      </c>
      <c r="AH388" s="31">
        <f t="shared" si="248"/>
        <v>-153.22085787710625</v>
      </c>
      <c r="AI388" s="31">
        <f t="shared" si="249"/>
        <v>-89.999998749511406</v>
      </c>
      <c r="AJ388" s="31">
        <f t="shared" si="250"/>
        <v>70.555233792329403</v>
      </c>
      <c r="AK388" s="31">
        <f t="shared" si="251"/>
        <v>89.98300344323097</v>
      </c>
      <c r="AL388" s="32">
        <f t="shared" si="252"/>
        <v>-12.338226288159834</v>
      </c>
      <c r="AM388" s="31">
        <f t="shared" si="253"/>
        <v>-76.019277888081007</v>
      </c>
      <c r="AN388" s="31">
        <f t="shared" si="254"/>
        <v>-2.8934399041873071</v>
      </c>
      <c r="AO388" s="31">
        <f t="shared" si="255"/>
        <v>-76.036273194361442</v>
      </c>
      <c r="AP388" s="30">
        <f t="shared" ref="AP388:AP451" si="271">-20*LOG(GmPS*Rsns)</f>
        <v>23.609121289162623</v>
      </c>
      <c r="AQ388" s="30">
        <f t="shared" ref="AQ388:AQ451" si="272">20*LOG(Vref/Vout)</f>
        <v>-22.498774732165998</v>
      </c>
      <c r="AR388" s="31">
        <f t="shared" si="256"/>
        <v>-12.44333901000952</v>
      </c>
      <c r="AS388" s="33">
        <f t="shared" si="257"/>
        <v>-252.44024894840931</v>
      </c>
      <c r="AT388" s="31">
        <f t="shared" si="258"/>
        <v>2.0807727727391061E-6</v>
      </c>
      <c r="AU388" s="31">
        <f t="shared" si="259"/>
        <v>3.9659093909999624E-2</v>
      </c>
      <c r="AV388" s="32">
        <f t="shared" si="260"/>
        <v>-1.1704349125577492E-8</v>
      </c>
      <c r="AW388" s="31">
        <f t="shared" si="261"/>
        <v>-2.974432515610268E-3</v>
      </c>
      <c r="AX388" s="34">
        <f t="shared" si="262"/>
        <v>2.0690684236135286E-6</v>
      </c>
      <c r="AY388" s="35">
        <f t="shared" si="263"/>
        <v>3.6684661394389355E-2</v>
      </c>
      <c r="AZ388" s="10">
        <f t="shared" si="264"/>
        <v>-12.443336940941096</v>
      </c>
      <c r="BA388" s="10">
        <f t="shared" si="265"/>
        <v>-252.40356428701492</v>
      </c>
      <c r="BB388" s="10">
        <f t="shared" si="266"/>
        <v>-72.403564287014916</v>
      </c>
      <c r="BC388" s="37"/>
      <c r="BD388" s="46">
        <f t="shared" si="267"/>
        <v>-12</v>
      </c>
      <c r="BE388" s="46">
        <f t="shared" si="268"/>
        <v>-252</v>
      </c>
      <c r="BF388" s="46">
        <f t="shared" si="269"/>
        <v>-72</v>
      </c>
    </row>
    <row r="389" spans="22:58" x14ac:dyDescent="0.3">
      <c r="V389" s="29">
        <v>4.8500000000000396</v>
      </c>
      <c r="W389" s="38">
        <f t="shared" si="239"/>
        <v>707945.78438420314</v>
      </c>
      <c r="X389" s="30">
        <f t="shared" ref="X389:X452" si="273">DC_gain_power</f>
        <v>0.52657877444698298</v>
      </c>
      <c r="Y389" s="31">
        <f t="shared" si="240"/>
        <v>-46.027956033895698</v>
      </c>
      <c r="Z389" s="31">
        <f t="shared" si="241"/>
        <v>-89.713762429399026</v>
      </c>
      <c r="AA389" s="31">
        <f t="shared" si="242"/>
        <v>34.83442749547666</v>
      </c>
      <c r="AB389" s="31">
        <f t="shared" si="243"/>
        <v>-88.961455669271146</v>
      </c>
      <c r="AC389" s="31">
        <f t="shared" si="244"/>
        <v>6.9547461567887776E-3</v>
      </c>
      <c r="AD389" s="31">
        <f t="shared" si="245"/>
        <v>2.292520144804675</v>
      </c>
      <c r="AE389" s="31">
        <f t="shared" si="246"/>
        <v>-10.659995017815268</v>
      </c>
      <c r="AF389" s="31">
        <f t="shared" si="247"/>
        <v>-176.38269795386549</v>
      </c>
      <c r="AG389" s="31">
        <f t="shared" si="270"/>
        <v>92.110410468749379</v>
      </c>
      <c r="AH389" s="31">
        <f t="shared" si="248"/>
        <v>-153.42085787710624</v>
      </c>
      <c r="AI389" s="31">
        <f t="shared" si="249"/>
        <v>-89.999998777975989</v>
      </c>
      <c r="AJ389" s="31">
        <f t="shared" si="250"/>
        <v>70.755233775128758</v>
      </c>
      <c r="AK389" s="31">
        <f t="shared" si="251"/>
        <v>89.983390332075302</v>
      </c>
      <c r="AL389" s="32">
        <f t="shared" si="252"/>
        <v>-12.526802324430511</v>
      </c>
      <c r="AM389" s="31">
        <f t="shared" si="253"/>
        <v>-76.325439256874276</v>
      </c>
      <c r="AN389" s="31">
        <f t="shared" si="254"/>
        <v>-3.0820159576586175</v>
      </c>
      <c r="AO389" s="31">
        <f t="shared" si="255"/>
        <v>-76.342047702774963</v>
      </c>
      <c r="AP389" s="30">
        <f t="shared" si="271"/>
        <v>23.609121289162623</v>
      </c>
      <c r="AQ389" s="30">
        <f t="shared" si="272"/>
        <v>-22.498774732165998</v>
      </c>
      <c r="AR389" s="31">
        <f t="shared" si="256"/>
        <v>-12.631664418477261</v>
      </c>
      <c r="AS389" s="33">
        <f t="shared" si="257"/>
        <v>-252.72474565664044</v>
      </c>
      <c r="AT389" s="31">
        <f t="shared" si="258"/>
        <v>2.1788365472539158E-6</v>
      </c>
      <c r="AU389" s="31">
        <f t="shared" si="259"/>
        <v>4.058287257285291E-2</v>
      </c>
      <c r="AV389" s="32">
        <f t="shared" si="260"/>
        <v>-1.2255957937791318E-8</v>
      </c>
      <c r="AW389" s="31">
        <f t="shared" si="261"/>
        <v>-3.0437159491071373E-3</v>
      </c>
      <c r="AX389" s="34">
        <f t="shared" si="262"/>
        <v>2.1665805893161245E-6</v>
      </c>
      <c r="AY389" s="35">
        <f t="shared" si="263"/>
        <v>3.7539156623745774E-2</v>
      </c>
      <c r="AZ389" s="10">
        <f t="shared" si="264"/>
        <v>-12.631662251896671</v>
      </c>
      <c r="BA389" s="10">
        <f t="shared" si="265"/>
        <v>-252.68720650001669</v>
      </c>
      <c r="BB389" s="10">
        <f t="shared" si="266"/>
        <v>-72.687206500016686</v>
      </c>
      <c r="BC389" s="37"/>
      <c r="BD389" s="46">
        <f t="shared" si="267"/>
        <v>-13</v>
      </c>
      <c r="BE389" s="46">
        <f t="shared" si="268"/>
        <v>-253</v>
      </c>
      <c r="BF389" s="46">
        <f t="shared" si="269"/>
        <v>-73</v>
      </c>
    </row>
    <row r="390" spans="22:58" x14ac:dyDescent="0.3">
      <c r="V390" s="29">
        <v>4.8600000000000403</v>
      </c>
      <c r="W390" s="36">
        <f t="shared" si="239"/>
        <v>724435.96007505804</v>
      </c>
      <c r="X390" s="30">
        <f t="shared" si="273"/>
        <v>0.52657877444698298</v>
      </c>
      <c r="Y390" s="31">
        <f t="shared" si="240"/>
        <v>-46.227951155545085</v>
      </c>
      <c r="Z390" s="31">
        <f t="shared" si="241"/>
        <v>-89.720277887236847</v>
      </c>
      <c r="AA390" s="31">
        <f t="shared" si="242"/>
        <v>35.034363281608442</v>
      </c>
      <c r="AB390" s="31">
        <f t="shared" si="243"/>
        <v>-88.985090822119403</v>
      </c>
      <c r="AC390" s="31">
        <f t="shared" si="244"/>
        <v>7.2822385957980245E-3</v>
      </c>
      <c r="AD390" s="31">
        <f t="shared" si="245"/>
        <v>2.3458608197178781</v>
      </c>
      <c r="AE390" s="31">
        <f t="shared" si="246"/>
        <v>-10.659726860893864</v>
      </c>
      <c r="AF390" s="31">
        <f t="shared" si="247"/>
        <v>-176.35950788963839</v>
      </c>
      <c r="AG390" s="31">
        <f t="shared" si="270"/>
        <v>92.110410468749379</v>
      </c>
      <c r="AH390" s="31">
        <f t="shared" si="248"/>
        <v>-153.62085787710626</v>
      </c>
      <c r="AI390" s="31">
        <f t="shared" si="249"/>
        <v>-89.999998805792657</v>
      </c>
      <c r="AJ390" s="31">
        <f t="shared" si="250"/>
        <v>70.955233758702278</v>
      </c>
      <c r="AK390" s="31">
        <f t="shared" si="251"/>
        <v>89.983768414255806</v>
      </c>
      <c r="AL390" s="32">
        <f t="shared" si="252"/>
        <v>-12.715864399952936</v>
      </c>
      <c r="AM390" s="31">
        <f t="shared" si="253"/>
        <v>-76.625402750043833</v>
      </c>
      <c r="AN390" s="31">
        <f t="shared" si="254"/>
        <v>-3.2710780496075404</v>
      </c>
      <c r="AO390" s="31">
        <f t="shared" si="255"/>
        <v>-76.641633141580684</v>
      </c>
      <c r="AP390" s="30">
        <f t="shared" si="271"/>
        <v>23.609121289162623</v>
      </c>
      <c r="AQ390" s="30">
        <f t="shared" si="272"/>
        <v>-22.498774732165998</v>
      </c>
      <c r="AR390" s="31">
        <f t="shared" si="256"/>
        <v>-12.82045835350478</v>
      </c>
      <c r="AS390" s="33">
        <f t="shared" si="257"/>
        <v>-253.00114103121908</v>
      </c>
      <c r="AT390" s="31">
        <f t="shared" si="258"/>
        <v>2.2815219244065826E-6</v>
      </c>
      <c r="AU390" s="31">
        <f t="shared" si="259"/>
        <v>4.152816878312339E-2</v>
      </c>
      <c r="AV390" s="32">
        <f t="shared" si="260"/>
        <v>-1.2833563089921892E-8</v>
      </c>
      <c r="AW390" s="31">
        <f t="shared" si="261"/>
        <v>-3.1146132010764238E-3</v>
      </c>
      <c r="AX390" s="34">
        <f t="shared" si="262"/>
        <v>2.2686883613166607E-6</v>
      </c>
      <c r="AY390" s="35">
        <f t="shared" si="263"/>
        <v>3.8413555582046968E-2</v>
      </c>
      <c r="AZ390" s="10">
        <f t="shared" si="264"/>
        <v>-12.820456084816419</v>
      </c>
      <c r="BA390" s="10">
        <f t="shared" si="265"/>
        <v>-252.96272747563702</v>
      </c>
      <c r="BB390" s="10">
        <f t="shared" si="266"/>
        <v>-72.962727475637024</v>
      </c>
      <c r="BC390" s="48"/>
      <c r="BD390" s="46">
        <f t="shared" si="267"/>
        <v>-13</v>
      </c>
      <c r="BE390" s="46">
        <f t="shared" si="268"/>
        <v>-253</v>
      </c>
      <c r="BF390" s="46">
        <f t="shared" si="269"/>
        <v>-73</v>
      </c>
    </row>
    <row r="391" spans="22:58" x14ac:dyDescent="0.3">
      <c r="V391" s="29">
        <v>4.8700000000000401</v>
      </c>
      <c r="W391" s="38">
        <f t="shared" si="239"/>
        <v>741310.24130098708</v>
      </c>
      <c r="X391" s="30">
        <f t="shared" si="273"/>
        <v>0.52657877444698298</v>
      </c>
      <c r="Y391" s="31">
        <f t="shared" si="240"/>
        <v>-46.427946496751282</v>
      </c>
      <c r="Z391" s="31">
        <f t="shared" si="241"/>
        <v>-89.726645042138088</v>
      </c>
      <c r="AA391" s="31">
        <f t="shared" si="242"/>
        <v>35.234301956954035</v>
      </c>
      <c r="AB391" s="31">
        <f t="shared" si="243"/>
        <v>-89.008188307005383</v>
      </c>
      <c r="AC391" s="31">
        <f t="shared" si="244"/>
        <v>7.6251388112698985E-3</v>
      </c>
      <c r="AD391" s="31">
        <f t="shared" si="245"/>
        <v>2.400439746267673</v>
      </c>
      <c r="AE391" s="31">
        <f t="shared" si="246"/>
        <v>-10.659440626538997</v>
      </c>
      <c r="AF391" s="31">
        <f t="shared" si="247"/>
        <v>-176.33439360287579</v>
      </c>
      <c r="AG391" s="31">
        <f t="shared" si="270"/>
        <v>92.110410468749379</v>
      </c>
      <c r="AH391" s="31">
        <f t="shared" si="248"/>
        <v>-153.82085787710625</v>
      </c>
      <c r="AI391" s="31">
        <f t="shared" si="249"/>
        <v>-89.999998832976132</v>
      </c>
      <c r="AJ391" s="31">
        <f t="shared" si="250"/>
        <v>71.155233743015089</v>
      </c>
      <c r="AK391" s="31">
        <f t="shared" si="251"/>
        <v>89.984137890236525</v>
      </c>
      <c r="AL391" s="32">
        <f t="shared" si="252"/>
        <v>-12.905392984344671</v>
      </c>
      <c r="AM391" s="31">
        <f t="shared" si="253"/>
        <v>-76.919261610093145</v>
      </c>
      <c r="AN391" s="31">
        <f t="shared" si="254"/>
        <v>-3.4606066496864525</v>
      </c>
      <c r="AO391" s="31">
        <f t="shared" si="255"/>
        <v>-76.935122552832752</v>
      </c>
      <c r="AP391" s="30">
        <f t="shared" si="271"/>
        <v>23.609121289162623</v>
      </c>
      <c r="AQ391" s="30">
        <f t="shared" si="272"/>
        <v>-22.498774732165998</v>
      </c>
      <c r="AR391" s="31">
        <f t="shared" si="256"/>
        <v>-13.009700719228825</v>
      </c>
      <c r="AS391" s="33">
        <f t="shared" si="257"/>
        <v>-253.26951615570854</v>
      </c>
      <c r="AT391" s="31">
        <f t="shared" si="258"/>
        <v>2.3890467108321952E-6</v>
      </c>
      <c r="AU391" s="31">
        <f t="shared" si="259"/>
        <v>4.2495483747314419E-2</v>
      </c>
      <c r="AV391" s="32">
        <f t="shared" si="260"/>
        <v>-1.3438391206513749E-8</v>
      </c>
      <c r="AW391" s="31">
        <f t="shared" si="261"/>
        <v>-3.187161862178677E-3</v>
      </c>
      <c r="AX391" s="34">
        <f t="shared" si="262"/>
        <v>2.3756083196256816E-6</v>
      </c>
      <c r="AY391" s="35">
        <f t="shared" si="263"/>
        <v>3.9308321885135743E-2</v>
      </c>
      <c r="AZ391" s="10">
        <f t="shared" si="264"/>
        <v>-13.009698343620505</v>
      </c>
      <c r="BA391" s="10">
        <f t="shared" si="265"/>
        <v>-253.23020783382341</v>
      </c>
      <c r="BB391" s="10">
        <f t="shared" si="266"/>
        <v>-73.230207833823414</v>
      </c>
      <c r="BC391" s="37"/>
      <c r="BD391" s="46">
        <f t="shared" si="267"/>
        <v>-13</v>
      </c>
      <c r="BE391" s="46">
        <f t="shared" si="268"/>
        <v>-253</v>
      </c>
      <c r="BF391" s="46">
        <f t="shared" si="269"/>
        <v>-73</v>
      </c>
    </row>
    <row r="392" spans="22:58" x14ac:dyDescent="0.3">
      <c r="V392" s="29">
        <v>4.8800000000000399</v>
      </c>
      <c r="W392" s="38">
        <f t="shared" si="239"/>
        <v>758577.57502925477</v>
      </c>
      <c r="X392" s="30">
        <f t="shared" si="273"/>
        <v>0.52657877444698298</v>
      </c>
      <c r="Y392" s="31">
        <f t="shared" si="240"/>
        <v>-46.627942047633077</v>
      </c>
      <c r="Z392" s="31">
        <f t="shared" si="241"/>
        <v>-89.732867269423153</v>
      </c>
      <c r="AA392" s="31">
        <f t="shared" si="242"/>
        <v>35.434243391555363</v>
      </c>
      <c r="AB392" s="31">
        <f t="shared" si="243"/>
        <v>-89.030760340475226</v>
      </c>
      <c r="AC392" s="31">
        <f t="shared" si="244"/>
        <v>7.9841704004605472E-3</v>
      </c>
      <c r="AD392" s="31">
        <f t="shared" si="245"/>
        <v>2.4562854664927714</v>
      </c>
      <c r="AE392" s="31">
        <f t="shared" si="246"/>
        <v>-10.659135711230272</v>
      </c>
      <c r="AF392" s="31">
        <f t="shared" si="247"/>
        <v>-176.30734214340561</v>
      </c>
      <c r="AG392" s="31">
        <f t="shared" si="270"/>
        <v>92.110410468749379</v>
      </c>
      <c r="AH392" s="31">
        <f t="shared" si="248"/>
        <v>-154.02085787710627</v>
      </c>
      <c r="AI392" s="31">
        <f t="shared" si="249"/>
        <v>-89.999998859540838</v>
      </c>
      <c r="AJ392" s="31">
        <f t="shared" si="250"/>
        <v>71.355233728033937</v>
      </c>
      <c r="AK392" s="31">
        <f t="shared" si="251"/>
        <v>89.984498955918426</v>
      </c>
      <c r="AL392" s="32">
        <f t="shared" si="252"/>
        <v>-13.095369235786835</v>
      </c>
      <c r="AM392" s="31">
        <f t="shared" si="253"/>
        <v>-77.207109778687396</v>
      </c>
      <c r="AN392" s="31">
        <f t="shared" si="254"/>
        <v>-3.6505829161097854</v>
      </c>
      <c r="AO392" s="31">
        <f t="shared" si="255"/>
        <v>-77.222609682309809</v>
      </c>
      <c r="AP392" s="30">
        <f t="shared" si="271"/>
        <v>23.609121289162623</v>
      </c>
      <c r="AQ392" s="30">
        <f t="shared" si="272"/>
        <v>-22.498774732165998</v>
      </c>
      <c r="AR392" s="31">
        <f t="shared" si="256"/>
        <v>-13.199372070343433</v>
      </c>
      <c r="AS392" s="33">
        <f t="shared" si="257"/>
        <v>-253.52995182571541</v>
      </c>
      <c r="AT392" s="31">
        <f t="shared" si="258"/>
        <v>2.5016389813031139E-6</v>
      </c>
      <c r="AU392" s="31">
        <f t="shared" si="259"/>
        <v>4.3485330346416988E-2</v>
      </c>
      <c r="AV392" s="32">
        <f t="shared" si="260"/>
        <v>-1.4071722914450236E-8</v>
      </c>
      <c r="AW392" s="31">
        <f t="shared" si="261"/>
        <v>-3.2614003986733814E-3</v>
      </c>
      <c r="AX392" s="34">
        <f t="shared" si="262"/>
        <v>2.4875672583886638E-6</v>
      </c>
      <c r="AY392" s="35">
        <f t="shared" si="263"/>
        <v>4.0223929947743604E-2</v>
      </c>
      <c r="AZ392" s="10">
        <f t="shared" si="264"/>
        <v>-13.199369582776175</v>
      </c>
      <c r="BA392" s="10">
        <f t="shared" si="265"/>
        <v>-253.48972789576766</v>
      </c>
      <c r="BB392" s="10">
        <f t="shared" si="266"/>
        <v>-73.489727895767658</v>
      </c>
      <c r="BC392" s="37"/>
      <c r="BD392" s="46">
        <f t="shared" si="267"/>
        <v>-13</v>
      </c>
      <c r="BE392" s="46">
        <f t="shared" si="268"/>
        <v>-253</v>
      </c>
      <c r="BF392" s="46">
        <f t="shared" si="269"/>
        <v>-73</v>
      </c>
    </row>
    <row r="393" spans="22:58" x14ac:dyDescent="0.3">
      <c r="V393" s="29">
        <v>4.8900000000000396</v>
      </c>
      <c r="W393" s="36">
        <f t="shared" si="239"/>
        <v>776247.11662876303</v>
      </c>
      <c r="X393" s="30">
        <f t="shared" si="273"/>
        <v>0.52657877444698298</v>
      </c>
      <c r="Y393" s="31">
        <f t="shared" si="240"/>
        <v>-46.827937798753908</v>
      </c>
      <c r="Z393" s="31">
        <f t="shared" si="241"/>
        <v>-89.738947867611884</v>
      </c>
      <c r="AA393" s="31">
        <f t="shared" si="242"/>
        <v>35.634187461296563</v>
      </c>
      <c r="AB393" s="31">
        <f t="shared" si="243"/>
        <v>-89.052818862478034</v>
      </c>
      <c r="AC393" s="31">
        <f t="shared" si="244"/>
        <v>8.3600908174899825E-3</v>
      </c>
      <c r="AD393" s="31">
        <f t="shared" si="245"/>
        <v>2.5134271658532694</v>
      </c>
      <c r="AE393" s="31">
        <f t="shared" si="246"/>
        <v>-10.658811472192873</v>
      </c>
      <c r="AF393" s="31">
        <f t="shared" si="247"/>
        <v>-176.27833956423666</v>
      </c>
      <c r="AG393" s="31">
        <f t="shared" si="270"/>
        <v>92.110410468749379</v>
      </c>
      <c r="AH393" s="31">
        <f t="shared" si="248"/>
        <v>-154.22085787710623</v>
      </c>
      <c r="AI393" s="31">
        <f t="shared" si="249"/>
        <v>-89.999998885500872</v>
      </c>
      <c r="AJ393" s="31">
        <f t="shared" si="250"/>
        <v>71.555233713727048</v>
      </c>
      <c r="AK393" s="31">
        <f t="shared" si="251"/>
        <v>89.984851802743179</v>
      </c>
      <c r="AL393" s="32">
        <f t="shared" si="252"/>
        <v>-13.285774984875546</v>
      </c>
      <c r="AM393" s="31">
        <f t="shared" si="253"/>
        <v>-77.489041729410289</v>
      </c>
      <c r="AN393" s="31">
        <f t="shared" si="254"/>
        <v>-3.8409886795053456</v>
      </c>
      <c r="AO393" s="31">
        <f t="shared" si="255"/>
        <v>-77.504188812167982</v>
      </c>
      <c r="AP393" s="30">
        <f t="shared" si="271"/>
        <v>23.609121289162623</v>
      </c>
      <c r="AQ393" s="30">
        <f t="shared" si="272"/>
        <v>-22.498774732165998</v>
      </c>
      <c r="AR393" s="31">
        <f t="shared" si="256"/>
        <v>-13.389453594701594</v>
      </c>
      <c r="AS393" s="33">
        <f t="shared" si="257"/>
        <v>-253.78252837640463</v>
      </c>
      <c r="AT393" s="31">
        <f t="shared" si="258"/>
        <v>2.6195375570333086E-6</v>
      </c>
      <c r="AU393" s="31">
        <f t="shared" si="259"/>
        <v>4.4498233407835264E-2</v>
      </c>
      <c r="AV393" s="32">
        <f t="shared" si="260"/>
        <v>-1.4734902486228243E-8</v>
      </c>
      <c r="AW393" s="31">
        <f t="shared" si="261"/>
        <v>-3.337368172814248E-3</v>
      </c>
      <c r="AX393" s="34">
        <f t="shared" si="262"/>
        <v>2.6048026545470805E-6</v>
      </c>
      <c r="AY393" s="35">
        <f t="shared" si="263"/>
        <v>4.1160865235021014E-2</v>
      </c>
      <c r="AZ393" s="10">
        <f t="shared" si="264"/>
        <v>-13.38945098989894</v>
      </c>
      <c r="BA393" s="10">
        <f t="shared" si="265"/>
        <v>-253.74136751116961</v>
      </c>
      <c r="BB393" s="10">
        <f t="shared" si="266"/>
        <v>-73.741367511169614</v>
      </c>
      <c r="BC393" s="48"/>
      <c r="BD393" s="46">
        <f t="shared" si="267"/>
        <v>-13</v>
      </c>
      <c r="BE393" s="46">
        <f t="shared" si="268"/>
        <v>-254</v>
      </c>
      <c r="BF393" s="46">
        <f t="shared" si="269"/>
        <v>-74</v>
      </c>
    </row>
    <row r="394" spans="22:58" x14ac:dyDescent="0.3">
      <c r="V394" s="29">
        <v>4.9000000000000403</v>
      </c>
      <c r="W394" s="38">
        <f t="shared" si="239"/>
        <v>794328.23472435586</v>
      </c>
      <c r="X394" s="30">
        <f t="shared" si="273"/>
        <v>0.52657877444698298</v>
      </c>
      <c r="Y394" s="31">
        <f t="shared" si="240"/>
        <v>-47.027933741101947</v>
      </c>
      <c r="Z394" s="31">
        <f t="shared" si="241"/>
        <v>-89.744890060169752</v>
      </c>
      <c r="AA394" s="31">
        <f t="shared" si="242"/>
        <v>35.834134047641705</v>
      </c>
      <c r="AB394" s="31">
        <f t="shared" si="243"/>
        <v>-89.074375542563033</v>
      </c>
      <c r="AC394" s="31">
        <f t="shared" si="244"/>
        <v>8.7536929453951948E-3</v>
      </c>
      <c r="AD394" s="31">
        <f t="shared" si="245"/>
        <v>2.5718946866973402</v>
      </c>
      <c r="AE394" s="31">
        <f t="shared" si="246"/>
        <v>-10.658467226067865</v>
      </c>
      <c r="AF394" s="31">
        <f t="shared" si="247"/>
        <v>-176.24737091603546</v>
      </c>
      <c r="AG394" s="31">
        <f t="shared" si="270"/>
        <v>92.110410468749379</v>
      </c>
      <c r="AH394" s="31">
        <f t="shared" si="248"/>
        <v>-154.42085787710624</v>
      </c>
      <c r="AI394" s="31">
        <f t="shared" si="249"/>
        <v>-89.999998910869962</v>
      </c>
      <c r="AJ394" s="31">
        <f t="shared" si="250"/>
        <v>71.755233700064096</v>
      </c>
      <c r="AK394" s="31">
        <f t="shared" si="251"/>
        <v>89.985196617794728</v>
      </c>
      <c r="AL394" s="32">
        <f t="shared" si="252"/>
        <v>-13.476592718120257</v>
      </c>
      <c r="AM394" s="31">
        <f t="shared" si="253"/>
        <v>-77.765152310873347</v>
      </c>
      <c r="AN394" s="31">
        <f t="shared" si="254"/>
        <v>-4.0318064264130253</v>
      </c>
      <c r="AO394" s="31">
        <f t="shared" si="255"/>
        <v>-77.779954603948582</v>
      </c>
      <c r="AP394" s="30">
        <f t="shared" si="271"/>
        <v>23.609121289162623</v>
      </c>
      <c r="AQ394" s="30">
        <f t="shared" si="272"/>
        <v>-22.498774732165998</v>
      </c>
      <c r="AR394" s="31">
        <f t="shared" si="256"/>
        <v>-13.579927095484265</v>
      </c>
      <c r="AS394" s="33">
        <f t="shared" si="257"/>
        <v>-254.02732551998406</v>
      </c>
      <c r="AT394" s="31">
        <f t="shared" si="258"/>
        <v>2.7429925206269414E-6</v>
      </c>
      <c r="AU394" s="31">
        <f t="shared" si="259"/>
        <v>4.5534729983646036E-2</v>
      </c>
      <c r="AV394" s="32">
        <f t="shared" si="260"/>
        <v>-1.5429337839958274E-8</v>
      </c>
      <c r="AW394" s="31">
        <f t="shared" si="261"/>
        <v>-3.4151054637196259E-3</v>
      </c>
      <c r="AX394" s="34">
        <f t="shared" si="262"/>
        <v>2.727563182786983E-6</v>
      </c>
      <c r="AY394" s="35">
        <f t="shared" si="263"/>
        <v>4.2119624519926409E-2</v>
      </c>
      <c r="AZ394" s="10">
        <f t="shared" si="264"/>
        <v>-13.579924367921082</v>
      </c>
      <c r="BA394" s="10">
        <f t="shared" si="265"/>
        <v>-253.98520589546413</v>
      </c>
      <c r="BB394" s="10">
        <f t="shared" si="266"/>
        <v>-73.985205895464134</v>
      </c>
      <c r="BC394" s="37"/>
      <c r="BD394" s="46">
        <f t="shared" si="267"/>
        <v>-14</v>
      </c>
      <c r="BE394" s="46">
        <f t="shared" si="268"/>
        <v>-254</v>
      </c>
      <c r="BF394" s="46">
        <f t="shared" si="269"/>
        <v>-74</v>
      </c>
    </row>
    <row r="395" spans="22:58" x14ac:dyDescent="0.3">
      <c r="V395" s="29">
        <v>4.9100000000000401</v>
      </c>
      <c r="W395" s="38">
        <f t="shared" si="239"/>
        <v>812830.51616417523</v>
      </c>
      <c r="X395" s="30">
        <f t="shared" si="273"/>
        <v>0.52657877444698298</v>
      </c>
      <c r="Y395" s="31">
        <f t="shared" si="240"/>
        <v>-47.227929866070866</v>
      </c>
      <c r="Z395" s="31">
        <f t="shared" si="241"/>
        <v>-89.750696997214291</v>
      </c>
      <c r="AA395" s="31">
        <f t="shared" si="242"/>
        <v>36.03408303738405</v>
      </c>
      <c r="AB395" s="31">
        <f t="shared" si="243"/>
        <v>-89.095441785942029</v>
      </c>
      <c r="AC395" s="31">
        <f t="shared" si="244"/>
        <v>9.1658067400278813E-3</v>
      </c>
      <c r="AD395" s="31">
        <f t="shared" si="245"/>
        <v>2.6317185419340885</v>
      </c>
      <c r="AE395" s="31">
        <f t="shared" si="246"/>
        <v>-10.658102247499807</v>
      </c>
      <c r="AF395" s="31">
        <f t="shared" si="247"/>
        <v>-176.21442024122226</v>
      </c>
      <c r="AG395" s="31">
        <f t="shared" si="270"/>
        <v>92.110410468749379</v>
      </c>
      <c r="AH395" s="31">
        <f t="shared" si="248"/>
        <v>-154.62085787710626</v>
      </c>
      <c r="AI395" s="31">
        <f t="shared" si="249"/>
        <v>-89.99999893566158</v>
      </c>
      <c r="AJ395" s="31">
        <f t="shared" si="250"/>
        <v>71.955233687016062</v>
      </c>
      <c r="AK395" s="31">
        <f t="shared" si="251"/>
        <v>89.985533583898487</v>
      </c>
      <c r="AL395" s="32">
        <f t="shared" si="252"/>
        <v>-13.667805561173758</v>
      </c>
      <c r="AM395" s="31">
        <f t="shared" si="253"/>
        <v>-78.035536599827225</v>
      </c>
      <c r="AN395" s="31">
        <f t="shared" si="254"/>
        <v>-4.2230192825145778</v>
      </c>
      <c r="AO395" s="31">
        <f t="shared" si="255"/>
        <v>-78.050001951590318</v>
      </c>
      <c r="AP395" s="30">
        <f t="shared" si="271"/>
        <v>23.609121289162623</v>
      </c>
      <c r="AQ395" s="30">
        <f t="shared" si="272"/>
        <v>-22.498774732165998</v>
      </c>
      <c r="AR395" s="31">
        <f t="shared" si="256"/>
        <v>-13.77077497301776</v>
      </c>
      <c r="AS395" s="33">
        <f t="shared" si="257"/>
        <v>-254.26442219281256</v>
      </c>
      <c r="AT395" s="31">
        <f t="shared" si="258"/>
        <v>2.8722657329553886E-6</v>
      </c>
      <c r="AU395" s="31">
        <f t="shared" si="259"/>
        <v>4.6595369635338023E-2</v>
      </c>
      <c r="AV395" s="32">
        <f t="shared" si="260"/>
        <v>-1.6156500539364524E-8</v>
      </c>
      <c r="AW395" s="31">
        <f t="shared" si="261"/>
        <v>-3.4946534887289652E-3</v>
      </c>
      <c r="AX395" s="34">
        <f t="shared" si="262"/>
        <v>2.8561092324160241E-6</v>
      </c>
      <c r="AY395" s="35">
        <f t="shared" si="263"/>
        <v>4.3100716146609055E-2</v>
      </c>
      <c r="AZ395" s="10">
        <f t="shared" si="264"/>
        <v>-13.770772116908528</v>
      </c>
      <c r="BA395" s="10">
        <f t="shared" si="265"/>
        <v>-254.22132147666596</v>
      </c>
      <c r="BB395" s="10">
        <f t="shared" si="266"/>
        <v>-74.221321476665963</v>
      </c>
      <c r="BC395" s="37"/>
      <c r="BD395" s="46">
        <f t="shared" si="267"/>
        <v>-14</v>
      </c>
      <c r="BE395" s="46">
        <f t="shared" si="268"/>
        <v>-254</v>
      </c>
      <c r="BF395" s="46">
        <f t="shared" si="269"/>
        <v>-74</v>
      </c>
    </row>
    <row r="396" spans="22:58" x14ac:dyDescent="0.3">
      <c r="V396" s="29">
        <v>4.9200000000000399</v>
      </c>
      <c r="W396" s="36">
        <f t="shared" si="239"/>
        <v>831763.77110274858</v>
      </c>
      <c r="X396" s="30">
        <f t="shared" si="273"/>
        <v>0.52657877444698298</v>
      </c>
      <c r="Y396" s="31">
        <f t="shared" si="240"/>
        <v>-47.427926165441676</v>
      </c>
      <c r="Z396" s="31">
        <f t="shared" si="241"/>
        <v>-89.756371757182933</v>
      </c>
      <c r="AA396" s="31">
        <f t="shared" si="242"/>
        <v>36.23403432240687</v>
      </c>
      <c r="AB396" s="31">
        <f t="shared" si="243"/>
        <v>-89.116028739420287</v>
      </c>
      <c r="AC396" s="31">
        <f t="shared" si="244"/>
        <v>9.5973009489549246E-3</v>
      </c>
      <c r="AD396" s="31">
        <f t="shared" si="245"/>
        <v>2.6929299289099702</v>
      </c>
      <c r="AE396" s="31">
        <f t="shared" si="246"/>
        <v>-10.657715767638869</v>
      </c>
      <c r="AF396" s="31">
        <f t="shared" si="247"/>
        <v>-176.17947056769327</v>
      </c>
      <c r="AG396" s="31">
        <f t="shared" si="270"/>
        <v>92.110410468749379</v>
      </c>
      <c r="AH396" s="31">
        <f t="shared" si="248"/>
        <v>-154.82085787710625</v>
      </c>
      <c r="AI396" s="31">
        <f t="shared" si="249"/>
        <v>-89.999998959888885</v>
      </c>
      <c r="AJ396" s="31">
        <f t="shared" si="250"/>
        <v>72.155233674555291</v>
      </c>
      <c r="AK396" s="31">
        <f t="shared" si="251"/>
        <v>89.98586287971824</v>
      </c>
      <c r="AL396" s="32">
        <f t="shared" si="252"/>
        <v>-13.859397261872317</v>
      </c>
      <c r="AM396" s="31">
        <f t="shared" si="253"/>
        <v>-78.300289763915387</v>
      </c>
      <c r="AN396" s="31">
        <f t="shared" si="254"/>
        <v>-4.4146109956738968</v>
      </c>
      <c r="AO396" s="31">
        <f t="shared" si="255"/>
        <v>-78.314425844086031</v>
      </c>
      <c r="AP396" s="30">
        <f t="shared" si="271"/>
        <v>23.609121289162623</v>
      </c>
      <c r="AQ396" s="30">
        <f t="shared" si="272"/>
        <v>-22.498774732165998</v>
      </c>
      <c r="AR396" s="31">
        <f t="shared" si="256"/>
        <v>-13.961980206316142</v>
      </c>
      <c r="AS396" s="33">
        <f t="shared" si="257"/>
        <v>-254.4938964117793</v>
      </c>
      <c r="AT396" s="31">
        <f t="shared" si="258"/>
        <v>3.0076314001790392E-6</v>
      </c>
      <c r="AU396" s="31">
        <f t="shared" si="259"/>
        <v>4.7680714725184509E-2</v>
      </c>
      <c r="AV396" s="32">
        <f t="shared" si="260"/>
        <v>-1.6917931579749769E-8</v>
      </c>
      <c r="AW396" s="31">
        <f t="shared" si="261"/>
        <v>-3.5760544252568466E-3</v>
      </c>
      <c r="AX396" s="34">
        <f t="shared" si="262"/>
        <v>2.9907134685992895E-6</v>
      </c>
      <c r="AY396" s="35">
        <f t="shared" si="263"/>
        <v>4.4104660299927663E-2</v>
      </c>
      <c r="AZ396" s="10">
        <f t="shared" si="264"/>
        <v>-13.961977215602673</v>
      </c>
      <c r="BA396" s="10">
        <f t="shared" si="265"/>
        <v>-254.44979175147938</v>
      </c>
      <c r="BB396" s="10">
        <f t="shared" si="266"/>
        <v>-74.449791751479381</v>
      </c>
      <c r="BC396" s="48"/>
      <c r="BD396" s="46">
        <f t="shared" si="267"/>
        <v>-14</v>
      </c>
      <c r="BE396" s="46">
        <f t="shared" si="268"/>
        <v>-254</v>
      </c>
      <c r="BF396" s="46">
        <f t="shared" si="269"/>
        <v>-74</v>
      </c>
    </row>
    <row r="397" spans="22:58" x14ac:dyDescent="0.3">
      <c r="V397" s="29">
        <v>4.9300000000000397</v>
      </c>
      <c r="W397" s="38">
        <f t="shared" si="239"/>
        <v>851138.03820245573</v>
      </c>
      <c r="X397" s="30">
        <f t="shared" si="273"/>
        <v>0.52657877444698298</v>
      </c>
      <c r="Y397" s="31">
        <f t="shared" si="240"/>
        <v>-47.627922631365294</v>
      </c>
      <c r="Z397" s="31">
        <f t="shared" si="241"/>
        <v>-89.761917348462958</v>
      </c>
      <c r="AA397" s="31">
        <f t="shared" si="242"/>
        <v>36.433987799454734</v>
      </c>
      <c r="AB397" s="31">
        <f t="shared" si="243"/>
        <v>-89.136147297198036</v>
      </c>
      <c r="AC397" s="31">
        <f t="shared" si="244"/>
        <v>1.0049084908654006E-2</v>
      </c>
      <c r="AD397" s="31">
        <f t="shared" si="245"/>
        <v>2.7555607434853258</v>
      </c>
      <c r="AE397" s="31">
        <f t="shared" si="246"/>
        <v>-10.657306972554924</v>
      </c>
      <c r="AF397" s="31">
        <f t="shared" si="247"/>
        <v>-176.14250390217569</v>
      </c>
      <c r="AG397" s="31">
        <f t="shared" si="270"/>
        <v>92.110410468749379</v>
      </c>
      <c r="AH397" s="31">
        <f t="shared" si="248"/>
        <v>-155.02085787710624</v>
      </c>
      <c r="AI397" s="31">
        <f t="shared" si="249"/>
        <v>-89.999998983564709</v>
      </c>
      <c r="AJ397" s="31">
        <f t="shared" si="250"/>
        <v>72.355233662655337</v>
      </c>
      <c r="AK397" s="31">
        <f t="shared" si="251"/>
        <v>89.986184679850922</v>
      </c>
      <c r="AL397" s="32">
        <f t="shared" si="252"/>
        <v>-14.051352173156724</v>
      </c>
      <c r="AM397" s="31">
        <f t="shared" si="253"/>
        <v>-78.559506933701172</v>
      </c>
      <c r="AN397" s="31">
        <f t="shared" si="254"/>
        <v>-4.6065659188582462</v>
      </c>
      <c r="AO397" s="31">
        <f t="shared" si="255"/>
        <v>-78.573321237414959</v>
      </c>
      <c r="AP397" s="30">
        <f t="shared" si="271"/>
        <v>23.609121289162623</v>
      </c>
      <c r="AQ397" s="30">
        <f t="shared" si="272"/>
        <v>-22.498774732165998</v>
      </c>
      <c r="AR397" s="31">
        <f t="shared" si="256"/>
        <v>-14.153526334416545</v>
      </c>
      <c r="AS397" s="33">
        <f t="shared" si="257"/>
        <v>-254.71582513959066</v>
      </c>
      <c r="AT397" s="31">
        <f t="shared" si="258"/>
        <v>3.1493766484834558E-6</v>
      </c>
      <c r="AU397" s="31">
        <f t="shared" si="259"/>
        <v>4.8791340714400944E-2</v>
      </c>
      <c r="AV397" s="32">
        <f t="shared" si="260"/>
        <v>-1.7715249102615196E-8</v>
      </c>
      <c r="AW397" s="31">
        <f t="shared" si="261"/>
        <v>-3.659351433155972E-3</v>
      </c>
      <c r="AX397" s="34">
        <f t="shared" si="262"/>
        <v>3.1316613993808407E-6</v>
      </c>
      <c r="AY397" s="35">
        <f t="shared" si="263"/>
        <v>4.5131989281244969E-2</v>
      </c>
      <c r="AZ397" s="10">
        <f t="shared" si="264"/>
        <v>-14.153523202755146</v>
      </c>
      <c r="BA397" s="10">
        <f t="shared" si="265"/>
        <v>-254.6706931503094</v>
      </c>
      <c r="BB397" s="10">
        <f t="shared" si="266"/>
        <v>-74.670693150309404</v>
      </c>
      <c r="BC397" s="37"/>
      <c r="BD397" s="46">
        <f t="shared" si="267"/>
        <v>-14</v>
      </c>
      <c r="BE397" s="46">
        <f t="shared" si="268"/>
        <v>-255</v>
      </c>
      <c r="BF397" s="46">
        <f t="shared" si="269"/>
        <v>-75</v>
      </c>
    </row>
    <row r="398" spans="22:58" x14ac:dyDescent="0.3">
      <c r="V398" s="29">
        <v>4.9400000000000404</v>
      </c>
      <c r="W398" s="38">
        <f t="shared" si="239"/>
        <v>870963.5899561618</v>
      </c>
      <c r="X398" s="30">
        <f t="shared" si="273"/>
        <v>0.52657877444698298</v>
      </c>
      <c r="Y398" s="31">
        <f t="shared" si="240"/>
        <v>-47.827919256345865</v>
      </c>
      <c r="Z398" s="31">
        <f t="shared" si="241"/>
        <v>-89.767336710984395</v>
      </c>
      <c r="AA398" s="31">
        <f t="shared" si="242"/>
        <v>36.63394336991513</v>
      </c>
      <c r="AB398" s="31">
        <f t="shared" si="243"/>
        <v>-89.155808106545237</v>
      </c>
      <c r="AC398" s="31">
        <f t="shared" si="244"/>
        <v>1.0522110423436738E-2</v>
      </c>
      <c r="AD398" s="31">
        <f t="shared" si="245"/>
        <v>2.8196435943071765</v>
      </c>
      <c r="AE398" s="31">
        <f t="shared" si="246"/>
        <v>-10.656875001560316</v>
      </c>
      <c r="AF398" s="31">
        <f t="shared" si="247"/>
        <v>-176.10350122322248</v>
      </c>
      <c r="AG398" s="31">
        <f t="shared" si="270"/>
        <v>92.110410468749379</v>
      </c>
      <c r="AH398" s="31">
        <f t="shared" si="248"/>
        <v>-155.22085787710625</v>
      </c>
      <c r="AI398" s="31">
        <f t="shared" si="249"/>
        <v>-89.9999990067016</v>
      </c>
      <c r="AJ398" s="31">
        <f t="shared" si="250"/>
        <v>72.555233651290976</v>
      </c>
      <c r="AK398" s="31">
        <f t="shared" si="251"/>
        <v>89.98649915491913</v>
      </c>
      <c r="AL398" s="32">
        <f t="shared" si="252"/>
        <v>-14.243655235939276</v>
      </c>
      <c r="AM398" s="31">
        <f t="shared" si="253"/>
        <v>-78.813283083595138</v>
      </c>
      <c r="AN398" s="31">
        <f t="shared" si="254"/>
        <v>-4.7988689930051756</v>
      </c>
      <c r="AO398" s="31">
        <f t="shared" si="255"/>
        <v>-78.826782935377608</v>
      </c>
      <c r="AP398" s="30">
        <f t="shared" si="271"/>
        <v>23.609121289162623</v>
      </c>
      <c r="AQ398" s="30">
        <f t="shared" si="272"/>
        <v>-22.498774732165998</v>
      </c>
      <c r="AR398" s="31">
        <f t="shared" si="256"/>
        <v>-14.345397437568867</v>
      </c>
      <c r="AS398" s="33">
        <f t="shared" si="257"/>
        <v>-254.9302841586001</v>
      </c>
      <c r="AT398" s="31">
        <f t="shared" si="258"/>
        <v>3.2978021412456515E-6</v>
      </c>
      <c r="AU398" s="31">
        <f t="shared" si="259"/>
        <v>4.9927836468247291E-2</v>
      </c>
      <c r="AV398" s="32">
        <f t="shared" si="260"/>
        <v>-1.8550144538350633E-8</v>
      </c>
      <c r="AW398" s="31">
        <f t="shared" si="261"/>
        <v>-3.7445886776010856E-3</v>
      </c>
      <c r="AX398" s="34">
        <f t="shared" si="262"/>
        <v>3.2792519967073009E-6</v>
      </c>
      <c r="AY398" s="35">
        <f t="shared" si="263"/>
        <v>4.6183247790646205E-2</v>
      </c>
      <c r="AZ398" s="10">
        <f t="shared" si="264"/>
        <v>-14.34539415831687</v>
      </c>
      <c r="BA398" s="10">
        <f t="shared" si="265"/>
        <v>-254.88410091080945</v>
      </c>
      <c r="BB398" s="10">
        <f t="shared" si="266"/>
        <v>-74.884100910809451</v>
      </c>
      <c r="BC398" s="37"/>
      <c r="BD398" s="46">
        <f t="shared" si="267"/>
        <v>-14</v>
      </c>
      <c r="BE398" s="46">
        <f t="shared" si="268"/>
        <v>-255</v>
      </c>
      <c r="BF398" s="46">
        <f t="shared" si="269"/>
        <v>-75</v>
      </c>
    </row>
    <row r="399" spans="22:58" x14ac:dyDescent="0.3">
      <c r="V399" s="29">
        <v>4.9500000000000401</v>
      </c>
      <c r="W399" s="36">
        <f t="shared" si="239"/>
        <v>891250.93813382846</v>
      </c>
      <c r="X399" s="30">
        <f t="shared" si="273"/>
        <v>0.52657877444698298</v>
      </c>
      <c r="Y399" s="31">
        <f t="shared" si="240"/>
        <v>-48.027916033224891</v>
      </c>
      <c r="Z399" s="31">
        <f t="shared" si="241"/>
        <v>-89.772632717776872</v>
      </c>
      <c r="AA399" s="31">
        <f t="shared" si="242"/>
        <v>36.833900939609904</v>
      </c>
      <c r="AB399" s="31">
        <f t="shared" si="243"/>
        <v>-89.175021573352282</v>
      </c>
      <c r="AC399" s="31">
        <f t="shared" si="244"/>
        <v>1.1017373729675444E-2</v>
      </c>
      <c r="AD399" s="31">
        <f t="shared" si="245"/>
        <v>2.8852118172736199</v>
      </c>
      <c r="AE399" s="31">
        <f t="shared" si="246"/>
        <v>-10.656418945438329</v>
      </c>
      <c r="AF399" s="31">
        <f t="shared" si="247"/>
        <v>-176.06244247385553</v>
      </c>
      <c r="AG399" s="31">
        <f t="shared" si="270"/>
        <v>92.110410468749379</v>
      </c>
      <c r="AH399" s="31">
        <f t="shared" si="248"/>
        <v>-155.42085787710624</v>
      </c>
      <c r="AI399" s="31">
        <f t="shared" si="249"/>
        <v>-89.999999029311837</v>
      </c>
      <c r="AJ399" s="31">
        <f t="shared" si="250"/>
        <v>72.755233640438092</v>
      </c>
      <c r="AK399" s="31">
        <f t="shared" si="251"/>
        <v>89.986806471661623</v>
      </c>
      <c r="AL399" s="32">
        <f t="shared" si="252"/>
        <v>-14.436291961975311</v>
      </c>
      <c r="AM399" s="31">
        <f t="shared" si="253"/>
        <v>-79.061712921307347</v>
      </c>
      <c r="AN399" s="31">
        <f t="shared" si="254"/>
        <v>-4.991505729894083</v>
      </c>
      <c r="AO399" s="31">
        <f t="shared" si="255"/>
        <v>-79.074905478957561</v>
      </c>
      <c r="AP399" s="30">
        <f t="shared" si="271"/>
        <v>23.609121289162623</v>
      </c>
      <c r="AQ399" s="30">
        <f t="shared" si="272"/>
        <v>-22.498774732165998</v>
      </c>
      <c r="AR399" s="31">
        <f t="shared" si="256"/>
        <v>-14.537578118335787</v>
      </c>
      <c r="AS399" s="33">
        <f t="shared" si="257"/>
        <v>-255.13734795281309</v>
      </c>
      <c r="AT399" s="31">
        <f t="shared" si="258"/>
        <v>3.4532227058433237E-6</v>
      </c>
      <c r="AU399" s="31">
        <f t="shared" si="259"/>
        <v>5.1090804568236226E-2</v>
      </c>
      <c r="AV399" s="32">
        <f t="shared" si="260"/>
        <v>-1.9424384534889589E-8</v>
      </c>
      <c r="AW399" s="31">
        <f t="shared" si="261"/>
        <v>-3.831811352505929E-3</v>
      </c>
      <c r="AX399" s="34">
        <f t="shared" si="262"/>
        <v>3.4337983213084341E-6</v>
      </c>
      <c r="AY399" s="35">
        <f t="shared" si="263"/>
        <v>4.7258993215730294E-2</v>
      </c>
      <c r="AZ399" s="10">
        <f t="shared" si="264"/>
        <v>-14.537574684537466</v>
      </c>
      <c r="BA399" s="10">
        <f t="shared" si="265"/>
        <v>-255.09008895959735</v>
      </c>
      <c r="BB399" s="10">
        <f t="shared" si="266"/>
        <v>-75.090088959597352</v>
      </c>
      <c r="BC399" s="48"/>
      <c r="BD399" s="46">
        <f t="shared" si="267"/>
        <v>-15</v>
      </c>
      <c r="BE399" s="46">
        <f t="shared" si="268"/>
        <v>-255</v>
      </c>
      <c r="BF399" s="46">
        <f t="shared" si="269"/>
        <v>-75</v>
      </c>
    </row>
    <row r="400" spans="22:58" x14ac:dyDescent="0.3">
      <c r="V400" s="29">
        <v>4.9600000000000399</v>
      </c>
      <c r="W400" s="38">
        <f t="shared" si="239"/>
        <v>912010.83935599448</v>
      </c>
      <c r="X400" s="30">
        <f t="shared" si="273"/>
        <v>0.52657877444698298</v>
      </c>
      <c r="Y400" s="31">
        <f t="shared" si="240"/>
        <v>-48.227912955166012</v>
      </c>
      <c r="Z400" s="31">
        <f t="shared" si="241"/>
        <v>-89.777808176491121</v>
      </c>
      <c r="AA400" s="31">
        <f t="shared" si="242"/>
        <v>37.033860418596007</v>
      </c>
      <c r="AB400" s="31">
        <f t="shared" si="243"/>
        <v>-89.193797867558956</v>
      </c>
      <c r="AC400" s="31">
        <f t="shared" si="244"/>
        <v>1.1535917549037671E-2</v>
      </c>
      <c r="AD400" s="31">
        <f t="shared" si="245"/>
        <v>2.9522994901844815</v>
      </c>
      <c r="AE400" s="31">
        <f t="shared" si="246"/>
        <v>-10.655937844573986</v>
      </c>
      <c r="AF400" s="31">
        <f t="shared" si="247"/>
        <v>-176.01930655386559</v>
      </c>
      <c r="AG400" s="31">
        <f t="shared" si="270"/>
        <v>92.110410468749379</v>
      </c>
      <c r="AH400" s="31">
        <f t="shared" si="248"/>
        <v>-155.62085787710626</v>
      </c>
      <c r="AI400" s="31">
        <f t="shared" si="249"/>
        <v>-89.999999051407386</v>
      </c>
      <c r="AJ400" s="31">
        <f t="shared" si="250"/>
        <v>72.955233630073678</v>
      </c>
      <c r="AK400" s="31">
        <f t="shared" si="251"/>
        <v>89.987106793021738</v>
      </c>
      <c r="AL400" s="32">
        <f t="shared" si="252"/>
        <v>-14.629248416792237</v>
      </c>
      <c r="AM400" s="31">
        <f t="shared" si="253"/>
        <v>-79.304890785449601</v>
      </c>
      <c r="AN400" s="31">
        <f t="shared" si="254"/>
        <v>-5.1844621950754401</v>
      </c>
      <c r="AO400" s="31">
        <f t="shared" si="255"/>
        <v>-79.317783043835249</v>
      </c>
      <c r="AP400" s="30">
        <f t="shared" si="271"/>
        <v>23.609121289162623</v>
      </c>
      <c r="AQ400" s="30">
        <f t="shared" si="272"/>
        <v>-22.498774732165998</v>
      </c>
      <c r="AR400" s="31">
        <f t="shared" si="256"/>
        <v>-14.730053482652801</v>
      </c>
      <c r="AS400" s="33">
        <f t="shared" si="257"/>
        <v>-255.33708959770084</v>
      </c>
      <c r="AT400" s="31">
        <f t="shared" si="258"/>
        <v>3.6159680106087643E-6</v>
      </c>
      <c r="AU400" s="31">
        <f t="shared" si="259"/>
        <v>5.2280861631612781E-2</v>
      </c>
      <c r="AV400" s="32">
        <f t="shared" si="260"/>
        <v>-2.0339828315603821E-8</v>
      </c>
      <c r="AW400" s="31">
        <f t="shared" si="261"/>
        <v>-3.92106570448565E-3</v>
      </c>
      <c r="AX400" s="34">
        <f t="shared" si="262"/>
        <v>3.5956281822931605E-6</v>
      </c>
      <c r="AY400" s="35">
        <f t="shared" si="263"/>
        <v>4.8359795927127129E-2</v>
      </c>
      <c r="AZ400" s="10">
        <f t="shared" si="264"/>
        <v>-14.730049887024618</v>
      </c>
      <c r="BA400" s="10">
        <f t="shared" si="265"/>
        <v>-255.28872980177371</v>
      </c>
      <c r="BB400" s="10">
        <f t="shared" si="266"/>
        <v>-75.288729801773712</v>
      </c>
      <c r="BC400" s="37"/>
      <c r="BD400" s="46">
        <f t="shared" si="267"/>
        <v>-15</v>
      </c>
      <c r="BE400" s="46">
        <f t="shared" si="268"/>
        <v>-255</v>
      </c>
      <c r="BF400" s="46">
        <f t="shared" si="269"/>
        <v>-75</v>
      </c>
    </row>
    <row r="401" spans="22:58" x14ac:dyDescent="0.3">
      <c r="V401" s="29">
        <v>4.9700000000000397</v>
      </c>
      <c r="W401" s="38">
        <f t="shared" si="239"/>
        <v>933254.30079707771</v>
      </c>
      <c r="X401" s="30">
        <f t="shared" si="273"/>
        <v>0.52657877444698298</v>
      </c>
      <c r="Y401" s="31">
        <f t="shared" si="240"/>
        <v>-48.427910015640578</v>
      </c>
      <c r="Z401" s="31">
        <f t="shared" si="241"/>
        <v>-89.782865830885854</v>
      </c>
      <c r="AA401" s="31">
        <f t="shared" si="242"/>
        <v>37.233821720975222</v>
      </c>
      <c r="AB401" s="31">
        <f t="shared" si="243"/>
        <v>-89.212146928464264</v>
      </c>
      <c r="AC401" s="31">
        <f t="shared" si="244"/>
        <v>1.2078833234587052E-2</v>
      </c>
      <c r="AD401" s="31">
        <f t="shared" si="245"/>
        <v>3.0209414475720338</v>
      </c>
      <c r="AE401" s="31">
        <f t="shared" si="246"/>
        <v>-10.655430686983786</v>
      </c>
      <c r="AF401" s="31">
        <f t="shared" si="247"/>
        <v>-175.97407131177809</v>
      </c>
      <c r="AG401" s="31">
        <f t="shared" si="270"/>
        <v>92.110410468749379</v>
      </c>
      <c r="AH401" s="31">
        <f t="shared" si="248"/>
        <v>-155.82085787710625</v>
      </c>
      <c r="AI401" s="31">
        <f t="shared" si="249"/>
        <v>-89.999999072999998</v>
      </c>
      <c r="AJ401" s="31">
        <f t="shared" si="250"/>
        <v>73.155233620175736</v>
      </c>
      <c r="AK401" s="31">
        <f t="shared" si="251"/>
        <v>89.987400278233793</v>
      </c>
      <c r="AL401" s="32">
        <f t="shared" si="252"/>
        <v>-14.822511202723444</v>
      </c>
      <c r="AM401" s="31">
        <f t="shared" si="253"/>
        <v>-79.542910550914598</v>
      </c>
      <c r="AN401" s="31">
        <f t="shared" si="254"/>
        <v>-5.3777249909045786</v>
      </c>
      <c r="AO401" s="31">
        <f t="shared" si="255"/>
        <v>-79.555509345680804</v>
      </c>
      <c r="AP401" s="30">
        <f t="shared" si="271"/>
        <v>23.609121289162623</v>
      </c>
      <c r="AQ401" s="30">
        <f t="shared" si="272"/>
        <v>-22.498774732165998</v>
      </c>
      <c r="AR401" s="31">
        <f t="shared" si="256"/>
        <v>-14.922809120891742</v>
      </c>
      <c r="AS401" s="33">
        <f t="shared" si="257"/>
        <v>-255.52958065745889</v>
      </c>
      <c r="AT401" s="31">
        <f t="shared" si="258"/>
        <v>3.7863832591402833E-6</v>
      </c>
      <c r="AU401" s="31">
        <f t="shared" si="259"/>
        <v>5.3498638638274656E-2</v>
      </c>
      <c r="AV401" s="32">
        <f t="shared" si="260"/>
        <v>-2.1298414178718876E-8</v>
      </c>
      <c r="AW401" s="31">
        <f t="shared" si="261"/>
        <v>-4.0123990573773562E-3</v>
      </c>
      <c r="AX401" s="34">
        <f t="shared" si="262"/>
        <v>3.7650848449615643E-6</v>
      </c>
      <c r="AY401" s="35">
        <f t="shared" si="263"/>
        <v>4.9486239580897304E-2</v>
      </c>
      <c r="AZ401" s="10">
        <f t="shared" si="264"/>
        <v>-14.922805355806897</v>
      </c>
      <c r="BA401" s="10">
        <f t="shared" si="265"/>
        <v>-255.48009441787801</v>
      </c>
      <c r="BB401" s="10">
        <f t="shared" si="266"/>
        <v>-75.480094417878007</v>
      </c>
      <c r="BC401" s="37"/>
      <c r="BD401" s="46">
        <f t="shared" si="267"/>
        <v>-15</v>
      </c>
      <c r="BE401" s="46">
        <f t="shared" si="268"/>
        <v>-255</v>
      </c>
      <c r="BF401" s="46">
        <f t="shared" si="269"/>
        <v>-75</v>
      </c>
    </row>
    <row r="402" spans="22:58" x14ac:dyDescent="0.3">
      <c r="V402" s="29">
        <v>4.9800000000000404</v>
      </c>
      <c r="W402" s="36">
        <f t="shared" si="239"/>
        <v>954992.58602152625</v>
      </c>
      <c r="X402" s="30">
        <f t="shared" si="273"/>
        <v>0.52657877444698298</v>
      </c>
      <c r="Y402" s="31">
        <f t="shared" si="240"/>
        <v>-48.627907208413731</v>
      </c>
      <c r="Z402" s="31">
        <f t="shared" si="241"/>
        <v>-89.787808362280899</v>
      </c>
      <c r="AA402" s="31">
        <f t="shared" si="242"/>
        <v>37.433784764712414</v>
      </c>
      <c r="AB402" s="31">
        <f t="shared" si="243"/>
        <v>-89.23007846991932</v>
      </c>
      <c r="AC402" s="31">
        <f t="shared" si="244"/>
        <v>1.2647263013754946E-2</v>
      </c>
      <c r="AD402" s="31">
        <f t="shared" si="245"/>
        <v>3.0911732957047864</v>
      </c>
      <c r="AE402" s="31">
        <f t="shared" si="246"/>
        <v>-10.654896406240582</v>
      </c>
      <c r="AF402" s="31">
        <f t="shared" si="247"/>
        <v>-175.92671353649544</v>
      </c>
      <c r="AG402" s="31">
        <f t="shared" si="270"/>
        <v>92.110410468749379</v>
      </c>
      <c r="AH402" s="31">
        <f t="shared" si="248"/>
        <v>-156.02085787710627</v>
      </c>
      <c r="AI402" s="31">
        <f t="shared" si="249"/>
        <v>-89.999999094101099</v>
      </c>
      <c r="AJ402" s="31">
        <f t="shared" si="250"/>
        <v>73.355233610723275</v>
      </c>
      <c r="AK402" s="31">
        <f t="shared" si="251"/>
        <v>89.987687082907442</v>
      </c>
      <c r="AL402" s="32">
        <f t="shared" si="252"/>
        <v>-15.016067442089581</v>
      </c>
      <c r="AM402" s="31">
        <f t="shared" si="253"/>
        <v>-79.775865541663421</v>
      </c>
      <c r="AN402" s="31">
        <f t="shared" si="254"/>
        <v>-5.5712812397231932</v>
      </c>
      <c r="AO402" s="31">
        <f t="shared" si="255"/>
        <v>-79.788177552857078</v>
      </c>
      <c r="AP402" s="30">
        <f t="shared" si="271"/>
        <v>23.609121289162623</v>
      </c>
      <c r="AQ402" s="30">
        <f t="shared" si="272"/>
        <v>-22.498774732165998</v>
      </c>
      <c r="AR402" s="31">
        <f t="shared" si="256"/>
        <v>-15.115831088967148</v>
      </c>
      <c r="AS402" s="33">
        <f t="shared" si="257"/>
        <v>-255.71489108935253</v>
      </c>
      <c r="AT402" s="31">
        <f t="shared" si="258"/>
        <v>3.96482992125766E-6</v>
      </c>
      <c r="AU402" s="31">
        <f t="shared" si="259"/>
        <v>5.4744781265306575E-2</v>
      </c>
      <c r="AV402" s="32">
        <f t="shared" si="260"/>
        <v>-2.2302178783863623E-8</v>
      </c>
      <c r="AW402" s="31">
        <f t="shared" si="261"/>
        <v>-4.1058598373318357E-3</v>
      </c>
      <c r="AX402" s="34">
        <f t="shared" si="262"/>
        <v>3.9425277424737963E-6</v>
      </c>
      <c r="AY402" s="35">
        <f t="shared" si="263"/>
        <v>5.0638921427974742E-2</v>
      </c>
      <c r="AZ402" s="10">
        <f t="shared" si="264"/>
        <v>-15.115827146439406</v>
      </c>
      <c r="BA402" s="10">
        <f t="shared" si="265"/>
        <v>-255.66425216792456</v>
      </c>
      <c r="BB402" s="10">
        <f t="shared" si="266"/>
        <v>-75.664252167924559</v>
      </c>
      <c r="BC402" s="48"/>
      <c r="BD402" s="46">
        <f t="shared" si="267"/>
        <v>-15</v>
      </c>
      <c r="BE402" s="46">
        <f t="shared" si="268"/>
        <v>-256</v>
      </c>
      <c r="BF402" s="46">
        <f t="shared" si="269"/>
        <v>-76</v>
      </c>
    </row>
    <row r="403" spans="22:58" x14ac:dyDescent="0.3">
      <c r="V403" s="29">
        <v>4.9900000000000402</v>
      </c>
      <c r="W403" s="38">
        <f t="shared" si="239"/>
        <v>977237.22095590306</v>
      </c>
      <c r="X403" s="30">
        <f t="shared" si="273"/>
        <v>0.52657877444698298</v>
      </c>
      <c r="Y403" s="31">
        <f t="shared" si="240"/>
        <v>-48.827904527531203</v>
      </c>
      <c r="Z403" s="31">
        <f t="shared" si="241"/>
        <v>-89.792638390977416</v>
      </c>
      <c r="AA403" s="31">
        <f t="shared" si="242"/>
        <v>37.633749471461833</v>
      </c>
      <c r="AB403" s="31">
        <f t="shared" si="243"/>
        <v>-89.247601985406007</v>
      </c>
      <c r="AC403" s="31">
        <f t="shared" si="244"/>
        <v>1.3242402332338123E-2</v>
      </c>
      <c r="AD403" s="31">
        <f t="shared" si="245"/>
        <v>3.1630314277563509</v>
      </c>
      <c r="AE403" s="31">
        <f t="shared" si="246"/>
        <v>-10.65433387929005</v>
      </c>
      <c r="AF403" s="31">
        <f t="shared" si="247"/>
        <v>-175.87720894862707</v>
      </c>
      <c r="AG403" s="31">
        <f t="shared" si="270"/>
        <v>92.110410468749379</v>
      </c>
      <c r="AH403" s="31">
        <f t="shared" si="248"/>
        <v>-156.22085787710625</v>
      </c>
      <c r="AI403" s="31">
        <f t="shared" si="249"/>
        <v>-89.999999114721859</v>
      </c>
      <c r="AJ403" s="31">
        <f t="shared" si="250"/>
        <v>73.555233601696244</v>
      </c>
      <c r="AK403" s="31">
        <f t="shared" si="251"/>
        <v>89.987967359110272</v>
      </c>
      <c r="AL403" s="32">
        <f t="shared" si="252"/>
        <v>-15.209904760564726</v>
      </c>
      <c r="AM403" s="31">
        <f t="shared" si="253"/>
        <v>-80.003848450558507</v>
      </c>
      <c r="AN403" s="31">
        <f t="shared" si="254"/>
        <v>-5.7651185672253575</v>
      </c>
      <c r="AO403" s="31">
        <f t="shared" si="255"/>
        <v>-80.015880206170095</v>
      </c>
      <c r="AP403" s="30">
        <f t="shared" si="271"/>
        <v>23.609121289162623</v>
      </c>
      <c r="AQ403" s="30">
        <f t="shared" si="272"/>
        <v>-22.498774732165998</v>
      </c>
      <c r="AR403" s="31">
        <f t="shared" si="256"/>
        <v>-15.309105889518783</v>
      </c>
      <c r="AS403" s="33">
        <f t="shared" si="257"/>
        <v>-255.89308915479717</v>
      </c>
      <c r="AT403" s="31">
        <f t="shared" si="258"/>
        <v>4.1516865102448382E-6</v>
      </c>
      <c r="AU403" s="31">
        <f t="shared" si="259"/>
        <v>5.6019950229305414E-2</v>
      </c>
      <c r="AV403" s="32">
        <f t="shared" si="260"/>
        <v>-2.3353247508795734E-8</v>
      </c>
      <c r="AW403" s="31">
        <f t="shared" si="261"/>
        <v>-4.2014975984897189E-3</v>
      </c>
      <c r="AX403" s="34">
        <f t="shared" si="262"/>
        <v>4.1283332627360425E-6</v>
      </c>
      <c r="AY403" s="35">
        <f t="shared" si="263"/>
        <v>5.1818452630815692E-2</v>
      </c>
      <c r="AZ403" s="10">
        <f t="shared" si="264"/>
        <v>-15.30910176118552</v>
      </c>
      <c r="BA403" s="10">
        <f t="shared" si="265"/>
        <v>-255.84127070216636</v>
      </c>
      <c r="BB403" s="10">
        <f t="shared" si="266"/>
        <v>-75.841270702166355</v>
      </c>
      <c r="BC403" s="37"/>
      <c r="BD403" s="46">
        <f t="shared" si="267"/>
        <v>-15</v>
      </c>
      <c r="BE403" s="46">
        <f t="shared" si="268"/>
        <v>-256</v>
      </c>
      <c r="BF403" s="46">
        <f t="shared" si="269"/>
        <v>-76</v>
      </c>
    </row>
    <row r="404" spans="22:58" x14ac:dyDescent="0.3">
      <c r="V404" s="29">
        <v>5.00000000000004</v>
      </c>
      <c r="W404" s="50">
        <f t="shared" si="239"/>
        <v>1000000.0000000926</v>
      </c>
      <c r="X404" s="30">
        <f t="shared" si="273"/>
        <v>0.52657877444698298</v>
      </c>
      <c r="Y404" s="31">
        <f t="shared" si="240"/>
        <v>-49.027901967306697</v>
      </c>
      <c r="Z404" s="31">
        <f t="shared" si="241"/>
        <v>-89.797358477645815</v>
      </c>
      <c r="AA404" s="31">
        <f t="shared" si="242"/>
        <v>37.833715766401433</v>
      </c>
      <c r="AB404" s="31">
        <f t="shared" si="243"/>
        <v>-89.264726753003458</v>
      </c>
      <c r="AC404" s="31">
        <f t="shared" si="244"/>
        <v>1.3865502303844458E-2</v>
      </c>
      <c r="AD404" s="31">
        <f t="shared" si="245"/>
        <v>3.236553039130504</v>
      </c>
      <c r="AE404" s="31">
        <f t="shared" si="246"/>
        <v>-10.653741924154438</v>
      </c>
      <c r="AF404" s="31">
        <f t="shared" si="247"/>
        <v>-175.82553219151876</v>
      </c>
      <c r="AG404" s="31">
        <f t="shared" si="270"/>
        <v>92.110410468749379</v>
      </c>
      <c r="AH404" s="31">
        <f t="shared" si="248"/>
        <v>-156.42085787710624</v>
      </c>
      <c r="AI404" s="31">
        <f t="shared" si="249"/>
        <v>-89.999999134873264</v>
      </c>
      <c r="AJ404" s="31">
        <f t="shared" si="250"/>
        <v>73.755233593075488</v>
      </c>
      <c r="AK404" s="31">
        <f t="shared" si="251"/>
        <v>89.988241255448372</v>
      </c>
      <c r="AL404" s="32">
        <f t="shared" si="252"/>
        <v>-15.404011270760778</v>
      </c>
      <c r="AM404" s="31">
        <f t="shared" si="253"/>
        <v>-80.226951265885774</v>
      </c>
      <c r="AN404" s="31">
        <f t="shared" si="254"/>
        <v>-5.9592250860421547</v>
      </c>
      <c r="AO404" s="31">
        <f t="shared" si="255"/>
        <v>-80.238709145310665</v>
      </c>
      <c r="AP404" s="30">
        <f t="shared" si="271"/>
        <v>23.609121289162623</v>
      </c>
      <c r="AQ404" s="30">
        <f t="shared" si="272"/>
        <v>-22.498774732165998</v>
      </c>
      <c r="AR404" s="31">
        <f t="shared" si="256"/>
        <v>-15.502620453199967</v>
      </c>
      <c r="AS404" s="33">
        <f t="shared" si="257"/>
        <v>-256.06424133682941</v>
      </c>
      <c r="AT404" s="31">
        <f t="shared" si="258"/>
        <v>4.3473493697354132E-6</v>
      </c>
      <c r="AU404" s="31">
        <f t="shared" si="259"/>
        <v>5.7324821636678826E-2</v>
      </c>
      <c r="AV404" s="32">
        <f t="shared" si="260"/>
        <v>-2.445385180729626E-8</v>
      </c>
      <c r="AW404" s="31">
        <f t="shared" si="261"/>
        <v>-4.299363049255751E-3</v>
      </c>
      <c r="AX404" s="34">
        <f t="shared" si="262"/>
        <v>4.3228955179281172E-6</v>
      </c>
      <c r="AY404" s="35">
        <f t="shared" si="263"/>
        <v>5.3025458587423073E-2</v>
      </c>
      <c r="AZ404" s="10">
        <f t="shared" si="264"/>
        <v>-15.50261613030445</v>
      </c>
      <c r="BA404" s="10">
        <f t="shared" si="265"/>
        <v>-256.01121587824201</v>
      </c>
      <c r="BB404" s="10">
        <f t="shared" si="266"/>
        <v>-76.011215878242012</v>
      </c>
      <c r="BC404" s="37"/>
      <c r="BD404" s="46">
        <f t="shared" si="267"/>
        <v>-16</v>
      </c>
      <c r="BE404" s="46">
        <f t="shared" si="268"/>
        <v>-256</v>
      </c>
      <c r="BF404" s="46">
        <f t="shared" si="269"/>
        <v>-76</v>
      </c>
    </row>
    <row r="405" spans="22:58" x14ac:dyDescent="0.3">
      <c r="V405" s="29">
        <v>5.0100000000000398</v>
      </c>
      <c r="W405" s="36">
        <f t="shared" si="239"/>
        <v>1023292.9922808487</v>
      </c>
      <c r="X405" s="30">
        <f t="shared" si="273"/>
        <v>0.52657877444698298</v>
      </c>
      <c r="Y405" s="31">
        <f t="shared" si="240"/>
        <v>-49.22789952230989</v>
      </c>
      <c r="Z405" s="31">
        <f t="shared" si="241"/>
        <v>-89.801971124682098</v>
      </c>
      <c r="AA405" s="31">
        <f t="shared" si="242"/>
        <v>38.033683578074466</v>
      </c>
      <c r="AB405" s="31">
        <f t="shared" si="243"/>
        <v>-89.281461840244901</v>
      </c>
      <c r="AC405" s="31">
        <f t="shared" si="244"/>
        <v>1.4517872268658362E-2</v>
      </c>
      <c r="AD405" s="31">
        <f t="shared" si="245"/>
        <v>3.3117761429323371</v>
      </c>
      <c r="AE405" s="31">
        <f t="shared" si="246"/>
        <v>-10.653119297519783</v>
      </c>
      <c r="AF405" s="31">
        <f t="shared" si="247"/>
        <v>-175.77165682199467</v>
      </c>
      <c r="AG405" s="31">
        <f t="shared" si="270"/>
        <v>92.110410468749379</v>
      </c>
      <c r="AH405" s="31">
        <f t="shared" si="248"/>
        <v>-156.62085787710626</v>
      </c>
      <c r="AI405" s="31">
        <f t="shared" si="249"/>
        <v>-89.999999154565941</v>
      </c>
      <c r="AJ405" s="31">
        <f t="shared" si="250"/>
        <v>73.95523358484273</v>
      </c>
      <c r="AK405" s="31">
        <f t="shared" si="251"/>
        <v>89.988508917145182</v>
      </c>
      <c r="AL405" s="32">
        <f t="shared" si="252"/>
        <v>-15.598375556059032</v>
      </c>
      <c r="AM405" s="31">
        <f t="shared" si="253"/>
        <v>-80.445265204218217</v>
      </c>
      <c r="AN405" s="31">
        <f t="shared" si="254"/>
        <v>-6.1535893795731837</v>
      </c>
      <c r="AO405" s="31">
        <f t="shared" si="255"/>
        <v>-80.456755441638975</v>
      </c>
      <c r="AP405" s="30">
        <f t="shared" si="271"/>
        <v>23.609121289162623</v>
      </c>
      <c r="AQ405" s="30">
        <f t="shared" si="272"/>
        <v>-22.498774732165998</v>
      </c>
      <c r="AR405" s="31">
        <f t="shared" si="256"/>
        <v>-15.696362120096342</v>
      </c>
      <c r="AS405" s="33">
        <f t="shared" si="257"/>
        <v>-256.22841226363363</v>
      </c>
      <c r="AT405" s="31">
        <f t="shared" si="258"/>
        <v>4.5522335261718105E-6</v>
      </c>
      <c r="AU405" s="31">
        <f t="shared" si="259"/>
        <v>5.866008734210177E-2</v>
      </c>
      <c r="AV405" s="32">
        <f t="shared" si="260"/>
        <v>-2.5606327280514908E-8</v>
      </c>
      <c r="AW405" s="31">
        <f t="shared" si="261"/>
        <v>-4.3995080791850629E-3</v>
      </c>
      <c r="AX405" s="34">
        <f t="shared" si="262"/>
        <v>4.5266271988912953E-6</v>
      </c>
      <c r="AY405" s="35">
        <f t="shared" si="263"/>
        <v>5.4260579262916706E-2</v>
      </c>
      <c r="AZ405" s="10">
        <f t="shared" si="264"/>
        <v>-15.696357593469143</v>
      </c>
      <c r="BA405" s="10">
        <f t="shared" si="265"/>
        <v>-256.17415168437071</v>
      </c>
      <c r="BB405" s="10">
        <f t="shared" si="266"/>
        <v>-76.174151684370713</v>
      </c>
      <c r="BC405" s="48"/>
      <c r="BD405" s="46">
        <f t="shared" si="267"/>
        <v>-16</v>
      </c>
      <c r="BE405" s="46">
        <f t="shared" si="268"/>
        <v>-256</v>
      </c>
      <c r="BF405" s="46">
        <f t="shared" si="269"/>
        <v>-76</v>
      </c>
    </row>
    <row r="406" spans="22:58" x14ac:dyDescent="0.3">
      <c r="V406" s="29">
        <v>5.0200000000000404</v>
      </c>
      <c r="W406" s="38">
        <f t="shared" si="239"/>
        <v>1047128.548050998</v>
      </c>
      <c r="X406" s="30">
        <f t="shared" si="273"/>
        <v>0.52657877444698298</v>
      </c>
      <c r="Y406" s="31">
        <f t="shared" si="240"/>
        <v>-49.427897187354795</v>
      </c>
      <c r="Z406" s="31">
        <f t="shared" si="241"/>
        <v>-89.806478777533485</v>
      </c>
      <c r="AA406" s="31">
        <f t="shared" si="242"/>
        <v>38.233652838238172</v>
      </c>
      <c r="AB406" s="31">
        <f t="shared" si="243"/>
        <v>-89.297816108866868</v>
      </c>
      <c r="AC406" s="31">
        <f t="shared" si="244"/>
        <v>1.5200882467680258E-2</v>
      </c>
      <c r="AD406" s="31">
        <f t="shared" si="245"/>
        <v>3.3887395855743203</v>
      </c>
      <c r="AE406" s="31">
        <f t="shared" si="246"/>
        <v>-10.652464692201962</v>
      </c>
      <c r="AF406" s="31">
        <f t="shared" si="247"/>
        <v>-175.71555530082603</v>
      </c>
      <c r="AG406" s="31">
        <f t="shared" si="270"/>
        <v>92.110410468749379</v>
      </c>
      <c r="AH406" s="31">
        <f t="shared" si="248"/>
        <v>-156.82085787710628</v>
      </c>
      <c r="AI406" s="31">
        <f t="shared" si="249"/>
        <v>-89.99999917381038</v>
      </c>
      <c r="AJ406" s="31">
        <f t="shared" si="250"/>
        <v>74.155233576980521</v>
      </c>
      <c r="AK406" s="31">
        <f t="shared" si="251"/>
        <v>89.988770486118412</v>
      </c>
      <c r="AL406" s="32">
        <f t="shared" si="252"/>
        <v>-15.792986654714108</v>
      </c>
      <c r="AM406" s="31">
        <f t="shared" si="253"/>
        <v>-80.658880649281755</v>
      </c>
      <c r="AN406" s="31">
        <f t="shared" si="254"/>
        <v>-6.3482004860904855</v>
      </c>
      <c r="AO406" s="31">
        <f t="shared" si="255"/>
        <v>-80.670109336973724</v>
      </c>
      <c r="AP406" s="30">
        <f t="shared" si="271"/>
        <v>23.609121289162623</v>
      </c>
      <c r="AQ406" s="30">
        <f t="shared" si="272"/>
        <v>-22.498774732165998</v>
      </c>
      <c r="AR406" s="31">
        <f t="shared" si="256"/>
        <v>-15.890318621295823</v>
      </c>
      <c r="AS406" s="33">
        <f t="shared" si="257"/>
        <v>-256.38566463779978</v>
      </c>
      <c r="AT406" s="31">
        <f t="shared" si="258"/>
        <v>4.7667735644077372E-6</v>
      </c>
      <c r="AU406" s="31">
        <f t="shared" si="259"/>
        <v>6.002645531532063E-2</v>
      </c>
      <c r="AV406" s="32">
        <f t="shared" si="260"/>
        <v>-2.6813115605625179E-8</v>
      </c>
      <c r="AW406" s="31">
        <f t="shared" si="261"/>
        <v>-4.5019857864956499E-3</v>
      </c>
      <c r="AX406" s="34">
        <f t="shared" si="262"/>
        <v>4.7399604488021123E-6</v>
      </c>
      <c r="AY406" s="35">
        <f t="shared" si="263"/>
        <v>5.5524469528824977E-2</v>
      </c>
      <c r="AZ406" s="10">
        <f t="shared" si="264"/>
        <v>-15.890313881335373</v>
      </c>
      <c r="BA406" s="10">
        <f t="shared" si="265"/>
        <v>-256.33014016827093</v>
      </c>
      <c r="BB406" s="10">
        <f t="shared" si="266"/>
        <v>-76.33014016827093</v>
      </c>
      <c r="BC406" s="37"/>
      <c r="BD406" s="46">
        <f t="shared" si="267"/>
        <v>-16</v>
      </c>
      <c r="BE406" s="46">
        <f t="shared" si="268"/>
        <v>-256</v>
      </c>
      <c r="BF406" s="46">
        <f t="shared" si="269"/>
        <v>-76</v>
      </c>
    </row>
    <row r="407" spans="22:58" x14ac:dyDescent="0.3">
      <c r="V407" s="29">
        <v>5.0300000000000402</v>
      </c>
      <c r="W407" s="38">
        <f t="shared" si="239"/>
        <v>1071519.3052377072</v>
      </c>
      <c r="X407" s="30">
        <f t="shared" si="273"/>
        <v>0.52657877444698298</v>
      </c>
      <c r="Y407" s="31">
        <f t="shared" si="240"/>
        <v>-49.627894957488799</v>
      </c>
      <c r="Z407" s="31">
        <f t="shared" si="241"/>
        <v>-89.810883825993841</v>
      </c>
      <c r="AA407" s="31">
        <f t="shared" si="242"/>
        <v>38.43362348171928</v>
      </c>
      <c r="AB407" s="31">
        <f t="shared" si="243"/>
        <v>-89.313798219453432</v>
      </c>
      <c r="AC407" s="31">
        <f t="shared" si="244"/>
        <v>1.5915966835238018E-2</v>
      </c>
      <c r="AD407" s="31">
        <f t="shared" si="245"/>
        <v>3.4674830625048663</v>
      </c>
      <c r="AE407" s="31">
        <f t="shared" si="246"/>
        <v>-10.651776734487299</v>
      </c>
      <c r="AF407" s="31">
        <f t="shared" si="247"/>
        <v>-175.65719898294242</v>
      </c>
      <c r="AG407" s="31">
        <f t="shared" si="270"/>
        <v>92.110410468749379</v>
      </c>
      <c r="AH407" s="31">
        <f t="shared" si="248"/>
        <v>-157.02085787710627</v>
      </c>
      <c r="AI407" s="31">
        <f t="shared" si="249"/>
        <v>-89.999999192616741</v>
      </c>
      <c r="AJ407" s="31">
        <f t="shared" si="250"/>
        <v>74.355233569472162</v>
      </c>
      <c r="AK407" s="31">
        <f t="shared" si="251"/>
        <v>89.989026101055344</v>
      </c>
      <c r="AL407" s="32">
        <f t="shared" si="252"/>
        <v>-15.987834044252116</v>
      </c>
      <c r="AM407" s="31">
        <f t="shared" si="253"/>
        <v>-80.867887096494471</v>
      </c>
      <c r="AN407" s="31">
        <f t="shared" si="254"/>
        <v>-6.5430478831368415</v>
      </c>
      <c r="AO407" s="31">
        <f t="shared" si="255"/>
        <v>-80.878860188055867</v>
      </c>
      <c r="AP407" s="30">
        <f t="shared" si="271"/>
        <v>23.609121289162623</v>
      </c>
      <c r="AQ407" s="30">
        <f t="shared" si="272"/>
        <v>-22.498774732165998</v>
      </c>
      <c r="AR407" s="31">
        <f t="shared" si="256"/>
        <v>-16.084478060627518</v>
      </c>
      <c r="AS407" s="33">
        <f t="shared" si="257"/>
        <v>-256.53605917099827</v>
      </c>
      <c r="AT407" s="31">
        <f t="shared" si="258"/>
        <v>4.9914245515263183E-6</v>
      </c>
      <c r="AU407" s="31">
        <f t="shared" si="259"/>
        <v>6.1424650016500548E-2</v>
      </c>
      <c r="AV407" s="32">
        <f t="shared" si="260"/>
        <v>-2.8076778036409155E-8</v>
      </c>
      <c r="AW407" s="31">
        <f t="shared" si="261"/>
        <v>-4.6068505062217407E-3</v>
      </c>
      <c r="AX407" s="34">
        <f t="shared" si="262"/>
        <v>4.9633477734899094E-6</v>
      </c>
      <c r="AY407" s="35">
        <f t="shared" si="263"/>
        <v>5.6817799510278807E-2</v>
      </c>
      <c r="AZ407" s="10">
        <f t="shared" si="264"/>
        <v>-16.084473097279744</v>
      </c>
      <c r="BA407" s="10">
        <f t="shared" si="265"/>
        <v>-256.479241371488</v>
      </c>
      <c r="BB407" s="10">
        <f t="shared" si="266"/>
        <v>-76.479241371488001</v>
      </c>
      <c r="BC407" s="37"/>
      <c r="BD407" s="46">
        <f t="shared" si="267"/>
        <v>-16</v>
      </c>
      <c r="BE407" s="46">
        <f t="shared" si="268"/>
        <v>-256</v>
      </c>
      <c r="BF407" s="46">
        <f t="shared" si="269"/>
        <v>-76</v>
      </c>
    </row>
    <row r="408" spans="22:58" x14ac:dyDescent="0.3">
      <c r="V408" s="29">
        <v>5.04000000000004</v>
      </c>
      <c r="W408" s="36">
        <f t="shared" si="239"/>
        <v>1096478.1961432882</v>
      </c>
      <c r="X408" s="30">
        <f t="shared" si="273"/>
        <v>0.52657877444698298</v>
      </c>
      <c r="Y408" s="31">
        <f t="shared" si="240"/>
        <v>-49.82789282798224</v>
      </c>
      <c r="Z408" s="31">
        <f t="shared" si="241"/>
        <v>-89.815188605469771</v>
      </c>
      <c r="AA408" s="31">
        <f t="shared" si="242"/>
        <v>38.633595446276146</v>
      </c>
      <c r="AB408" s="31">
        <f t="shared" si="243"/>
        <v>-89.329416635977182</v>
      </c>
      <c r="AC408" s="31">
        <f t="shared" si="244"/>
        <v>1.6664625916261343E-2</v>
      </c>
      <c r="AD408" s="31">
        <f t="shared" si="245"/>
        <v>3.5480471340456443</v>
      </c>
      <c r="AE408" s="31">
        <f t="shared" si="246"/>
        <v>-10.65105398134285</v>
      </c>
      <c r="AF408" s="31">
        <f t="shared" si="247"/>
        <v>-175.59655810740131</v>
      </c>
      <c r="AG408" s="31">
        <f t="shared" si="270"/>
        <v>92.110410468749379</v>
      </c>
      <c r="AH408" s="31">
        <f t="shared" si="248"/>
        <v>-157.22085787710625</v>
      </c>
      <c r="AI408" s="31">
        <f t="shared" si="249"/>
        <v>-89.999999210995028</v>
      </c>
      <c r="AJ408" s="31">
        <f t="shared" si="250"/>
        <v>74.555233562301737</v>
      </c>
      <c r="AK408" s="31">
        <f t="shared" si="251"/>
        <v>89.989275897486365</v>
      </c>
      <c r="AL408" s="32">
        <f t="shared" si="252"/>
        <v>-16.182907626181521</v>
      </c>
      <c r="AM408" s="31">
        <f t="shared" si="253"/>
        <v>-81.072373102860269</v>
      </c>
      <c r="AN408" s="31">
        <f t="shared" si="254"/>
        <v>-6.73812147223666</v>
      </c>
      <c r="AO408" s="31">
        <f t="shared" si="255"/>
        <v>-81.083096416368932</v>
      </c>
      <c r="AP408" s="30">
        <f t="shared" si="271"/>
        <v>23.609121289162623</v>
      </c>
      <c r="AQ408" s="30">
        <f t="shared" si="272"/>
        <v>-22.498774732165998</v>
      </c>
      <c r="AR408" s="31">
        <f t="shared" si="256"/>
        <v>-16.278828896582887</v>
      </c>
      <c r="AS408" s="33">
        <f t="shared" si="257"/>
        <v>-256.67965452377024</v>
      </c>
      <c r="AT408" s="31">
        <f t="shared" si="258"/>
        <v>5.2266630030879364E-6</v>
      </c>
      <c r="AU408" s="31">
        <f t="shared" si="259"/>
        <v>6.2855412780314548E-2</v>
      </c>
      <c r="AV408" s="32">
        <f t="shared" si="260"/>
        <v>-2.9399997331912687E-8</v>
      </c>
      <c r="AW408" s="31">
        <f t="shared" si="261"/>
        <v>-4.7141578390229788E-3</v>
      </c>
      <c r="AX408" s="34">
        <f t="shared" si="262"/>
        <v>5.1972630057560241E-6</v>
      </c>
      <c r="AY408" s="35">
        <f t="shared" si="263"/>
        <v>5.8141254941291569E-2</v>
      </c>
      <c r="AZ408" s="10">
        <f t="shared" si="264"/>
        <v>-16.278823699319879</v>
      </c>
      <c r="BA408" s="10">
        <f t="shared" si="265"/>
        <v>-256.62151326882895</v>
      </c>
      <c r="BB408" s="10">
        <f t="shared" si="266"/>
        <v>-76.621513268828949</v>
      </c>
      <c r="BC408" s="48"/>
      <c r="BD408" s="46">
        <f t="shared" si="267"/>
        <v>-16</v>
      </c>
      <c r="BE408" s="46">
        <f t="shared" si="268"/>
        <v>-257</v>
      </c>
      <c r="BF408" s="46">
        <f t="shared" si="269"/>
        <v>-77</v>
      </c>
    </row>
    <row r="409" spans="22:58" x14ac:dyDescent="0.3">
      <c r="V409" s="29">
        <v>5.0500000000000398</v>
      </c>
      <c r="W409" s="38">
        <f t="shared" si="239"/>
        <v>1122018.4543020669</v>
      </c>
      <c r="X409" s="30">
        <f t="shared" si="273"/>
        <v>0.52657877444698298</v>
      </c>
      <c r="Y409" s="31">
        <f t="shared" si="240"/>
        <v>-50.027890794318274</v>
      </c>
      <c r="Z409" s="31">
        <f t="shared" si="241"/>
        <v>-89.819395398217793</v>
      </c>
      <c r="AA409" s="31">
        <f t="shared" si="242"/>
        <v>38.833568672466853</v>
      </c>
      <c r="AB409" s="31">
        <f t="shared" si="243"/>
        <v>-89.34467963023954</v>
      </c>
      <c r="AC409" s="31">
        <f t="shared" si="244"/>
        <v>1.7448429912884641E-2</v>
      </c>
      <c r="AD409" s="31">
        <f t="shared" si="245"/>
        <v>3.6304732413223393</v>
      </c>
      <c r="AE409" s="31">
        <f t="shared" si="246"/>
        <v>-10.650294917491555</v>
      </c>
      <c r="AF409" s="31">
        <f t="shared" si="247"/>
        <v>-175.53360178713498</v>
      </c>
      <c r="AG409" s="31">
        <f t="shared" si="270"/>
        <v>92.110410468749379</v>
      </c>
      <c r="AH409" s="31">
        <f t="shared" si="248"/>
        <v>-157.42085787710624</v>
      </c>
      <c r="AI409" s="31">
        <f t="shared" si="249"/>
        <v>-89.999999228954991</v>
      </c>
      <c r="AJ409" s="31">
        <f t="shared" si="250"/>
        <v>74.755233555454026</v>
      </c>
      <c r="AK409" s="31">
        <f t="shared" si="251"/>
        <v>89.989520007856839</v>
      </c>
      <c r="AL409" s="32">
        <f t="shared" si="252"/>
        <v>-16.378197711031966</v>
      </c>
      <c r="AM409" s="31">
        <f t="shared" si="253"/>
        <v>-81.272426241908818</v>
      </c>
      <c r="AN409" s="31">
        <f t="shared" si="254"/>
        <v>-6.9334115639348042</v>
      </c>
      <c r="AO409" s="31">
        <f t="shared" si="255"/>
        <v>-81.282905463006969</v>
      </c>
      <c r="AP409" s="30">
        <f t="shared" si="271"/>
        <v>23.609121289162623</v>
      </c>
      <c r="AQ409" s="30">
        <f t="shared" si="272"/>
        <v>-22.498774732165998</v>
      </c>
      <c r="AR409" s="31">
        <f t="shared" si="256"/>
        <v>-16.473359924429737</v>
      </c>
      <c r="AS409" s="33">
        <f t="shared" si="257"/>
        <v>-256.81650725014197</v>
      </c>
      <c r="AT409" s="31">
        <f t="shared" si="258"/>
        <v>5.472987886021697E-6</v>
      </c>
      <c r="AU409" s="31">
        <f t="shared" si="259"/>
        <v>6.4319502208976601E-2</v>
      </c>
      <c r="AV409" s="32">
        <f t="shared" si="260"/>
        <v>-3.078557582779073E-8</v>
      </c>
      <c r="AW409" s="31">
        <f t="shared" si="261"/>
        <v>-4.8239646806645733E-3</v>
      </c>
      <c r="AX409" s="34">
        <f t="shared" si="262"/>
        <v>5.4422023101939065E-6</v>
      </c>
      <c r="AY409" s="35">
        <f t="shared" si="263"/>
        <v>5.9495537528312027E-2</v>
      </c>
      <c r="AZ409" s="10">
        <f t="shared" si="264"/>
        <v>-16.473354482227425</v>
      </c>
      <c r="BA409" s="10">
        <f t="shared" si="265"/>
        <v>-256.75701171261363</v>
      </c>
      <c r="BB409" s="10">
        <f t="shared" si="266"/>
        <v>-76.757011712613632</v>
      </c>
      <c r="BC409" s="37"/>
      <c r="BD409" s="46">
        <f t="shared" si="267"/>
        <v>-16</v>
      </c>
      <c r="BE409" s="46">
        <f t="shared" si="268"/>
        <v>-257</v>
      </c>
      <c r="BF409" s="46">
        <f t="shared" si="269"/>
        <v>-77</v>
      </c>
    </row>
    <row r="410" spans="22:58" x14ac:dyDescent="0.3">
      <c r="V410" s="29">
        <v>5.0600000000000396</v>
      </c>
      <c r="W410" s="38">
        <f t="shared" si="239"/>
        <v>1148153.6214969885</v>
      </c>
      <c r="X410" s="30">
        <f t="shared" si="273"/>
        <v>0.52657877444698298</v>
      </c>
      <c r="Y410" s="31">
        <f t="shared" si="240"/>
        <v>-50.227888852183391</v>
      </c>
      <c r="Z410" s="31">
        <f t="shared" si="241"/>
        <v>-89.823506434553593</v>
      </c>
      <c r="AA410" s="31">
        <f t="shared" si="242"/>
        <v>39.0335431035234</v>
      </c>
      <c r="AB410" s="31">
        <f t="shared" si="243"/>
        <v>-89.359595286212183</v>
      </c>
      <c r="AC410" s="31">
        <f t="shared" si="244"/>
        <v>1.8269021865788014E-2</v>
      </c>
      <c r="AD410" s="31">
        <f t="shared" si="245"/>
        <v>3.7148037222722166</v>
      </c>
      <c r="AE410" s="31">
        <f t="shared" si="246"/>
        <v>-10.649497952347222</v>
      </c>
      <c r="AF410" s="31">
        <f t="shared" si="247"/>
        <v>-175.46829799849354</v>
      </c>
      <c r="AG410" s="31">
        <f t="shared" si="270"/>
        <v>92.110410468749379</v>
      </c>
      <c r="AH410" s="31">
        <f t="shared" si="248"/>
        <v>-157.62085787710623</v>
      </c>
      <c r="AI410" s="31">
        <f t="shared" si="249"/>
        <v>-89.999999246506107</v>
      </c>
      <c r="AJ410" s="31">
        <f t="shared" si="250"/>
        <v>74.955233548914507</v>
      </c>
      <c r="AK410" s="31">
        <f t="shared" si="251"/>
        <v>89.989758561597228</v>
      </c>
      <c r="AL410" s="32">
        <f t="shared" si="252"/>
        <v>-16.57369500373412</v>
      </c>
      <c r="AM410" s="31">
        <f t="shared" si="253"/>
        <v>-81.468133063385082</v>
      </c>
      <c r="AN410" s="31">
        <f t="shared" si="254"/>
        <v>-7.1289088631764663</v>
      </c>
      <c r="AO410" s="31">
        <f t="shared" si="255"/>
        <v>-81.478373748293961</v>
      </c>
      <c r="AP410" s="30">
        <f t="shared" si="271"/>
        <v>23.609121289162623</v>
      </c>
      <c r="AQ410" s="30">
        <f t="shared" si="272"/>
        <v>-22.498774732165998</v>
      </c>
      <c r="AR410" s="31">
        <f t="shared" si="256"/>
        <v>-16.668060258527063</v>
      </c>
      <c r="AS410" s="33">
        <f t="shared" si="257"/>
        <v>-256.9466717467875</v>
      </c>
      <c r="AT410" s="31">
        <f t="shared" si="258"/>
        <v>5.7309216890189446E-6</v>
      </c>
      <c r="AU410" s="31">
        <f t="shared" si="259"/>
        <v>6.5817694574429153E-2</v>
      </c>
      <c r="AV410" s="32">
        <f t="shared" si="260"/>
        <v>-3.2236454722857034E-8</v>
      </c>
      <c r="AW410" s="31">
        <f t="shared" si="261"/>
        <v>-4.9363292521842177E-3</v>
      </c>
      <c r="AX410" s="34">
        <f t="shared" si="262"/>
        <v>5.6986852342960878E-6</v>
      </c>
      <c r="AY410" s="35">
        <f t="shared" si="263"/>
        <v>6.0881365322244932E-2</v>
      </c>
      <c r="AZ410" s="10">
        <f t="shared" si="264"/>
        <v>-16.668054559841828</v>
      </c>
      <c r="BA410" s="10">
        <f t="shared" si="265"/>
        <v>-256.88579038146526</v>
      </c>
      <c r="BB410" s="10">
        <f t="shared" si="266"/>
        <v>-76.885790381465256</v>
      </c>
      <c r="BC410" s="37"/>
      <c r="BD410" s="46">
        <f t="shared" si="267"/>
        <v>-17</v>
      </c>
      <c r="BE410" s="46">
        <f t="shared" si="268"/>
        <v>-257</v>
      </c>
      <c r="BF410" s="46">
        <f t="shared" si="269"/>
        <v>-77</v>
      </c>
    </row>
    <row r="411" spans="22:58" x14ac:dyDescent="0.3">
      <c r="V411" s="29">
        <v>5.0700000000000403</v>
      </c>
      <c r="W411" s="36">
        <f t="shared" si="239"/>
        <v>1174897.5549396398</v>
      </c>
      <c r="X411" s="30">
        <f t="shared" si="273"/>
        <v>0.52657877444698298</v>
      </c>
      <c r="Y411" s="31">
        <f t="shared" si="240"/>
        <v>-50.427886997458174</v>
      </c>
      <c r="Z411" s="31">
        <f t="shared" si="241"/>
        <v>-89.827523894033646</v>
      </c>
      <c r="AA411" s="31">
        <f t="shared" si="242"/>
        <v>39.233518685231466</v>
      </c>
      <c r="AB411" s="31">
        <f t="shared" si="243"/>
        <v>-89.374171504282032</v>
      </c>
      <c r="AC411" s="31">
        <f t="shared" si="244"/>
        <v>1.9128120975845458E-2</v>
      </c>
      <c r="AD411" s="31">
        <f t="shared" si="245"/>
        <v>3.8010818277099636</v>
      </c>
      <c r="AE411" s="31">
        <f t="shared" si="246"/>
        <v>-10.648661416803881</v>
      </c>
      <c r="AF411" s="31">
        <f t="shared" si="247"/>
        <v>-175.40061357060571</v>
      </c>
      <c r="AG411" s="31">
        <f t="shared" si="270"/>
        <v>92.110410468749379</v>
      </c>
      <c r="AH411" s="31">
        <f t="shared" si="248"/>
        <v>-157.82085787710625</v>
      </c>
      <c r="AI411" s="31">
        <f t="shared" si="249"/>
        <v>-89.999999263657728</v>
      </c>
      <c r="AJ411" s="31">
        <f t="shared" si="250"/>
        <v>75.15523354266935</v>
      </c>
      <c r="AK411" s="31">
        <f t="shared" si="251"/>
        <v>89.989991685191896</v>
      </c>
      <c r="AL411" s="32">
        <f t="shared" si="252"/>
        <v>-16.769390589350412</v>
      </c>
      <c r="AM411" s="31">
        <f t="shared" si="253"/>
        <v>-81.659579057402709</v>
      </c>
      <c r="AN411" s="31">
        <f t="shared" si="254"/>
        <v>-7.3246044550379317</v>
      </c>
      <c r="AO411" s="31">
        <f t="shared" si="255"/>
        <v>-81.669586635868541</v>
      </c>
      <c r="AP411" s="30">
        <f t="shared" si="271"/>
        <v>23.609121289162623</v>
      </c>
      <c r="AQ411" s="30">
        <f t="shared" si="272"/>
        <v>-22.498774732165998</v>
      </c>
      <c r="AR411" s="31">
        <f t="shared" si="256"/>
        <v>-16.862919314845186</v>
      </c>
      <c r="AS411" s="33">
        <f t="shared" si="257"/>
        <v>-257.07020020647428</v>
      </c>
      <c r="AT411" s="31">
        <f t="shared" si="258"/>
        <v>6.0010115199269909E-6</v>
      </c>
      <c r="AU411" s="31">
        <f t="shared" si="259"/>
        <v>6.7350784229895641E-2</v>
      </c>
      <c r="AV411" s="32">
        <f t="shared" si="260"/>
        <v>-3.375571215042952E-8</v>
      </c>
      <c r="AW411" s="31">
        <f t="shared" si="261"/>
        <v>-5.0513111307615953E-3</v>
      </c>
      <c r="AX411" s="34">
        <f t="shared" si="262"/>
        <v>5.9672558077765614E-6</v>
      </c>
      <c r="AY411" s="35">
        <f t="shared" si="263"/>
        <v>6.2299473099134042E-2</v>
      </c>
      <c r="AZ411" s="10">
        <f t="shared" si="264"/>
        <v>-16.862913347589377</v>
      </c>
      <c r="BA411" s="10">
        <f t="shared" si="265"/>
        <v>-257.00790073337515</v>
      </c>
      <c r="BB411" s="10">
        <f t="shared" si="266"/>
        <v>-77.007900733375152</v>
      </c>
      <c r="BC411" s="48"/>
      <c r="BD411" s="46">
        <f t="shared" si="267"/>
        <v>-17</v>
      </c>
      <c r="BE411" s="46">
        <f t="shared" si="268"/>
        <v>-257</v>
      </c>
      <c r="BF411" s="46">
        <f t="shared" si="269"/>
        <v>-77</v>
      </c>
    </row>
    <row r="412" spans="22:58" x14ac:dyDescent="0.3">
      <c r="V412" s="29">
        <v>5.08000000000004</v>
      </c>
      <c r="W412" s="38">
        <f t="shared" si="239"/>
        <v>1202264.4346175254</v>
      </c>
      <c r="X412" s="30">
        <f t="shared" si="273"/>
        <v>0.52657877444698298</v>
      </c>
      <c r="Y412" s="31">
        <f t="shared" si="240"/>
        <v>-50.627885226208598</v>
      </c>
      <c r="Z412" s="31">
        <f t="shared" si="241"/>
        <v>-89.831449906610004</v>
      </c>
      <c r="AA412" s="31">
        <f t="shared" si="242"/>
        <v>39.433495365815524</v>
      </c>
      <c r="AB412" s="31">
        <f t="shared" si="243"/>
        <v>-89.388416005401382</v>
      </c>
      <c r="AC412" s="31">
        <f t="shared" si="244"/>
        <v>2.0027526071705957E-2</v>
      </c>
      <c r="AD412" s="31">
        <f t="shared" si="245"/>
        <v>3.889351737431725</v>
      </c>
      <c r="AE412" s="31">
        <f t="shared" si="246"/>
        <v>-10.647783559874386</v>
      </c>
      <c r="AF412" s="31">
        <f t="shared" si="247"/>
        <v>-175.33051417457966</v>
      </c>
      <c r="AG412" s="31">
        <f t="shared" si="270"/>
        <v>92.110410468749379</v>
      </c>
      <c r="AH412" s="31">
        <f t="shared" si="248"/>
        <v>-158.02085787710627</v>
      </c>
      <c r="AI412" s="31">
        <f t="shared" si="249"/>
        <v>-89.999999280418919</v>
      </c>
      <c r="AJ412" s="31">
        <f t="shared" si="250"/>
        <v>75.355233536705242</v>
      </c>
      <c r="AK412" s="31">
        <f t="shared" si="251"/>
        <v>89.990219502245992</v>
      </c>
      <c r="AL412" s="32">
        <f t="shared" si="252"/>
        <v>-16.965275919164963</v>
      </c>
      <c r="AM412" s="31">
        <f t="shared" si="253"/>
        <v>-81.846848622787121</v>
      </c>
      <c r="AN412" s="31">
        <f t="shared" si="254"/>
        <v>-7.5204897908166082</v>
      </c>
      <c r="AO412" s="31">
        <f t="shared" si="255"/>
        <v>-81.856628400960048</v>
      </c>
      <c r="AP412" s="30">
        <f t="shared" si="271"/>
        <v>23.609121289162623</v>
      </c>
      <c r="AQ412" s="30">
        <f t="shared" si="272"/>
        <v>-22.498774732165998</v>
      </c>
      <c r="AR412" s="31">
        <f t="shared" si="256"/>
        <v>-17.057926793694371</v>
      </c>
      <c r="AS412" s="33">
        <f t="shared" si="257"/>
        <v>-257.18714257553972</v>
      </c>
      <c r="AT412" s="31">
        <f t="shared" si="258"/>
        <v>6.2838302745020146E-6</v>
      </c>
      <c r="AU412" s="31">
        <f t="shared" si="259"/>
        <v>6.8919584031017861E-2</v>
      </c>
      <c r="AV412" s="32">
        <f t="shared" si="260"/>
        <v>-3.5346570892950399E-8</v>
      </c>
      <c r="AW412" s="31">
        <f t="shared" si="261"/>
        <v>-5.1689712813069643E-3</v>
      </c>
      <c r="AX412" s="34">
        <f t="shared" si="262"/>
        <v>6.2484837036090644E-6</v>
      </c>
      <c r="AY412" s="35">
        <f t="shared" si="263"/>
        <v>6.3750612749710903E-2</v>
      </c>
      <c r="AZ412" s="10">
        <f t="shared" si="264"/>
        <v>-17.057920545210667</v>
      </c>
      <c r="BA412" s="10">
        <f t="shared" si="265"/>
        <v>-257.12339196279004</v>
      </c>
      <c r="BB412" s="10">
        <f t="shared" si="266"/>
        <v>-77.123391962790038</v>
      </c>
      <c r="BC412" s="37"/>
      <c r="BD412" s="46">
        <f t="shared" si="267"/>
        <v>-17</v>
      </c>
      <c r="BE412" s="46">
        <f t="shared" si="268"/>
        <v>-257</v>
      </c>
      <c r="BF412" s="46">
        <f t="shared" si="269"/>
        <v>-77</v>
      </c>
    </row>
    <row r="413" spans="22:58" x14ac:dyDescent="0.3">
      <c r="V413" s="29">
        <v>5.0900000000000398</v>
      </c>
      <c r="W413" s="38">
        <f t="shared" si="239"/>
        <v>1230268.7708124965</v>
      </c>
      <c r="X413" s="30">
        <f t="shared" si="273"/>
        <v>0.52657877444698298</v>
      </c>
      <c r="Y413" s="31">
        <f t="shared" si="240"/>
        <v>-50.827883534677703</v>
      </c>
      <c r="Z413" s="31">
        <f t="shared" si="241"/>
        <v>-89.835286553758976</v>
      </c>
      <c r="AA413" s="31">
        <f t="shared" si="242"/>
        <v>39.633473095829302</v>
      </c>
      <c r="AB413" s="31">
        <f t="shared" si="243"/>
        <v>-89.40233633514579</v>
      </c>
      <c r="AC413" s="31">
        <f t="shared" si="244"/>
        <v>2.0969119229267717E-2</v>
      </c>
      <c r="AD413" s="31">
        <f t="shared" si="245"/>
        <v>3.9796585763352681</v>
      </c>
      <c r="AE413" s="31">
        <f t="shared" si="246"/>
        <v>-10.646862545172151</v>
      </c>
      <c r="AF413" s="31">
        <f t="shared" si="247"/>
        <v>-175.25796431256947</v>
      </c>
      <c r="AG413" s="31">
        <f t="shared" si="270"/>
        <v>92.110410468749379</v>
      </c>
      <c r="AH413" s="31">
        <f t="shared" si="248"/>
        <v>-158.22085787710625</v>
      </c>
      <c r="AI413" s="31">
        <f t="shared" si="249"/>
        <v>-89.999999296798578</v>
      </c>
      <c r="AJ413" s="31">
        <f t="shared" si="250"/>
        <v>75.555233531009563</v>
      </c>
      <c r="AK413" s="31">
        <f t="shared" si="251"/>
        <v>89.990442133551142</v>
      </c>
      <c r="AL413" s="32">
        <f t="shared" si="252"/>
        <v>-17.161342797138566</v>
      </c>
      <c r="AM413" s="31">
        <f t="shared" si="253"/>
        <v>-82.030025039346171</v>
      </c>
      <c r="AN413" s="31">
        <f t="shared" si="254"/>
        <v>-7.7165566744858793</v>
      </c>
      <c r="AO413" s="31">
        <f t="shared" si="255"/>
        <v>-82.039582202593607</v>
      </c>
      <c r="AP413" s="30">
        <f t="shared" si="271"/>
        <v>23.609121289162623</v>
      </c>
      <c r="AQ413" s="30">
        <f t="shared" si="272"/>
        <v>-22.498774732165998</v>
      </c>
      <c r="AR413" s="31">
        <f t="shared" si="256"/>
        <v>-17.253072662661406</v>
      </c>
      <c r="AS413" s="33">
        <f t="shared" si="257"/>
        <v>-257.29754651516305</v>
      </c>
      <c r="AT413" s="31">
        <f t="shared" si="258"/>
        <v>6.5799778475912064E-6</v>
      </c>
      <c r="AU413" s="31">
        <f t="shared" si="259"/>
        <v>7.0524925766801499E-2</v>
      </c>
      <c r="AV413" s="32">
        <f t="shared" si="260"/>
        <v>-3.7012402239296459E-8</v>
      </c>
      <c r="AW413" s="31">
        <f t="shared" si="261"/>
        <v>-5.2893720887856027E-3</v>
      </c>
      <c r="AX413" s="34">
        <f t="shared" si="262"/>
        <v>6.5429654453519098E-6</v>
      </c>
      <c r="AY413" s="35">
        <f t="shared" si="263"/>
        <v>6.5235553678015895E-2</v>
      </c>
      <c r="AZ413" s="10">
        <f t="shared" si="264"/>
        <v>-17.253066119695962</v>
      </c>
      <c r="BA413" s="10">
        <f t="shared" si="265"/>
        <v>-257.23231096148504</v>
      </c>
      <c r="BB413" s="10">
        <f t="shared" si="266"/>
        <v>-77.232310961485041</v>
      </c>
      <c r="BC413" s="37"/>
      <c r="BD413" s="46">
        <f t="shared" si="267"/>
        <v>-17</v>
      </c>
      <c r="BE413" s="46">
        <f t="shared" si="268"/>
        <v>-257</v>
      </c>
      <c r="BF413" s="46">
        <f t="shared" si="269"/>
        <v>-77</v>
      </c>
    </row>
    <row r="414" spans="22:58" x14ac:dyDescent="0.3">
      <c r="V414" s="29">
        <v>5.1000000000000396</v>
      </c>
      <c r="W414" s="36">
        <f t="shared" si="239"/>
        <v>1258925.4117942825</v>
      </c>
      <c r="X414" s="30">
        <f t="shared" si="273"/>
        <v>0.52657877444698298</v>
      </c>
      <c r="Y414" s="31">
        <f t="shared" si="240"/>
        <v>-51.027881919277611</v>
      </c>
      <c r="Z414" s="31">
        <f t="shared" si="241"/>
        <v>-89.839035869583967</v>
      </c>
      <c r="AA414" s="31">
        <f t="shared" si="242"/>
        <v>39.833451828050947</v>
      </c>
      <c r="AB414" s="31">
        <f t="shared" si="243"/>
        <v>-89.415939867681118</v>
      </c>
      <c r="AC414" s="31">
        <f t="shared" si="244"/>
        <v>2.1954869549037928E-2</v>
      </c>
      <c r="AD414" s="31">
        <f t="shared" si="245"/>
        <v>4.0720484305320612</v>
      </c>
      <c r="AE414" s="31">
        <f t="shared" si="246"/>
        <v>-10.645896447230644</v>
      </c>
      <c r="AF414" s="31">
        <f t="shared" si="247"/>
        <v>-175.18292730673303</v>
      </c>
      <c r="AG414" s="31">
        <f t="shared" si="270"/>
        <v>92.110410468749379</v>
      </c>
      <c r="AH414" s="31">
        <f t="shared" si="248"/>
        <v>-158.42085787710624</v>
      </c>
      <c r="AI414" s="31">
        <f t="shared" si="249"/>
        <v>-89.9999993128054</v>
      </c>
      <c r="AJ414" s="31">
        <f t="shared" si="250"/>
        <v>75.755233525570233</v>
      </c>
      <c r="AK414" s="31">
        <f t="shared" si="251"/>
        <v>89.99065969714934</v>
      </c>
      <c r="AL414" s="32">
        <f t="shared" si="252"/>
        <v>-17.357583366732484</v>
      </c>
      <c r="AM414" s="31">
        <f t="shared" si="253"/>
        <v>-82.209190443816482</v>
      </c>
      <c r="AN414" s="31">
        <f t="shared" si="254"/>
        <v>-7.9127972495191159</v>
      </c>
      <c r="AO414" s="31">
        <f t="shared" si="255"/>
        <v>-82.218530059472542</v>
      </c>
      <c r="AP414" s="30">
        <f t="shared" si="271"/>
        <v>23.609121289162623</v>
      </c>
      <c r="AQ414" s="30">
        <f t="shared" si="272"/>
        <v>-22.498774732165998</v>
      </c>
      <c r="AR414" s="31">
        <f t="shared" si="256"/>
        <v>-17.448347139753135</v>
      </c>
      <c r="AS414" s="33">
        <f t="shared" si="257"/>
        <v>-257.40145736620559</v>
      </c>
      <c r="AT414" s="31">
        <f t="shared" si="258"/>
        <v>6.890082404101973E-6</v>
      </c>
      <c r="AU414" s="31">
        <f t="shared" si="259"/>
        <v>7.2167660600596192E-2</v>
      </c>
      <c r="AV414" s="32">
        <f t="shared" si="260"/>
        <v>-3.8756743342673937E-8</v>
      </c>
      <c r="AW414" s="31">
        <f t="shared" si="261"/>
        <v>-5.412577391295058E-3</v>
      </c>
      <c r="AX414" s="34">
        <f t="shared" si="262"/>
        <v>6.8513256607592992E-6</v>
      </c>
      <c r="AY414" s="35">
        <f t="shared" si="263"/>
        <v>6.6755083209301139E-2</v>
      </c>
      <c r="AZ414" s="10">
        <f t="shared" si="264"/>
        <v>-17.448340288427474</v>
      </c>
      <c r="BA414" s="10">
        <f t="shared" si="265"/>
        <v>-257.33470228299632</v>
      </c>
      <c r="BB414" s="10">
        <f t="shared" si="266"/>
        <v>-77.334702282996318</v>
      </c>
      <c r="BC414" s="48"/>
      <c r="BD414" s="46">
        <f t="shared" si="267"/>
        <v>-17</v>
      </c>
      <c r="BE414" s="46">
        <f t="shared" si="268"/>
        <v>-257</v>
      </c>
      <c r="BF414" s="46">
        <f t="shared" si="269"/>
        <v>-77</v>
      </c>
    </row>
    <row r="415" spans="22:58" x14ac:dyDescent="0.3">
      <c r="V415" s="29">
        <v>5.1100000000000403</v>
      </c>
      <c r="W415" s="38">
        <f t="shared" si="239"/>
        <v>1288249.5516932542</v>
      </c>
      <c r="X415" s="30">
        <f t="shared" si="273"/>
        <v>0.52657877444698298</v>
      </c>
      <c r="Y415" s="31">
        <f t="shared" si="240"/>
        <v>-51.227880376581972</v>
      </c>
      <c r="Z415" s="31">
        <f t="shared" si="241"/>
        <v>-89.842699841893321</v>
      </c>
      <c r="AA415" s="31">
        <f t="shared" si="242"/>
        <v>40.033431517383107</v>
      </c>
      <c r="AB415" s="31">
        <f t="shared" si="243"/>
        <v>-89.429233809642056</v>
      </c>
      <c r="AC415" s="31">
        <f t="shared" si="244"/>
        <v>2.2986837097700552E-2</v>
      </c>
      <c r="AD415" s="31">
        <f t="shared" si="245"/>
        <v>4.1665683634251494</v>
      </c>
      <c r="AE415" s="31">
        <f t="shared" si="246"/>
        <v>-10.644883247654182</v>
      </c>
      <c r="AF415" s="31">
        <f t="shared" si="247"/>
        <v>-175.10536528811025</v>
      </c>
      <c r="AG415" s="31">
        <f t="shared" si="270"/>
        <v>92.110410468749379</v>
      </c>
      <c r="AH415" s="31">
        <f t="shared" si="248"/>
        <v>-158.62085787710623</v>
      </c>
      <c r="AI415" s="31">
        <f t="shared" si="249"/>
        <v>-89.999999328447856</v>
      </c>
      <c r="AJ415" s="31">
        <f t="shared" si="250"/>
        <v>75.955233520375728</v>
      </c>
      <c r="AK415" s="31">
        <f t="shared" si="251"/>
        <v>89.990872308395709</v>
      </c>
      <c r="AL415" s="32">
        <f t="shared" si="252"/>
        <v>-17.553990098103863</v>
      </c>
      <c r="AM415" s="31">
        <f t="shared" si="253"/>
        <v>-82.384425809246594</v>
      </c>
      <c r="AN415" s="31">
        <f t="shared" si="254"/>
        <v>-8.1092039860849887</v>
      </c>
      <c r="AO415" s="31">
        <f t="shared" si="255"/>
        <v>-82.393552829298741</v>
      </c>
      <c r="AP415" s="30">
        <f t="shared" si="271"/>
        <v>23.609121289162623</v>
      </c>
      <c r="AQ415" s="30">
        <f t="shared" si="272"/>
        <v>-22.498774732165998</v>
      </c>
      <c r="AR415" s="31">
        <f t="shared" si="256"/>
        <v>-17.643740676742546</v>
      </c>
      <c r="AS415" s="33">
        <f t="shared" si="257"/>
        <v>-257.498918117409</v>
      </c>
      <c r="AT415" s="31">
        <f t="shared" si="258"/>
        <v>7.2148017136153344E-6</v>
      </c>
      <c r="AU415" s="31">
        <f t="shared" si="259"/>
        <v>7.3848659521346074E-2</v>
      </c>
      <c r="AV415" s="32">
        <f t="shared" si="260"/>
        <v>-4.0583293363309098E-8</v>
      </c>
      <c r="AW415" s="31">
        <f t="shared" si="261"/>
        <v>-5.5386525139130083E-3</v>
      </c>
      <c r="AX415" s="34">
        <f t="shared" si="262"/>
        <v>7.1742184202520255E-6</v>
      </c>
      <c r="AY415" s="35">
        <f t="shared" si="263"/>
        <v>6.831000700743306E-2</v>
      </c>
      <c r="AZ415" s="10">
        <f t="shared" si="264"/>
        <v>-17.643733502524125</v>
      </c>
      <c r="BA415" s="10">
        <f t="shared" si="265"/>
        <v>-257.43060811040158</v>
      </c>
      <c r="BB415" s="10">
        <f t="shared" si="266"/>
        <v>-77.430608110401579</v>
      </c>
      <c r="BC415" s="37"/>
      <c r="BD415" s="46">
        <f t="shared" si="267"/>
        <v>-18</v>
      </c>
      <c r="BE415" s="46">
        <f t="shared" si="268"/>
        <v>-257</v>
      </c>
      <c r="BF415" s="46">
        <f t="shared" si="269"/>
        <v>-77</v>
      </c>
    </row>
    <row r="416" spans="22:58" x14ac:dyDescent="0.3">
      <c r="V416" s="29">
        <v>5.1200000000000401</v>
      </c>
      <c r="W416" s="38">
        <f t="shared" si="239"/>
        <v>1318256.7385565301</v>
      </c>
      <c r="X416" s="30">
        <f t="shared" si="273"/>
        <v>0.52657877444698298</v>
      </c>
      <c r="Y416" s="31">
        <f t="shared" si="240"/>
        <v>-51.427878903318543</v>
      </c>
      <c r="Z416" s="31">
        <f t="shared" si="241"/>
        <v>-89.846280413253737</v>
      </c>
      <c r="AA416" s="31">
        <f t="shared" si="242"/>
        <v>40.233412120757215</v>
      </c>
      <c r="AB416" s="31">
        <f t="shared" si="243"/>
        <v>-89.442225203923925</v>
      </c>
      <c r="AC416" s="31">
        <f t="shared" si="244"/>
        <v>2.4067177020252434E-2</v>
      </c>
      <c r="AD416" s="31">
        <f t="shared" si="245"/>
        <v>4.2632664317240483</v>
      </c>
      <c r="AE416" s="31">
        <f t="shared" si="246"/>
        <v>-10.643820831094093</v>
      </c>
      <c r="AF416" s="31">
        <f t="shared" si="247"/>
        <v>-175.02523918545361</v>
      </c>
      <c r="AG416" s="31">
        <f t="shared" si="270"/>
        <v>92.110410468749379</v>
      </c>
      <c r="AH416" s="31">
        <f t="shared" si="248"/>
        <v>-158.82085787710625</v>
      </c>
      <c r="AI416" s="31">
        <f t="shared" si="249"/>
        <v>-89.99999934373426</v>
      </c>
      <c r="AJ416" s="31">
        <f t="shared" si="250"/>
        <v>76.155233515415006</v>
      </c>
      <c r="AK416" s="31">
        <f t="shared" si="251"/>
        <v>89.991080080019486</v>
      </c>
      <c r="AL416" s="32">
        <f t="shared" si="252"/>
        <v>-17.75055577567311</v>
      </c>
      <c r="AM416" s="31">
        <f t="shared" si="253"/>
        <v>-82.555810927587288</v>
      </c>
      <c r="AN416" s="31">
        <f t="shared" si="254"/>
        <v>-8.3057696686149747</v>
      </c>
      <c r="AO416" s="31">
        <f t="shared" si="255"/>
        <v>-82.564730191302061</v>
      </c>
      <c r="AP416" s="30">
        <f t="shared" si="271"/>
        <v>23.609121289162623</v>
      </c>
      <c r="AQ416" s="30">
        <f t="shared" si="272"/>
        <v>-22.498774732165998</v>
      </c>
      <c r="AR416" s="31">
        <f t="shared" si="256"/>
        <v>-17.839243942712443</v>
      </c>
      <c r="AS416" s="33">
        <f t="shared" si="257"/>
        <v>-257.58996937675568</v>
      </c>
      <c r="AT416" s="31">
        <f t="shared" si="258"/>
        <v>7.5548245467147729E-6</v>
      </c>
      <c r="AU416" s="31">
        <f t="shared" si="259"/>
        <v>7.5568813805346843E-2</v>
      </c>
      <c r="AV416" s="32">
        <f t="shared" si="260"/>
        <v>-4.2495925040378436E-8</v>
      </c>
      <c r="AW416" s="31">
        <f t="shared" si="261"/>
        <v>-5.6676643033333508E-3</v>
      </c>
      <c r="AX416" s="34">
        <f t="shared" si="262"/>
        <v>7.5123286216743945E-6</v>
      </c>
      <c r="AY416" s="35">
        <f t="shared" si="263"/>
        <v>6.9901149502013496E-2</v>
      </c>
      <c r="AZ416" s="10">
        <f t="shared" si="264"/>
        <v>-17.839236430383821</v>
      </c>
      <c r="BA416" s="10">
        <f t="shared" si="265"/>
        <v>-257.52006822725366</v>
      </c>
      <c r="BB416" s="10">
        <f t="shared" si="266"/>
        <v>-77.52006822725366</v>
      </c>
      <c r="BC416" s="37"/>
      <c r="BD416" s="46">
        <f t="shared" si="267"/>
        <v>-18</v>
      </c>
      <c r="BE416" s="46">
        <f t="shared" si="268"/>
        <v>-258</v>
      </c>
      <c r="BF416" s="46">
        <f t="shared" si="269"/>
        <v>-78</v>
      </c>
    </row>
    <row r="417" spans="22:58" x14ac:dyDescent="0.3">
      <c r="V417" s="29">
        <v>5.1300000000000399</v>
      </c>
      <c r="W417" s="36">
        <f t="shared" si="239"/>
        <v>1348962.8825917793</v>
      </c>
      <c r="X417" s="30">
        <f t="shared" si="273"/>
        <v>0.52657877444698298</v>
      </c>
      <c r="Y417" s="31">
        <f t="shared" si="240"/>
        <v>-51.62787749636243</v>
      </c>
      <c r="Z417" s="31">
        <f t="shared" si="241"/>
        <v>-89.849779482019599</v>
      </c>
      <c r="AA417" s="31">
        <f t="shared" si="242"/>
        <v>40.433393597042425</v>
      </c>
      <c r="AB417" s="31">
        <f t="shared" si="243"/>
        <v>-89.454920933389516</v>
      </c>
      <c r="AC417" s="31">
        <f t="shared" si="244"/>
        <v>2.519814382939627E-2</v>
      </c>
      <c r="AD417" s="31">
        <f t="shared" si="245"/>
        <v>4.36219170136585</v>
      </c>
      <c r="AE417" s="31">
        <f t="shared" si="246"/>
        <v>-10.642706981043627</v>
      </c>
      <c r="AF417" s="31">
        <f t="shared" si="247"/>
        <v>-174.94250871404327</v>
      </c>
      <c r="AG417" s="31">
        <f t="shared" si="270"/>
        <v>92.110410468749379</v>
      </c>
      <c r="AH417" s="31">
        <f t="shared" si="248"/>
        <v>-159.02085787710627</v>
      </c>
      <c r="AI417" s="31">
        <f t="shared" si="249"/>
        <v>-89.999999358672682</v>
      </c>
      <c r="AJ417" s="31">
        <f t="shared" si="250"/>
        <v>76.35523351067755</v>
      </c>
      <c r="AK417" s="31">
        <f t="shared" si="251"/>
        <v>89.991283122183916</v>
      </c>
      <c r="AL417" s="32">
        <f t="shared" si="252"/>
        <v>-17.94727348606331</v>
      </c>
      <c r="AM417" s="31">
        <f t="shared" si="253"/>
        <v>-82.723424395272929</v>
      </c>
      <c r="AN417" s="31">
        <f t="shared" si="254"/>
        <v>-8.5024873837426469</v>
      </c>
      <c r="AO417" s="31">
        <f t="shared" si="255"/>
        <v>-82.732140631761695</v>
      </c>
      <c r="AP417" s="30">
        <f t="shared" si="271"/>
        <v>23.609121289162623</v>
      </c>
      <c r="AQ417" s="30">
        <f t="shared" si="272"/>
        <v>-22.498774732165998</v>
      </c>
      <c r="AR417" s="31">
        <f t="shared" si="256"/>
        <v>-18.034847807789649</v>
      </c>
      <c r="AS417" s="33">
        <f t="shared" si="257"/>
        <v>-257.67464934580494</v>
      </c>
      <c r="AT417" s="31">
        <f t="shared" si="258"/>
        <v>7.9108721349590173E-6</v>
      </c>
      <c r="AU417" s="31">
        <f t="shared" si="259"/>
        <v>7.7329035488758247E-2</v>
      </c>
      <c r="AV417" s="32">
        <f t="shared" si="260"/>
        <v>-4.4498696263938864E-8</v>
      </c>
      <c r="AW417" s="31">
        <f t="shared" si="261"/>
        <v>-5.7996811633092837E-3</v>
      </c>
      <c r="AX417" s="34">
        <f t="shared" si="262"/>
        <v>7.866373438695078E-6</v>
      </c>
      <c r="AY417" s="35">
        <f t="shared" si="263"/>
        <v>7.1529354325448963E-2</v>
      </c>
      <c r="AZ417" s="10">
        <f t="shared" si="264"/>
        <v>-18.034839941416212</v>
      </c>
      <c r="BA417" s="10">
        <f t="shared" si="265"/>
        <v>-257.6031199914795</v>
      </c>
      <c r="BB417" s="10">
        <f t="shared" si="266"/>
        <v>-77.603119991479502</v>
      </c>
      <c r="BC417" s="48"/>
      <c r="BD417" s="46">
        <f t="shared" si="267"/>
        <v>-18</v>
      </c>
      <c r="BE417" s="46">
        <f t="shared" si="268"/>
        <v>-258</v>
      </c>
      <c r="BF417" s="46">
        <f t="shared" si="269"/>
        <v>-78</v>
      </c>
    </row>
    <row r="418" spans="22:58" x14ac:dyDescent="0.3">
      <c r="V418" s="29">
        <v>5.1400000000000396</v>
      </c>
      <c r="W418" s="38">
        <f t="shared" si="239"/>
        <v>1380384.2646030132</v>
      </c>
      <c r="X418" s="30">
        <f t="shared" si="273"/>
        <v>0.52657877444698298</v>
      </c>
      <c r="Y418" s="31">
        <f t="shared" si="240"/>
        <v>-51.827876152729345</v>
      </c>
      <c r="Z418" s="31">
        <f t="shared" si="241"/>
        <v>-89.85319890333902</v>
      </c>
      <c r="AA418" s="31">
        <f t="shared" si="242"/>
        <v>40.633375906958378</v>
      </c>
      <c r="AB418" s="31">
        <f t="shared" si="243"/>
        <v>-89.467327724493046</v>
      </c>
      <c r="AC418" s="31">
        <f t="shared" si="244"/>
        <v>2.6382095878934721E-2</v>
      </c>
      <c r="AD418" s="31">
        <f t="shared" si="245"/>
        <v>4.4633942633085892</v>
      </c>
      <c r="AE418" s="31">
        <f t="shared" si="246"/>
        <v>-10.641539375445051</v>
      </c>
      <c r="AF418" s="31">
        <f t="shared" si="247"/>
        <v>-174.85713236452347</v>
      </c>
      <c r="AG418" s="31">
        <f t="shared" si="270"/>
        <v>92.110410468749379</v>
      </c>
      <c r="AH418" s="31">
        <f t="shared" si="248"/>
        <v>-159.22085787710625</v>
      </c>
      <c r="AI418" s="31">
        <f t="shared" si="249"/>
        <v>-89.999999373271081</v>
      </c>
      <c r="AJ418" s="31">
        <f t="shared" si="250"/>
        <v>76.555233506153314</v>
      </c>
      <c r="AK418" s="31">
        <f t="shared" si="251"/>
        <v>89.991481542544648</v>
      </c>
      <c r="AL418" s="32">
        <f t="shared" si="252"/>
        <v>-18.144136606409479</v>
      </c>
      <c r="AM418" s="31">
        <f t="shared" si="253"/>
        <v>-82.887343601585741</v>
      </c>
      <c r="AN418" s="31">
        <f t="shared" si="254"/>
        <v>-8.6993505086130405</v>
      </c>
      <c r="AO418" s="31">
        <f t="shared" si="255"/>
        <v>-82.895861432312174</v>
      </c>
      <c r="AP418" s="30">
        <f t="shared" si="271"/>
        <v>23.609121289162623</v>
      </c>
      <c r="AQ418" s="30">
        <f t="shared" si="272"/>
        <v>-22.498774732165998</v>
      </c>
      <c r="AR418" s="31">
        <f t="shared" si="256"/>
        <v>-18.230543327061469</v>
      </c>
      <c r="AS418" s="33">
        <f t="shared" si="257"/>
        <v>-257.75299379683565</v>
      </c>
      <c r="AT418" s="31">
        <f t="shared" si="258"/>
        <v>8.2836996964272626E-6</v>
      </c>
      <c r="AU418" s="31">
        <f t="shared" si="259"/>
        <v>7.9130257851117769E-2</v>
      </c>
      <c r="AV418" s="32">
        <f t="shared" si="260"/>
        <v>-4.659585393223822E-8</v>
      </c>
      <c r="AW418" s="31">
        <f t="shared" si="261"/>
        <v>-5.9347730909218013E-3</v>
      </c>
      <c r="AX418" s="34">
        <f t="shared" si="262"/>
        <v>8.2371038424950252E-6</v>
      </c>
      <c r="AY418" s="35">
        <f t="shared" si="263"/>
        <v>7.3195484760195967E-2</v>
      </c>
      <c r="AZ418" s="10">
        <f t="shared" si="264"/>
        <v>-18.230535089957627</v>
      </c>
      <c r="BA418" s="10">
        <f t="shared" si="265"/>
        <v>-257.67979831207543</v>
      </c>
      <c r="BB418" s="10">
        <f t="shared" si="266"/>
        <v>-77.679798312075434</v>
      </c>
      <c r="BC418" s="37"/>
      <c r="BD418" s="46">
        <f t="shared" si="267"/>
        <v>-18</v>
      </c>
      <c r="BE418" s="46">
        <f t="shared" si="268"/>
        <v>-258</v>
      </c>
      <c r="BF418" s="46">
        <f t="shared" si="269"/>
        <v>-78</v>
      </c>
    </row>
    <row r="419" spans="22:58" x14ac:dyDescent="0.3">
      <c r="V419" s="29">
        <v>5.1500000000000403</v>
      </c>
      <c r="W419" s="38">
        <f t="shared" si="239"/>
        <v>1412537.5446228881</v>
      </c>
      <c r="X419" s="30">
        <f t="shared" si="273"/>
        <v>0.52657877444698298</v>
      </c>
      <c r="Y419" s="31">
        <f t="shared" si="240"/>
        <v>-52.027874869569331</v>
      </c>
      <c r="Z419" s="31">
        <f t="shared" si="241"/>
        <v>-89.856540490136979</v>
      </c>
      <c r="AA419" s="31">
        <f t="shared" si="242"/>
        <v>40.83335901299202</v>
      </c>
      <c r="AB419" s="31">
        <f t="shared" si="243"/>
        <v>-89.479452150822709</v>
      </c>
      <c r="AC419" s="31">
        <f t="shared" si="244"/>
        <v>2.7621500028163534E-2</v>
      </c>
      <c r="AD419" s="31">
        <f t="shared" si="245"/>
        <v>4.5669252491605166</v>
      </c>
      <c r="AE419" s="31">
        <f t="shared" si="246"/>
        <v>-10.640315582102167</v>
      </c>
      <c r="AF419" s="31">
        <f t="shared" si="247"/>
        <v>-174.76906739179918</v>
      </c>
      <c r="AG419" s="31">
        <f t="shared" si="270"/>
        <v>92.110410468749379</v>
      </c>
      <c r="AH419" s="31">
        <f t="shared" si="248"/>
        <v>-159.42085787710627</v>
      </c>
      <c r="AI419" s="31">
        <f t="shared" si="249"/>
        <v>-89.999999387537173</v>
      </c>
      <c r="AJ419" s="31">
        <f t="shared" si="250"/>
        <v>76.75523350183272</v>
      </c>
      <c r="AK419" s="31">
        <f t="shared" si="251"/>
        <v>89.991675446306743</v>
      </c>
      <c r="AL419" s="32">
        <f t="shared" si="252"/>
        <v>-18.341138793035199</v>
      </c>
      <c r="AM419" s="31">
        <f t="shared" si="253"/>
        <v>-83.047644719607732</v>
      </c>
      <c r="AN419" s="31">
        <f t="shared" si="254"/>
        <v>-8.8963526995593725</v>
      </c>
      <c r="AO419" s="31">
        <f t="shared" si="255"/>
        <v>-83.055968660838161</v>
      </c>
      <c r="AP419" s="30">
        <f t="shared" si="271"/>
        <v>23.609121289162623</v>
      </c>
      <c r="AQ419" s="30">
        <f t="shared" si="272"/>
        <v>-22.498774732165998</v>
      </c>
      <c r="AR419" s="31">
        <f t="shared" si="256"/>
        <v>-18.426321724664916</v>
      </c>
      <c r="AS419" s="33">
        <f t="shared" si="257"/>
        <v>-257.82503605263736</v>
      </c>
      <c r="AT419" s="31">
        <f t="shared" si="258"/>
        <v>8.6740980461231937E-6</v>
      </c>
      <c r="AU419" s="31">
        <f t="shared" si="259"/>
        <v>8.0973435910114744E-2</v>
      </c>
      <c r="AV419" s="32">
        <f t="shared" si="260"/>
        <v>-4.8791849380955476E-8</v>
      </c>
      <c r="AW419" s="31">
        <f t="shared" si="261"/>
        <v>-6.0730117136930818E-3</v>
      </c>
      <c r="AX419" s="34">
        <f t="shared" si="262"/>
        <v>8.6253061967422383E-6</v>
      </c>
      <c r="AY419" s="35">
        <f t="shared" si="263"/>
        <v>7.4900424196421664E-2</v>
      </c>
      <c r="AZ419" s="10">
        <f t="shared" si="264"/>
        <v>-18.426313099358719</v>
      </c>
      <c r="BA419" s="10">
        <f t="shared" si="265"/>
        <v>-257.75013562844094</v>
      </c>
      <c r="BB419" s="10">
        <f t="shared" si="266"/>
        <v>-77.750135628440944</v>
      </c>
      <c r="BC419" s="37"/>
      <c r="BD419" s="46">
        <f t="shared" si="267"/>
        <v>-18</v>
      </c>
      <c r="BE419" s="46">
        <f t="shared" si="268"/>
        <v>-258</v>
      </c>
      <c r="BF419" s="46">
        <f t="shared" si="269"/>
        <v>-78</v>
      </c>
    </row>
    <row r="420" spans="22:58" x14ac:dyDescent="0.3">
      <c r="V420" s="29">
        <v>5.1600000000000401</v>
      </c>
      <c r="W420" s="36">
        <f t="shared" si="239"/>
        <v>1445439.7707460616</v>
      </c>
      <c r="X420" s="30">
        <f t="shared" si="273"/>
        <v>0.52657877444698298</v>
      </c>
      <c r="Y420" s="31">
        <f t="shared" si="240"/>
        <v>-52.227873644160653</v>
      </c>
      <c r="Z420" s="31">
        <f t="shared" si="241"/>
        <v>-89.859806014076014</v>
      </c>
      <c r="AA420" s="31">
        <f t="shared" si="242"/>
        <v>41.03334287931802</v>
      </c>
      <c r="AB420" s="31">
        <f t="shared" si="243"/>
        <v>-89.491300636563992</v>
      </c>
      <c r="AC420" s="31">
        <f t="shared" si="244"/>
        <v>2.8918936504400611E-2</v>
      </c>
      <c r="AD420" s="31">
        <f t="shared" si="245"/>
        <v>4.6728368466056338</v>
      </c>
      <c r="AE420" s="31">
        <f t="shared" si="246"/>
        <v>-10.63903305389125</v>
      </c>
      <c r="AF420" s="31">
        <f t="shared" si="247"/>
        <v>-174.67826980403439</v>
      </c>
      <c r="AG420" s="31">
        <f t="shared" si="270"/>
        <v>92.110410468749379</v>
      </c>
      <c r="AH420" s="31">
        <f t="shared" si="248"/>
        <v>-159.62085787710623</v>
      </c>
      <c r="AI420" s="31">
        <f t="shared" si="249"/>
        <v>-89.999999401478519</v>
      </c>
      <c r="AJ420" s="31">
        <f t="shared" si="250"/>
        <v>76.955233497706544</v>
      </c>
      <c r="AK420" s="31">
        <f t="shared" si="251"/>
        <v>89.991864936280521</v>
      </c>
      <c r="AL420" s="32">
        <f t="shared" si="252"/>
        <v>-18.538273970492732</v>
      </c>
      <c r="AM420" s="31">
        <f t="shared" si="253"/>
        <v>-83.204402699573677</v>
      </c>
      <c r="AN420" s="31">
        <f t="shared" si="254"/>
        <v>-9.0934878811430409</v>
      </c>
      <c r="AO420" s="31">
        <f t="shared" si="255"/>
        <v>-83.212537164771675</v>
      </c>
      <c r="AP420" s="30">
        <f t="shared" si="271"/>
        <v>23.609121289162623</v>
      </c>
      <c r="AQ420" s="30">
        <f t="shared" si="272"/>
        <v>-22.498774732165998</v>
      </c>
      <c r="AR420" s="31">
        <f t="shared" si="256"/>
        <v>-18.622174378037666</v>
      </c>
      <c r="AS420" s="33">
        <f t="shared" si="257"/>
        <v>-257.89080696880603</v>
      </c>
      <c r="AT420" s="31">
        <f t="shared" si="258"/>
        <v>9.082895266165115E-6</v>
      </c>
      <c r="AU420" s="31">
        <f t="shared" si="259"/>
        <v>8.2859546927884456E-2</v>
      </c>
      <c r="AV420" s="32">
        <f t="shared" si="260"/>
        <v>-5.109133838320151E-8</v>
      </c>
      <c r="AW420" s="31">
        <f t="shared" si="261"/>
        <v>-6.2144703275642454E-3</v>
      </c>
      <c r="AX420" s="34">
        <f t="shared" si="262"/>
        <v>9.0318039277819131E-6</v>
      </c>
      <c r="AY420" s="35">
        <f t="shared" si="263"/>
        <v>7.6645076600320217E-2</v>
      </c>
      <c r="AZ420" s="10">
        <f t="shared" si="264"/>
        <v>-18.622165346233739</v>
      </c>
      <c r="BA420" s="10">
        <f t="shared" si="265"/>
        <v>-257.81416189220573</v>
      </c>
      <c r="BB420" s="10">
        <f t="shared" si="266"/>
        <v>-77.814161892205732</v>
      </c>
      <c r="BC420" s="48"/>
      <c r="BD420" s="46">
        <f t="shared" si="267"/>
        <v>-19</v>
      </c>
      <c r="BE420" s="46">
        <f t="shared" si="268"/>
        <v>-258</v>
      </c>
      <c r="BF420" s="46">
        <f t="shared" si="269"/>
        <v>-78</v>
      </c>
    </row>
    <row r="421" spans="22:58" x14ac:dyDescent="0.3">
      <c r="V421" s="29">
        <v>5.1700000000000399</v>
      </c>
      <c r="W421" s="38">
        <f t="shared" si="239"/>
        <v>1479108.3881683447</v>
      </c>
      <c r="X421" s="30">
        <f t="shared" si="273"/>
        <v>0.52657877444698298</v>
      </c>
      <c r="Y421" s="31">
        <f t="shared" si="240"/>
        <v>-52.427872473904145</v>
      </c>
      <c r="Z421" s="31">
        <f t="shared" si="241"/>
        <v>-89.862997206495265</v>
      </c>
      <c r="AA421" s="31">
        <f t="shared" si="242"/>
        <v>41.23332747172303</v>
      </c>
      <c r="AB421" s="31">
        <f t="shared" si="243"/>
        <v>-89.50287945988498</v>
      </c>
      <c r="AC421" s="31">
        <f t="shared" si="244"/>
        <v>3.0277103970982058E-2</v>
      </c>
      <c r="AD421" s="31">
        <f t="shared" si="245"/>
        <v>4.7811823145830106</v>
      </c>
      <c r="AE421" s="31">
        <f t="shared" si="246"/>
        <v>-10.637689123763151</v>
      </c>
      <c r="AF421" s="31">
        <f t="shared" si="247"/>
        <v>-174.58469435179722</v>
      </c>
      <c r="AG421" s="31">
        <f t="shared" si="270"/>
        <v>92.110410468749379</v>
      </c>
      <c r="AH421" s="31">
        <f t="shared" si="248"/>
        <v>-159.82085787710625</v>
      </c>
      <c r="AI421" s="31">
        <f t="shared" si="249"/>
        <v>-89.999999415102536</v>
      </c>
      <c r="AJ421" s="31">
        <f t="shared" si="250"/>
        <v>77.155233493766119</v>
      </c>
      <c r="AK421" s="31">
        <f t="shared" si="251"/>
        <v>89.99205011293607</v>
      </c>
      <c r="AL421" s="32">
        <f t="shared" si="252"/>
        <v>-18.735536320962442</v>
      </c>
      <c r="AM421" s="31">
        <f t="shared" si="253"/>
        <v>-83.357691264449528</v>
      </c>
      <c r="AN421" s="31">
        <f t="shared" si="254"/>
        <v>-9.2907502355531939</v>
      </c>
      <c r="AO421" s="31">
        <f t="shared" si="255"/>
        <v>-83.365640566615994</v>
      </c>
      <c r="AP421" s="30">
        <f t="shared" si="271"/>
        <v>23.609121289162623</v>
      </c>
      <c r="AQ421" s="30">
        <f t="shared" si="272"/>
        <v>-22.498774732165998</v>
      </c>
      <c r="AR421" s="31">
        <f t="shared" si="256"/>
        <v>-18.818092802319718</v>
      </c>
      <c r="AS421" s="33">
        <f t="shared" si="257"/>
        <v>-257.9503349184132</v>
      </c>
      <c r="AT421" s="31">
        <f t="shared" si="258"/>
        <v>9.5109584627631313E-6</v>
      </c>
      <c r="AU421" s="31">
        <f t="shared" si="259"/>
        <v>8.4789590929094133E-2</v>
      </c>
      <c r="AV421" s="32">
        <f t="shared" si="260"/>
        <v>-5.3499200436069329E-8</v>
      </c>
      <c r="AW421" s="31">
        <f t="shared" si="261"/>
        <v>-6.3592239357579267E-3</v>
      </c>
      <c r="AX421" s="34">
        <f t="shared" si="262"/>
        <v>9.4574592623270626E-6</v>
      </c>
      <c r="AY421" s="35">
        <f t="shared" si="263"/>
        <v>7.8430366993336206E-2</v>
      </c>
      <c r="AZ421" s="10">
        <f t="shared" si="264"/>
        <v>-18.818083344860455</v>
      </c>
      <c r="BA421" s="10">
        <f t="shared" si="265"/>
        <v>-257.87190455141985</v>
      </c>
      <c r="BB421" s="10">
        <f t="shared" si="266"/>
        <v>-77.871904551419846</v>
      </c>
      <c r="BC421" s="37"/>
      <c r="BD421" s="46">
        <f t="shared" si="267"/>
        <v>-19</v>
      </c>
      <c r="BE421" s="46">
        <f t="shared" si="268"/>
        <v>-258</v>
      </c>
      <c r="BF421" s="46">
        <f t="shared" si="269"/>
        <v>-78</v>
      </c>
    </row>
    <row r="422" spans="22:58" x14ac:dyDescent="0.3">
      <c r="V422" s="29">
        <v>5.1800000000000397</v>
      </c>
      <c r="W422" s="38">
        <f t="shared" si="239"/>
        <v>1513561.2484363485</v>
      </c>
      <c r="X422" s="30">
        <f t="shared" si="273"/>
        <v>0.52657877444698298</v>
      </c>
      <c r="Y422" s="31">
        <f t="shared" si="240"/>
        <v>-52.627871356317556</v>
      </c>
      <c r="Z422" s="31">
        <f t="shared" si="241"/>
        <v>-89.866115759327911</v>
      </c>
      <c r="AA422" s="31">
        <f t="shared" si="242"/>
        <v>41.433312757533031</v>
      </c>
      <c r="AB422" s="31">
        <f t="shared" si="243"/>
        <v>-89.514194756245885</v>
      </c>
      <c r="AC422" s="31">
        <f t="shared" si="244"/>
        <v>3.1698824808166416E-2</v>
      </c>
      <c r="AD422" s="31">
        <f t="shared" si="245"/>
        <v>4.8920159981734246</v>
      </c>
      <c r="AE422" s="31">
        <f t="shared" si="246"/>
        <v>-10.636280999529376</v>
      </c>
      <c r="AF422" s="31">
        <f t="shared" si="247"/>
        <v>-174.48829451740036</v>
      </c>
      <c r="AG422" s="31">
        <f t="shared" si="270"/>
        <v>92.110410468749379</v>
      </c>
      <c r="AH422" s="31">
        <f t="shared" si="248"/>
        <v>-160.02085787710624</v>
      </c>
      <c r="AI422" s="31">
        <f t="shared" si="249"/>
        <v>-89.99999942841643</v>
      </c>
      <c r="AJ422" s="31">
        <f t="shared" si="250"/>
        <v>77.355233490003016</v>
      </c>
      <c r="AK422" s="31">
        <f t="shared" si="251"/>
        <v>89.992231074456484</v>
      </c>
      <c r="AL422" s="32">
        <f t="shared" si="252"/>
        <v>-18.932920274005717</v>
      </c>
      <c r="AM422" s="31">
        <f t="shared" si="253"/>
        <v>-83.507582907569244</v>
      </c>
      <c r="AN422" s="31">
        <f t="shared" si="254"/>
        <v>-9.4881341923595599</v>
      </c>
      <c r="AO422" s="31">
        <f t="shared" si="255"/>
        <v>-83.51535126152919</v>
      </c>
      <c r="AP422" s="30">
        <f t="shared" si="271"/>
        <v>23.609121289162623</v>
      </c>
      <c r="AQ422" s="30">
        <f t="shared" si="272"/>
        <v>-22.498774732165998</v>
      </c>
      <c r="AR422" s="31">
        <f t="shared" si="256"/>
        <v>-19.014068634892311</v>
      </c>
      <c r="AS422" s="33">
        <f t="shared" si="257"/>
        <v>-258.00364577892958</v>
      </c>
      <c r="AT422" s="31">
        <f t="shared" si="258"/>
        <v>9.959195611911801E-6</v>
      </c>
      <c r="AU422" s="31">
        <f t="shared" si="259"/>
        <v>8.6764591231089649E-2</v>
      </c>
      <c r="AV422" s="32">
        <f t="shared" si="260"/>
        <v>-5.6020538760634965E-8</v>
      </c>
      <c r="AW422" s="31">
        <f t="shared" si="261"/>
        <v>-6.5073492885458209E-3</v>
      </c>
      <c r="AX422" s="34">
        <f t="shared" si="262"/>
        <v>9.9031750731511666E-6</v>
      </c>
      <c r="AY422" s="35">
        <f t="shared" si="263"/>
        <v>8.0257241942543828E-2</v>
      </c>
      <c r="AZ422" s="10">
        <f t="shared" si="264"/>
        <v>-19.014058731717238</v>
      </c>
      <c r="BA422" s="10">
        <f t="shared" si="265"/>
        <v>-257.92338853698703</v>
      </c>
      <c r="BB422" s="10">
        <f t="shared" si="266"/>
        <v>-77.923388536987034</v>
      </c>
      <c r="BC422" s="37"/>
      <c r="BD422" s="46">
        <f t="shared" si="267"/>
        <v>-19</v>
      </c>
      <c r="BE422" s="46">
        <f t="shared" si="268"/>
        <v>-258</v>
      </c>
      <c r="BF422" s="46">
        <f t="shared" si="269"/>
        <v>-78</v>
      </c>
    </row>
    <row r="423" spans="22:58" x14ac:dyDescent="0.3">
      <c r="V423" s="29">
        <v>5.1900000000000404</v>
      </c>
      <c r="W423" s="36">
        <f t="shared" si="239"/>
        <v>1548816.6189126275</v>
      </c>
      <c r="X423" s="30">
        <f t="shared" si="273"/>
        <v>0.52657877444698298</v>
      </c>
      <c r="Y423" s="31">
        <f t="shared" si="240"/>
        <v>-52.827870289030407</v>
      </c>
      <c r="Z423" s="31">
        <f t="shared" si="241"/>
        <v>-89.869163325998045</v>
      </c>
      <c r="AA423" s="31">
        <f t="shared" si="242"/>
        <v>41.633298705544135</v>
      </c>
      <c r="AB423" s="31">
        <f t="shared" si="243"/>
        <v>-89.525252521634059</v>
      </c>
      <c r="AC423" s="31">
        <f t="shared" si="244"/>
        <v>3.318705061458363E-2</v>
      </c>
      <c r="AD423" s="31">
        <f t="shared" si="245"/>
        <v>5.0053933431439548</v>
      </c>
      <c r="AE423" s="31">
        <f t="shared" si="246"/>
        <v>-10.634805758424706</v>
      </c>
      <c r="AF423" s="31">
        <f t="shared" si="247"/>
        <v>-174.38902250448814</v>
      </c>
      <c r="AG423" s="31">
        <f t="shared" si="270"/>
        <v>92.110410468749379</v>
      </c>
      <c r="AH423" s="31">
        <f t="shared" si="248"/>
        <v>-160.22085787710625</v>
      </c>
      <c r="AI423" s="31">
        <f t="shared" si="249"/>
        <v>-89.999999441427263</v>
      </c>
      <c r="AJ423" s="31">
        <f t="shared" si="250"/>
        <v>77.555233486409307</v>
      </c>
      <c r="AK423" s="31">
        <f t="shared" si="251"/>
        <v>89.992407916789958</v>
      </c>
      <c r="AL423" s="32">
        <f t="shared" si="252"/>
        <v>-19.130420496666133</v>
      </c>
      <c r="AM423" s="31">
        <f t="shared" si="253"/>
        <v>-83.654148892173055</v>
      </c>
      <c r="AN423" s="31">
        <f t="shared" si="254"/>
        <v>-9.6856344186137022</v>
      </c>
      <c r="AO423" s="31">
        <f t="shared" si="255"/>
        <v>-83.66174041681036</v>
      </c>
      <c r="AP423" s="30">
        <f t="shared" si="271"/>
        <v>23.609121289162623</v>
      </c>
      <c r="AQ423" s="30">
        <f t="shared" si="272"/>
        <v>-22.498774732165998</v>
      </c>
      <c r="AR423" s="31">
        <f t="shared" si="256"/>
        <v>-19.210093620041782</v>
      </c>
      <c r="AS423" s="33">
        <f t="shared" si="257"/>
        <v>-258.05076292129849</v>
      </c>
      <c r="AT423" s="31">
        <f t="shared" si="258"/>
        <v>1.042855747644013E-5</v>
      </c>
      <c r="AU423" s="31">
        <f t="shared" si="259"/>
        <v>8.8785594986389146E-2</v>
      </c>
      <c r="AV423" s="32">
        <f t="shared" si="260"/>
        <v>-5.8660705374472777E-8</v>
      </c>
      <c r="AW423" s="31">
        <f t="shared" si="261"/>
        <v>-6.658924923942734E-3</v>
      </c>
      <c r="AX423" s="34">
        <f t="shared" si="262"/>
        <v>1.0369896771065657E-5</v>
      </c>
      <c r="AY423" s="35">
        <f t="shared" si="263"/>
        <v>8.2126670062446408E-2</v>
      </c>
      <c r="AZ423" s="10">
        <f t="shared" si="264"/>
        <v>-19.210083250145011</v>
      </c>
      <c r="BA423" s="10">
        <f t="shared" si="265"/>
        <v>-257.96863625123603</v>
      </c>
      <c r="BB423" s="10">
        <f t="shared" si="266"/>
        <v>-77.968636251236035</v>
      </c>
      <c r="BC423" s="48"/>
      <c r="BD423" s="46">
        <f t="shared" si="267"/>
        <v>-19</v>
      </c>
      <c r="BE423" s="46">
        <f t="shared" si="268"/>
        <v>-258</v>
      </c>
      <c r="BF423" s="46">
        <f t="shared" si="269"/>
        <v>-78</v>
      </c>
    </row>
    <row r="424" spans="22:58" x14ac:dyDescent="0.3">
      <c r="V424" s="29">
        <v>5.2000000000000401</v>
      </c>
      <c r="W424" s="38">
        <f t="shared" si="239"/>
        <v>1584893.1924612629</v>
      </c>
      <c r="X424" s="30">
        <f t="shared" si="273"/>
        <v>0.52657877444698298</v>
      </c>
      <c r="Y424" s="31">
        <f t="shared" si="240"/>
        <v>-53.027869269778819</v>
      </c>
      <c r="Z424" s="31">
        <f t="shared" si="241"/>
        <v>-89.872141522296801</v>
      </c>
      <c r="AA424" s="31">
        <f t="shared" si="242"/>
        <v>41.833285285956464</v>
      </c>
      <c r="AB424" s="31">
        <f t="shared" si="243"/>
        <v>-89.536058615726219</v>
      </c>
      <c r="AC424" s="31">
        <f t="shared" si="244"/>
        <v>3.4744867937002585E-2</v>
      </c>
      <c r="AD424" s="31">
        <f t="shared" si="245"/>
        <v>5.1213709100967142</v>
      </c>
      <c r="AE424" s="31">
        <f t="shared" si="246"/>
        <v>-10.633260341438371</v>
      </c>
      <c r="AF424" s="31">
        <f t="shared" si="247"/>
        <v>-174.28682922792629</v>
      </c>
      <c r="AG424" s="31">
        <f t="shared" si="270"/>
        <v>92.110410468749379</v>
      </c>
      <c r="AH424" s="31">
        <f t="shared" si="248"/>
        <v>-160.42085787710624</v>
      </c>
      <c r="AI424" s="31">
        <f t="shared" si="249"/>
        <v>-89.999999454141928</v>
      </c>
      <c r="AJ424" s="31">
        <f t="shared" si="250"/>
        <v>77.755233482977317</v>
      </c>
      <c r="AK424" s="31">
        <f t="shared" si="251"/>
        <v>89.992580733700592</v>
      </c>
      <c r="AL424" s="32">
        <f t="shared" si="252"/>
        <v>-19.328031883912068</v>
      </c>
      <c r="AM424" s="31">
        <f t="shared" si="253"/>
        <v>-83.797459252698715</v>
      </c>
      <c r="AN424" s="31">
        <f t="shared" si="254"/>
        <v>-9.8832458092916156</v>
      </c>
      <c r="AO424" s="31">
        <f t="shared" si="255"/>
        <v>-83.804877973140051</v>
      </c>
      <c r="AP424" s="30">
        <f t="shared" si="271"/>
        <v>23.609121289162623</v>
      </c>
      <c r="AQ424" s="30">
        <f t="shared" si="272"/>
        <v>-22.498774732165998</v>
      </c>
      <c r="AR424" s="31">
        <f t="shared" si="256"/>
        <v>-19.406159593733364</v>
      </c>
      <c r="AS424" s="33">
        <f t="shared" si="257"/>
        <v>-258.09170720106636</v>
      </c>
      <c r="AT424" s="31">
        <f t="shared" si="258"/>
        <v>1.0920039631063036E-5</v>
      </c>
      <c r="AU424" s="31">
        <f t="shared" si="259"/>
        <v>9.0853673737806784E-2</v>
      </c>
      <c r="AV424" s="32">
        <f t="shared" si="260"/>
        <v>-6.142529916300148E-8</v>
      </c>
      <c r="AW424" s="31">
        <f t="shared" si="261"/>
        <v>-6.8140312093483806E-3</v>
      </c>
      <c r="AX424" s="34">
        <f t="shared" si="262"/>
        <v>1.0858614331900034E-5</v>
      </c>
      <c r="AY424" s="35">
        <f t="shared" si="263"/>
        <v>8.40396425284584E-2</v>
      </c>
      <c r="AZ424" s="10">
        <f t="shared" si="264"/>
        <v>-19.406148735119032</v>
      </c>
      <c r="BA424" s="10">
        <f t="shared" si="265"/>
        <v>-258.00766755853789</v>
      </c>
      <c r="BB424" s="10">
        <f t="shared" si="266"/>
        <v>-78.007667558537889</v>
      </c>
      <c r="BC424" s="37"/>
      <c r="BD424" s="46">
        <f t="shared" si="267"/>
        <v>-19</v>
      </c>
      <c r="BE424" s="46">
        <f t="shared" si="268"/>
        <v>-258</v>
      </c>
      <c r="BF424" s="46">
        <f t="shared" si="269"/>
        <v>-78</v>
      </c>
    </row>
    <row r="425" spans="22:58" x14ac:dyDescent="0.3">
      <c r="V425" s="29">
        <v>5.2100000000000497</v>
      </c>
      <c r="W425" s="38">
        <f t="shared" ref="W425:W488" si="274">10*10^V425</f>
        <v>1621810.0973591171</v>
      </c>
      <c r="X425" s="30">
        <f t="shared" si="273"/>
        <v>0.52657877444698298</v>
      </c>
      <c r="Y425" s="31">
        <f t="shared" ref="Y425:Y488" si="275">20*LOG(1/SQRT((W425/fp)^2+1))</f>
        <v>-53.227868296401084</v>
      </c>
      <c r="Z425" s="31">
        <f t="shared" ref="Z425:Z488" si="276">-180/PI()*ATAN(W425/fp)</f>
        <v>-89.875051927238871</v>
      </c>
      <c r="AA425" s="31">
        <f t="shared" ref="AA425:AA488" si="277">20*LOG(SQRT((W425/fzRHP)^2+1))</f>
        <v>42.033272470311204</v>
      </c>
      <c r="AB425" s="31">
        <f t="shared" ref="AB425:AB488" si="278">-180/PI()*ATAN(W425/fzRHP)</f>
        <v>-89.546618764979698</v>
      </c>
      <c r="AC425" s="31">
        <f t="shared" ref="AC425:AC488" si="279">20*LOG(SQRT((W425/fzESR)^2+1))</f>
        <v>3.6375504236276564E-2</v>
      </c>
      <c r="AD425" s="31">
        <f t="shared" ref="AD425:AD488" si="280">180/PI()*ATAN(W425/fzESR)</f>
        <v>5.2400063881644003</v>
      </c>
      <c r="AE425" s="31">
        <f t="shared" ref="AE425:AE488" si="281">X425+Y425+AA425+AC425</f>
        <v>-10.631641547406621</v>
      </c>
      <c r="AF425" s="31">
        <f t="shared" ref="AF425:AF488" si="282">Z425+AB425+AD425</f>
        <v>-174.18166430405418</v>
      </c>
      <c r="AG425" s="31">
        <f t="shared" si="270"/>
        <v>92.110410468749379</v>
      </c>
      <c r="AH425" s="31">
        <f t="shared" ref="AH425:AH488" si="283">20*LOG(1/SQRT((W425/fp_comp1)^2+1))</f>
        <v>-160.62085787710643</v>
      </c>
      <c r="AI425" s="31">
        <f t="shared" ref="AI425:AI488" si="284">-180/PI()*ATAN(W425/fp_comp1)</f>
        <v>-89.999999466567175</v>
      </c>
      <c r="AJ425" s="31">
        <f t="shared" ref="AJ425:AJ488" si="285">20*LOG(SQRT((W425/fz_comp)^2+1))</f>
        <v>77.955233479699984</v>
      </c>
      <c r="AK425" s="31">
        <f t="shared" ref="AK425:AK488" si="286">180/PI()*ATAN(W425/fz_comp)</f>
        <v>89.992749616818216</v>
      </c>
      <c r="AL425" s="32">
        <f t="shared" ref="AL425:AL488" si="287">20*LOG(1/SQRT((W425/fp_comp2)^2+1))</f>
        <v>-19.525749549414389</v>
      </c>
      <c r="AM425" s="31">
        <f t="shared" ref="AM425:AM488" si="288">-180/PI()*ATAN(W425/fp_comp2)</f>
        <v>-83.937582797685849</v>
      </c>
      <c r="AN425" s="31">
        <f t="shared" ref="AN425:AN488" si="289">AG425+AH425+AJ425+AL425</f>
        <v>-10.080963478071457</v>
      </c>
      <c r="AO425" s="31">
        <f t="shared" ref="AO425:AO488" si="290">AI425+AK425+AM425</f>
        <v>-83.944832647434808</v>
      </c>
      <c r="AP425" s="30">
        <f t="shared" si="271"/>
        <v>23.609121289162623</v>
      </c>
      <c r="AQ425" s="30">
        <f t="shared" si="272"/>
        <v>-22.498774732165998</v>
      </c>
      <c r="AR425" s="31">
        <f t="shared" ref="AR425:AR488" si="291">AE425+AN425+AP425+AQ425</f>
        <v>-19.602258468481452</v>
      </c>
      <c r="AS425" s="33">
        <f t="shared" ref="AS425:AS488" si="292">AF425+AO425</f>
        <v>-258.126496951489</v>
      </c>
      <c r="AT425" s="31">
        <f t="shared" ref="AT425:AT488" si="293">20*LOG(SQRT((W425/fz_ff)^2+1))</f>
        <v>1.1434684566504207E-5</v>
      </c>
      <c r="AU425" s="31">
        <f t="shared" ref="AU425:AU488" si="294">180/PI()*ATAN(W425/fz_ff)</f>
        <v>9.2969923986505679E-2</v>
      </c>
      <c r="AV425" s="32">
        <f t="shared" ref="AV425:AV488" si="295">20*LOG(1/SQRT((W425/fp_ff)^2+1))</f>
        <v>-6.4320185166034927E-8</v>
      </c>
      <c r="AW425" s="31">
        <f t="shared" ref="AW425:AW488" si="296">-180/PI()*ATAN(W425/fp_ff)</f>
        <v>-6.9727503841594167E-3</v>
      </c>
      <c r="AX425" s="34">
        <f t="shared" ref="AX425:AX488" si="297">AT425+AV425</f>
        <v>1.1370364381338172E-5</v>
      </c>
      <c r="AY425" s="35">
        <f t="shared" ref="AY425:AY488" si="298">AU425+AW425</f>
        <v>8.5997173602346266E-2</v>
      </c>
      <c r="AZ425" s="10">
        <f t="shared" ref="AZ425:AZ488" si="299">AR425+AX425</f>
        <v>-19.602247098117072</v>
      </c>
      <c r="BA425" s="10">
        <f t="shared" ref="BA425:BA488" si="300">AS425+AY425</f>
        <v>-258.04049977788668</v>
      </c>
      <c r="BB425" s="10">
        <f t="shared" ref="BB425:BB488" si="301">BA425+180</f>
        <v>-78.04049977788668</v>
      </c>
      <c r="BC425" s="37"/>
      <c r="BD425" s="46">
        <f t="shared" ref="BD425:BD488" si="302">ROUND(AZ425,0)</f>
        <v>-20</v>
      </c>
      <c r="BE425" s="46">
        <f t="shared" ref="BE425:BE488" si="303">ROUND(BA425,0)</f>
        <v>-258</v>
      </c>
      <c r="BF425" s="46">
        <f t="shared" ref="BF425:BF488" si="304">ROUND(BB425,0)</f>
        <v>-78</v>
      </c>
    </row>
    <row r="426" spans="22:58" x14ac:dyDescent="0.3">
      <c r="V426" s="29">
        <v>5.2200000000000504</v>
      </c>
      <c r="W426" s="36">
        <f t="shared" si="274"/>
        <v>1659586.9074377548</v>
      </c>
      <c r="X426" s="30">
        <f t="shared" si="273"/>
        <v>0.52657877444698298</v>
      </c>
      <c r="Y426" s="31">
        <f t="shared" si="275"/>
        <v>-53.427867366832189</v>
      </c>
      <c r="Z426" s="31">
        <f t="shared" si="276"/>
        <v>-89.877896083899358</v>
      </c>
      <c r="AA426" s="31">
        <f t="shared" si="277"/>
        <v>42.23326023142954</v>
      </c>
      <c r="AB426" s="31">
        <f t="shared" si="278"/>
        <v>-89.556938565653923</v>
      </c>
      <c r="AC426" s="31">
        <f t="shared" si="279"/>
        <v>3.8082334097468917E-2</v>
      </c>
      <c r="AD426" s="31">
        <f t="shared" si="280"/>
        <v>5.3613586081898834</v>
      </c>
      <c r="AE426" s="31">
        <f t="shared" si="281"/>
        <v>-10.629946026858198</v>
      </c>
      <c r="AF426" s="31">
        <f t="shared" si="282"/>
        <v>-174.07347604136342</v>
      </c>
      <c r="AG426" s="31">
        <f t="shared" si="270"/>
        <v>92.110410468749379</v>
      </c>
      <c r="AH426" s="31">
        <f t="shared" si="283"/>
        <v>-160.82085787710645</v>
      </c>
      <c r="AI426" s="31">
        <f t="shared" si="284"/>
        <v>-89.999999478709597</v>
      </c>
      <c r="AJ426" s="31">
        <f t="shared" si="285"/>
        <v>78.155233476570004</v>
      </c>
      <c r="AK426" s="31">
        <f t="shared" si="286"/>
        <v>89.99291465568686</v>
      </c>
      <c r="AL426" s="32">
        <f t="shared" si="287"/>
        <v>-19.723568816650715</v>
      </c>
      <c r="AM426" s="31">
        <f t="shared" si="288"/>
        <v>-84.074587114161119</v>
      </c>
      <c r="AN426" s="31">
        <f t="shared" si="289"/>
        <v>-10.278782748437781</v>
      </c>
      <c r="AO426" s="31">
        <f t="shared" si="290"/>
        <v>-84.081671937183856</v>
      </c>
      <c r="AP426" s="30">
        <f t="shared" si="271"/>
        <v>23.609121289162623</v>
      </c>
      <c r="AQ426" s="30">
        <f t="shared" si="272"/>
        <v>-22.498774732165998</v>
      </c>
      <c r="AR426" s="31">
        <f t="shared" si="291"/>
        <v>-19.798382218299352</v>
      </c>
      <c r="AS426" s="33">
        <f t="shared" si="292"/>
        <v>-258.15514797854729</v>
      </c>
      <c r="AT426" s="31">
        <f t="shared" si="293"/>
        <v>1.1973583905477067E-5</v>
      </c>
      <c r="AU426" s="31">
        <f t="shared" si="294"/>
        <v>9.5135467773266078E-2</v>
      </c>
      <c r="AV426" s="32">
        <f t="shared" si="295"/>
        <v>-6.7351501328075577E-8</v>
      </c>
      <c r="AW426" s="31">
        <f t="shared" si="296"/>
        <v>-7.135166603373197E-3</v>
      </c>
      <c r="AX426" s="34">
        <f t="shared" si="297"/>
        <v>1.1906232404148991E-5</v>
      </c>
      <c r="AY426" s="35">
        <f t="shared" si="298"/>
        <v>8.8000301169892881E-2</v>
      </c>
      <c r="AZ426" s="10">
        <f t="shared" si="299"/>
        <v>-19.798370312066947</v>
      </c>
      <c r="BA426" s="10">
        <f t="shared" si="300"/>
        <v>-258.06714767737742</v>
      </c>
      <c r="BB426" s="10">
        <f t="shared" si="301"/>
        <v>-78.06714767737742</v>
      </c>
      <c r="BC426" s="48"/>
      <c r="BD426" s="46">
        <f t="shared" si="302"/>
        <v>-20</v>
      </c>
      <c r="BE426" s="46">
        <f t="shared" si="303"/>
        <v>-258</v>
      </c>
      <c r="BF426" s="46">
        <f t="shared" si="304"/>
        <v>-78</v>
      </c>
    </row>
    <row r="427" spans="22:58" x14ac:dyDescent="0.3">
      <c r="V427" s="29">
        <v>5.2300000000000502</v>
      </c>
      <c r="W427" s="38">
        <f t="shared" si="274"/>
        <v>1698243.652461943</v>
      </c>
      <c r="X427" s="30">
        <f t="shared" si="273"/>
        <v>0.52657877444698298</v>
      </c>
      <c r="Y427" s="31">
        <f t="shared" si="275"/>
        <v>-53.627866479100589</v>
      </c>
      <c r="Z427" s="31">
        <f t="shared" si="276"/>
        <v>-89.880675500231703</v>
      </c>
      <c r="AA427" s="31">
        <f t="shared" si="277"/>
        <v>42.433248543356079</v>
      </c>
      <c r="AB427" s="31">
        <f t="shared" si="278"/>
        <v>-89.567023486763972</v>
      </c>
      <c r="AC427" s="31">
        <f t="shared" si="279"/>
        <v>3.9868885692268471E-2</v>
      </c>
      <c r="AD427" s="31">
        <f t="shared" si="280"/>
        <v>5.4854875553250144</v>
      </c>
      <c r="AE427" s="31">
        <f t="shared" si="281"/>
        <v>-10.62817027560526</v>
      </c>
      <c r="AF427" s="31">
        <f t="shared" si="282"/>
        <v>-173.96221143167065</v>
      </c>
      <c r="AG427" s="31">
        <f t="shared" si="270"/>
        <v>92.110410468749379</v>
      </c>
      <c r="AH427" s="31">
        <f t="shared" si="283"/>
        <v>-161.02085787710647</v>
      </c>
      <c r="AI427" s="31">
        <f t="shared" si="284"/>
        <v>-89.999999490575604</v>
      </c>
      <c r="AJ427" s="31">
        <f t="shared" si="285"/>
        <v>78.355233473580867</v>
      </c>
      <c r="AK427" s="31">
        <f t="shared" si="286"/>
        <v>89.993075937812335</v>
      </c>
      <c r="AL427" s="32">
        <f t="shared" si="287"/>
        <v>-19.921485210331557</v>
      </c>
      <c r="AM427" s="31">
        <f t="shared" si="288"/>
        <v>-84.208538573382057</v>
      </c>
      <c r="AN427" s="31">
        <f t="shared" si="289"/>
        <v>-10.476699145107776</v>
      </c>
      <c r="AO427" s="31">
        <f t="shared" si="290"/>
        <v>-84.215462126145326</v>
      </c>
      <c r="AP427" s="30">
        <f t="shared" si="271"/>
        <v>23.609121289162623</v>
      </c>
      <c r="AQ427" s="30">
        <f t="shared" si="272"/>
        <v>-22.498774732165998</v>
      </c>
      <c r="AR427" s="31">
        <f t="shared" si="291"/>
        <v>-19.994522863716412</v>
      </c>
      <c r="AS427" s="33">
        <f t="shared" si="292"/>
        <v>-258.17767355781598</v>
      </c>
      <c r="AT427" s="31">
        <f t="shared" si="293"/>
        <v>1.2537880715094338E-5</v>
      </c>
      <c r="AU427" s="31">
        <f t="shared" si="294"/>
        <v>9.7351453273307159E-2</v>
      </c>
      <c r="AV427" s="32">
        <f t="shared" si="295"/>
        <v>-7.052567971352043E-8</v>
      </c>
      <c r="AW427" s="31">
        <f t="shared" si="296"/>
        <v>-7.301365982208651E-3</v>
      </c>
      <c r="AX427" s="34">
        <f t="shared" si="297"/>
        <v>1.2467355035380817E-5</v>
      </c>
      <c r="AY427" s="35">
        <f t="shared" si="298"/>
        <v>9.0050087291098507E-2</v>
      </c>
      <c r="AZ427" s="10">
        <f t="shared" si="299"/>
        <v>-19.994510396361378</v>
      </c>
      <c r="BA427" s="10">
        <f t="shared" si="300"/>
        <v>-258.08762347052487</v>
      </c>
      <c r="BB427" s="10">
        <f t="shared" si="301"/>
        <v>-78.087623470524875</v>
      </c>
      <c r="BC427" s="37"/>
      <c r="BD427" s="46">
        <f t="shared" si="302"/>
        <v>-20</v>
      </c>
      <c r="BE427" s="46">
        <f t="shared" si="303"/>
        <v>-258</v>
      </c>
      <c r="BF427" s="46">
        <f t="shared" si="304"/>
        <v>-78</v>
      </c>
    </row>
    <row r="428" spans="22:58" x14ac:dyDescent="0.3">
      <c r="V428" s="29">
        <v>5.24000000000005</v>
      </c>
      <c r="W428" s="38">
        <f t="shared" si="274"/>
        <v>1737800.8287495789</v>
      </c>
      <c r="X428" s="30">
        <f t="shared" si="273"/>
        <v>0.52657877444698298</v>
      </c>
      <c r="Y428" s="31">
        <f t="shared" si="275"/>
        <v>-53.827865631323334</v>
      </c>
      <c r="Z428" s="31">
        <f t="shared" si="276"/>
        <v>-89.883391649866851</v>
      </c>
      <c r="AA428" s="31">
        <f t="shared" si="277"/>
        <v>42.633237381303211</v>
      </c>
      <c r="AB428" s="31">
        <f t="shared" si="278"/>
        <v>-89.576878872967555</v>
      </c>
      <c r="AC428" s="31">
        <f t="shared" si="279"/>
        <v>4.1738847501838518E-2</v>
      </c>
      <c r="AD428" s="31">
        <f t="shared" si="280"/>
        <v>5.6124543809751914</v>
      </c>
      <c r="AE428" s="31">
        <f t="shared" si="281"/>
        <v>-10.626310628071304</v>
      </c>
      <c r="AF428" s="31">
        <f t="shared" si="282"/>
        <v>-173.84781614185923</v>
      </c>
      <c r="AG428" s="31">
        <f t="shared" si="270"/>
        <v>92.110410468749379</v>
      </c>
      <c r="AH428" s="31">
        <f t="shared" si="283"/>
        <v>-161.22085787710645</v>
      </c>
      <c r="AI428" s="31">
        <f t="shared" si="284"/>
        <v>-89.999999502171534</v>
      </c>
      <c r="AJ428" s="31">
        <f t="shared" si="285"/>
        <v>78.555233470726264</v>
      </c>
      <c r="AK428" s="31">
        <f t="shared" si="286"/>
        <v>89.993233548708517</v>
      </c>
      <c r="AL428" s="32">
        <f t="shared" si="287"/>
        <v>-20.119494448137143</v>
      </c>
      <c r="AM428" s="31">
        <f t="shared" si="288"/>
        <v>-84.339502337820903</v>
      </c>
      <c r="AN428" s="31">
        <f t="shared" si="289"/>
        <v>-10.674708385767953</v>
      </c>
      <c r="AO428" s="31">
        <f t="shared" si="290"/>
        <v>-84.34626829128392</v>
      </c>
      <c r="AP428" s="30">
        <f t="shared" si="271"/>
        <v>23.609121289162623</v>
      </c>
      <c r="AQ428" s="30">
        <f t="shared" si="272"/>
        <v>-22.498774732165998</v>
      </c>
      <c r="AR428" s="31">
        <f t="shared" si="291"/>
        <v>-20.190672456842634</v>
      </c>
      <c r="AS428" s="33">
        <f t="shared" si="292"/>
        <v>-258.19408443314313</v>
      </c>
      <c r="AT428" s="31">
        <f t="shared" si="293"/>
        <v>1.3128771934992255E-5</v>
      </c>
      <c r="AU428" s="31">
        <f t="shared" si="294"/>
        <v>9.9619055404939719E-2</v>
      </c>
      <c r="AV428" s="32">
        <f t="shared" si="295"/>
        <v>-7.3849452292627318E-8</v>
      </c>
      <c r="AW428" s="31">
        <f t="shared" si="296"/>
        <v>-7.4714366417651685E-3</v>
      </c>
      <c r="AX428" s="34">
        <f t="shared" si="297"/>
        <v>1.3054922482699627E-5</v>
      </c>
      <c r="AY428" s="35">
        <f t="shared" si="298"/>
        <v>9.2147618763174552E-2</v>
      </c>
      <c r="AZ428" s="10">
        <f t="shared" si="299"/>
        <v>-20.190659401920151</v>
      </c>
      <c r="BA428" s="10">
        <f t="shared" si="300"/>
        <v>-258.10193681437994</v>
      </c>
      <c r="BB428" s="10">
        <f t="shared" si="301"/>
        <v>-78.10193681437994</v>
      </c>
      <c r="BC428" s="37"/>
      <c r="BD428" s="46">
        <f t="shared" si="302"/>
        <v>-20</v>
      </c>
      <c r="BE428" s="46">
        <f t="shared" si="303"/>
        <v>-258</v>
      </c>
      <c r="BF428" s="46">
        <f t="shared" si="304"/>
        <v>-78</v>
      </c>
    </row>
    <row r="429" spans="22:58" x14ac:dyDescent="0.3">
      <c r="V429" s="29">
        <v>5.2500000000000497</v>
      </c>
      <c r="W429" s="36">
        <f t="shared" si="274"/>
        <v>1778279.4100391273</v>
      </c>
      <c r="X429" s="30">
        <f t="shared" si="273"/>
        <v>0.52657877444698298</v>
      </c>
      <c r="Y429" s="31">
        <f t="shared" si="275"/>
        <v>-54.027864821702153</v>
      </c>
      <c r="Z429" s="31">
        <f t="shared" si="276"/>
        <v>-89.886045972894451</v>
      </c>
      <c r="AA429" s="31">
        <f t="shared" si="277"/>
        <v>42.833226721598677</v>
      </c>
      <c r="AB429" s="31">
        <f t="shared" si="278"/>
        <v>-89.586509947386773</v>
      </c>
      <c r="AC429" s="31">
        <f t="shared" si="279"/>
        <v>4.3696075308306888E-2</v>
      </c>
      <c r="AD429" s="31">
        <f t="shared" si="280"/>
        <v>5.742321414014615</v>
      </c>
      <c r="AE429" s="31">
        <f t="shared" si="281"/>
        <v>-10.624363250348186</v>
      </c>
      <c r="AF429" s="31">
        <f t="shared" si="282"/>
        <v>-173.73023450626661</v>
      </c>
      <c r="AG429" s="31">
        <f t="shared" si="270"/>
        <v>92.110410468749379</v>
      </c>
      <c r="AH429" s="31">
        <f t="shared" si="283"/>
        <v>-161.42085787710644</v>
      </c>
      <c r="AI429" s="31">
        <f t="shared" si="284"/>
        <v>-89.999999513503482</v>
      </c>
      <c r="AJ429" s="31">
        <f t="shared" si="285"/>
        <v>78.755233468000128</v>
      </c>
      <c r="AK429" s="31">
        <f t="shared" si="286"/>
        <v>89.99338757194279</v>
      </c>
      <c r="AL429" s="32">
        <f t="shared" si="287"/>
        <v>-20.317592432759323</v>
      </c>
      <c r="AM429" s="31">
        <f t="shared" si="288"/>
        <v>-84.467542369280906</v>
      </c>
      <c r="AN429" s="31">
        <f t="shared" si="289"/>
        <v>-10.872806373116259</v>
      </c>
      <c r="AO429" s="31">
        <f t="shared" si="290"/>
        <v>-84.474154310841598</v>
      </c>
      <c r="AP429" s="30">
        <f t="shared" si="271"/>
        <v>23.609121289162623</v>
      </c>
      <c r="AQ429" s="30">
        <f t="shared" si="272"/>
        <v>-22.498774732165998</v>
      </c>
      <c r="AR429" s="31">
        <f t="shared" si="291"/>
        <v>-20.386823066467819</v>
      </c>
      <c r="AS429" s="33">
        <f t="shared" si="292"/>
        <v>-258.20438881710822</v>
      </c>
      <c r="AT429" s="31">
        <f t="shared" si="293"/>
        <v>1.3747510915383093E-5</v>
      </c>
      <c r="AU429" s="31">
        <f t="shared" si="294"/>
        <v>0.10193947645239783</v>
      </c>
      <c r="AV429" s="32">
        <f t="shared" si="295"/>
        <v>-7.7329870228066198E-8</v>
      </c>
      <c r="AW429" s="31">
        <f t="shared" si="296"/>
        <v>-7.6454687557455814E-3</v>
      </c>
      <c r="AX429" s="34">
        <f t="shared" si="297"/>
        <v>1.3670181045155026E-5</v>
      </c>
      <c r="AY429" s="35">
        <f t="shared" si="298"/>
        <v>9.4294007696652249E-2</v>
      </c>
      <c r="AZ429" s="10">
        <f t="shared" si="299"/>
        <v>-20.386809396286775</v>
      </c>
      <c r="BA429" s="10">
        <f t="shared" si="300"/>
        <v>-258.11009480941158</v>
      </c>
      <c r="BB429" s="10">
        <f t="shared" si="301"/>
        <v>-78.110094809411578</v>
      </c>
      <c r="BC429" s="48"/>
      <c r="BD429" s="46">
        <f t="shared" si="302"/>
        <v>-20</v>
      </c>
      <c r="BE429" s="46">
        <f t="shared" si="303"/>
        <v>-258</v>
      </c>
      <c r="BF429" s="46">
        <f t="shared" si="304"/>
        <v>-78</v>
      </c>
    </row>
    <row r="430" spans="22:58" x14ac:dyDescent="0.3">
      <c r="V430" s="29">
        <v>5.2600000000000504</v>
      </c>
      <c r="W430" s="38">
        <f t="shared" si="274"/>
        <v>1819700.8586101958</v>
      </c>
      <c r="X430" s="30">
        <f t="shared" si="273"/>
        <v>0.52657877444698298</v>
      </c>
      <c r="Y430" s="31">
        <f t="shared" si="275"/>
        <v>-54.227864048519827</v>
      </c>
      <c r="Z430" s="31">
        <f t="shared" si="276"/>
        <v>-89.888639876626101</v>
      </c>
      <c r="AA430" s="31">
        <f t="shared" si="277"/>
        <v>43.033216541635483</v>
      </c>
      <c r="AB430" s="31">
        <f t="shared" si="278"/>
        <v>-89.595921814366477</v>
      </c>
      <c r="AC430" s="31">
        <f t="shared" si="279"/>
        <v>4.5744599463158425E-2</v>
      </c>
      <c r="AD430" s="31">
        <f t="shared" si="280"/>
        <v>5.8751521711899031</v>
      </c>
      <c r="AE430" s="31">
        <f t="shared" si="281"/>
        <v>-10.622324132974203</v>
      </c>
      <c r="AF430" s="31">
        <f t="shared" si="282"/>
        <v>-173.60940951980265</v>
      </c>
      <c r="AG430" s="31">
        <f t="shared" si="270"/>
        <v>92.110410468749379</v>
      </c>
      <c r="AH430" s="31">
        <f t="shared" si="283"/>
        <v>-161.62085787710646</v>
      </c>
      <c r="AI430" s="31">
        <f t="shared" si="284"/>
        <v>-89.99999952457749</v>
      </c>
      <c r="AJ430" s="31">
        <f t="shared" si="285"/>
        <v>78.955233465396716</v>
      </c>
      <c r="AK430" s="31">
        <f t="shared" si="286"/>
        <v>89.993538089180305</v>
      </c>
      <c r="AL430" s="32">
        <f t="shared" si="287"/>
        <v>-20.515775244239883</v>
      </c>
      <c r="AM430" s="31">
        <f t="shared" si="288"/>
        <v>-84.592721438041849</v>
      </c>
      <c r="AN430" s="31">
        <f t="shared" si="289"/>
        <v>-11.070989187200247</v>
      </c>
      <c r="AO430" s="31">
        <f t="shared" si="290"/>
        <v>-84.599182873439034</v>
      </c>
      <c r="AP430" s="30">
        <f t="shared" si="271"/>
        <v>23.609121289162623</v>
      </c>
      <c r="AQ430" s="30">
        <f t="shared" si="272"/>
        <v>-22.498774732165998</v>
      </c>
      <c r="AR430" s="31">
        <f t="shared" si="291"/>
        <v>-20.582966763177826</v>
      </c>
      <c r="AS430" s="33">
        <f t="shared" si="292"/>
        <v>-258.2085923932417</v>
      </c>
      <c r="AT430" s="31">
        <f t="shared" si="293"/>
        <v>1.4395410068892781E-5</v>
      </c>
      <c r="AU430" s="31">
        <f t="shared" si="294"/>
        <v>0.1043139467031713</v>
      </c>
      <c r="AV430" s="32">
        <f t="shared" si="295"/>
        <v>-8.0974314482523166E-8</v>
      </c>
      <c r="AW430" s="31">
        <f t="shared" si="296"/>
        <v>-7.8235545982675084E-3</v>
      </c>
      <c r="AX430" s="34">
        <f t="shared" si="297"/>
        <v>1.4314435754410257E-5</v>
      </c>
      <c r="AY430" s="35">
        <f t="shared" si="298"/>
        <v>9.6490392104903788E-2</v>
      </c>
      <c r="AZ430" s="10">
        <f t="shared" si="299"/>
        <v>-20.58295244874207</v>
      </c>
      <c r="BA430" s="10">
        <f t="shared" si="300"/>
        <v>-258.1121020011368</v>
      </c>
      <c r="BB430" s="10">
        <f t="shared" si="301"/>
        <v>-78.112102001136805</v>
      </c>
      <c r="BC430" s="37"/>
      <c r="BD430" s="46">
        <f t="shared" si="302"/>
        <v>-21</v>
      </c>
      <c r="BE430" s="46">
        <f t="shared" si="303"/>
        <v>-258</v>
      </c>
      <c r="BF430" s="46">
        <f t="shared" si="304"/>
        <v>-78</v>
      </c>
    </row>
    <row r="431" spans="22:58" x14ac:dyDescent="0.3">
      <c r="V431" s="29">
        <v>5.2700000000000502</v>
      </c>
      <c r="W431" s="38">
        <f t="shared" si="274"/>
        <v>1862087.1366630846</v>
      </c>
      <c r="X431" s="30">
        <f t="shared" si="273"/>
        <v>0.52657877444698298</v>
      </c>
      <c r="Y431" s="31">
        <f t="shared" si="275"/>
        <v>-54.427863310136289</v>
      </c>
      <c r="Z431" s="31">
        <f t="shared" si="276"/>
        <v>-89.891174736341341</v>
      </c>
      <c r="AA431" s="31">
        <f t="shared" si="277"/>
        <v>43.23320681982382</v>
      </c>
      <c r="AB431" s="31">
        <f t="shared" si="278"/>
        <v>-89.605119462170208</v>
      </c>
      <c r="AC431" s="31">
        <f t="shared" si="279"/>
        <v>4.7888632440716214E-2</v>
      </c>
      <c r="AD431" s="31">
        <f t="shared" si="280"/>
        <v>6.0110113666242491</v>
      </c>
      <c r="AE431" s="31">
        <f t="shared" si="281"/>
        <v>-10.620189083424769</v>
      </c>
      <c r="AF431" s="31">
        <f t="shared" si="282"/>
        <v>-173.4852828318873</v>
      </c>
      <c r="AG431" s="31">
        <f t="shared" si="270"/>
        <v>92.110410468749379</v>
      </c>
      <c r="AH431" s="31">
        <f t="shared" si="283"/>
        <v>-161.82085787710645</v>
      </c>
      <c r="AI431" s="31">
        <f t="shared" si="284"/>
        <v>-89.999999535399425</v>
      </c>
      <c r="AJ431" s="31">
        <f t="shared" si="285"/>
        <v>79.155233462910473</v>
      </c>
      <c r="AK431" s="31">
        <f t="shared" si="286"/>
        <v>89.993685180227288</v>
      </c>
      <c r="AL431" s="32">
        <f t="shared" si="287"/>
        <v>-20.714039132596724</v>
      </c>
      <c r="AM431" s="31">
        <f t="shared" si="288"/>
        <v>-84.715101132939083</v>
      </c>
      <c r="AN431" s="31">
        <f t="shared" si="289"/>
        <v>-11.26925307804332</v>
      </c>
      <c r="AO431" s="31">
        <f t="shared" si="290"/>
        <v>-84.721415488111219</v>
      </c>
      <c r="AP431" s="30">
        <f t="shared" si="271"/>
        <v>23.609121289162623</v>
      </c>
      <c r="AQ431" s="30">
        <f t="shared" si="272"/>
        <v>-22.498774732165998</v>
      </c>
      <c r="AR431" s="31">
        <f t="shared" si="291"/>
        <v>-20.779095604471465</v>
      </c>
      <c r="AS431" s="33">
        <f t="shared" si="292"/>
        <v>-258.20669831999851</v>
      </c>
      <c r="AT431" s="31">
        <f t="shared" si="293"/>
        <v>1.5073843667041567E-5</v>
      </c>
      <c r="AU431" s="31">
        <f t="shared" si="294"/>
        <v>0.10674372510017305</v>
      </c>
      <c r="AV431" s="32">
        <f t="shared" si="295"/>
        <v>-8.4790517033907023E-8</v>
      </c>
      <c r="AW431" s="31">
        <f t="shared" si="296"/>
        <v>-8.0057885927880823E-3</v>
      </c>
      <c r="AX431" s="34">
        <f t="shared" si="297"/>
        <v>1.498905315000766E-5</v>
      </c>
      <c r="AY431" s="35">
        <f t="shared" si="298"/>
        <v>9.8737936507384966E-2</v>
      </c>
      <c r="AZ431" s="10">
        <f t="shared" si="299"/>
        <v>-20.779080615418316</v>
      </c>
      <c r="BA431" s="10">
        <f t="shared" si="300"/>
        <v>-258.1079603834911</v>
      </c>
      <c r="BB431" s="10">
        <f t="shared" si="301"/>
        <v>-78.107960383491104</v>
      </c>
      <c r="BC431" s="37"/>
      <c r="BD431" s="46">
        <f t="shared" si="302"/>
        <v>-21</v>
      </c>
      <c r="BE431" s="46">
        <f t="shared" si="303"/>
        <v>-258</v>
      </c>
      <c r="BF431" s="46">
        <f t="shared" si="304"/>
        <v>-78</v>
      </c>
    </row>
    <row r="432" spans="22:58" x14ac:dyDescent="0.3">
      <c r="V432" s="29">
        <v>5.28000000000005</v>
      </c>
      <c r="W432" s="36">
        <f t="shared" si="274"/>
        <v>1905460.7179634692</v>
      </c>
      <c r="X432" s="30">
        <f t="shared" si="273"/>
        <v>0.52657877444698298</v>
      </c>
      <c r="Y432" s="31">
        <f t="shared" si="275"/>
        <v>-54.627862604985367</v>
      </c>
      <c r="Z432" s="31">
        <f t="shared" si="276"/>
        <v>-89.893651896016621</v>
      </c>
      <c r="AA432" s="31">
        <f t="shared" si="277"/>
        <v>43.433197535545453</v>
      </c>
      <c r="AB432" s="31">
        <f t="shared" si="278"/>
        <v>-89.614107765615316</v>
      </c>
      <c r="AC432" s="31">
        <f t="shared" si="279"/>
        <v>5.0132576684961919E-2</v>
      </c>
      <c r="AD432" s="31">
        <f t="shared" si="280"/>
        <v>6.1499649203288431</v>
      </c>
      <c r="AE432" s="31">
        <f t="shared" si="281"/>
        <v>-10.61795371830797</v>
      </c>
      <c r="AF432" s="31">
        <f t="shared" si="282"/>
        <v>-173.35779474130311</v>
      </c>
      <c r="AG432" s="31">
        <f t="shared" si="270"/>
        <v>92.110410468749379</v>
      </c>
      <c r="AH432" s="31">
        <f t="shared" si="283"/>
        <v>-162.02085787710644</v>
      </c>
      <c r="AI432" s="31">
        <f t="shared" si="284"/>
        <v>-89.999999545975029</v>
      </c>
      <c r="AJ432" s="31">
        <f t="shared" si="285"/>
        <v>79.355233460536112</v>
      </c>
      <c r="AK432" s="31">
        <f t="shared" si="286"/>
        <v>89.993828923073366</v>
      </c>
      <c r="AL432" s="32">
        <f t="shared" si="287"/>
        <v>-20.912380510730308</v>
      </c>
      <c r="AM432" s="31">
        <f t="shared" si="288"/>
        <v>-84.834741872286287</v>
      </c>
      <c r="AN432" s="31">
        <f t="shared" si="289"/>
        <v>-11.467594458551254</v>
      </c>
      <c r="AO432" s="31">
        <f t="shared" si="290"/>
        <v>-84.840912495187951</v>
      </c>
      <c r="AP432" s="30">
        <f t="shared" si="271"/>
        <v>23.609121289162623</v>
      </c>
      <c r="AQ432" s="30">
        <f t="shared" si="272"/>
        <v>-22.498774732165998</v>
      </c>
      <c r="AR432" s="31">
        <f t="shared" si="291"/>
        <v>-20.975201619862599</v>
      </c>
      <c r="AS432" s="33">
        <f t="shared" si="292"/>
        <v>-258.19870723649103</v>
      </c>
      <c r="AT432" s="31">
        <f t="shared" si="293"/>
        <v>1.5784250742794065E-5</v>
      </c>
      <c r="AU432" s="31">
        <f t="shared" si="294"/>
        <v>0.10923009990909334</v>
      </c>
      <c r="AV432" s="32">
        <f t="shared" si="295"/>
        <v>-8.8786570518626165E-8</v>
      </c>
      <c r="AW432" s="31">
        <f t="shared" si="296"/>
        <v>-8.1922673621686055E-3</v>
      </c>
      <c r="AX432" s="34">
        <f t="shared" si="297"/>
        <v>1.569546417227544E-5</v>
      </c>
      <c r="AY432" s="35">
        <f t="shared" si="298"/>
        <v>0.10103783254692474</v>
      </c>
      <c r="AZ432" s="10">
        <f t="shared" si="299"/>
        <v>-20.975185924398428</v>
      </c>
      <c r="BA432" s="10">
        <f t="shared" si="300"/>
        <v>-258.09766940394411</v>
      </c>
      <c r="BB432" s="10">
        <f t="shared" si="301"/>
        <v>-78.09766940394411</v>
      </c>
      <c r="BC432" s="48"/>
      <c r="BD432" s="46">
        <f t="shared" si="302"/>
        <v>-21</v>
      </c>
      <c r="BE432" s="46">
        <f t="shared" si="303"/>
        <v>-258</v>
      </c>
      <c r="BF432" s="46">
        <f t="shared" si="304"/>
        <v>-78</v>
      </c>
    </row>
    <row r="433" spans="22:58" x14ac:dyDescent="0.3">
      <c r="V433" s="29">
        <v>5.2900000000000498</v>
      </c>
      <c r="W433" s="38">
        <f t="shared" si="274"/>
        <v>1949844.5997582723</v>
      </c>
      <c r="X433" s="30">
        <f t="shared" si="273"/>
        <v>0.52657877444698298</v>
      </c>
      <c r="Y433" s="31">
        <f t="shared" si="275"/>
        <v>-54.827861931571363</v>
      </c>
      <c r="Z433" s="31">
        <f t="shared" si="276"/>
        <v>-89.896072669037721</v>
      </c>
      <c r="AA433" s="31">
        <f t="shared" si="277"/>
        <v>43.633188669109906</v>
      </c>
      <c r="AB433" s="31">
        <f t="shared" si="278"/>
        <v>-89.622891488648634</v>
      </c>
      <c r="AC433" s="31">
        <f t="shared" si="279"/>
        <v>5.2481032757729862E-2</v>
      </c>
      <c r="AD433" s="31">
        <f t="shared" si="280"/>
        <v>6.2920799656212116</v>
      </c>
      <c r="AE433" s="31">
        <f t="shared" si="281"/>
        <v>-10.615613455256746</v>
      </c>
      <c r="AF433" s="31">
        <f t="shared" si="282"/>
        <v>-173.22688419206514</v>
      </c>
      <c r="AG433" s="31">
        <f t="shared" si="270"/>
        <v>92.110410468749379</v>
      </c>
      <c r="AH433" s="31">
        <f t="shared" si="283"/>
        <v>-162.22085787710643</v>
      </c>
      <c r="AI433" s="31">
        <f t="shared" si="284"/>
        <v>-89.999999556309902</v>
      </c>
      <c r="AJ433" s="31">
        <f t="shared" si="285"/>
        <v>79.555233458268631</v>
      </c>
      <c r="AK433" s="31">
        <f t="shared" si="286"/>
        <v>89.993969393932858</v>
      </c>
      <c r="AL433" s="32">
        <f t="shared" si="287"/>
        <v>-21.110795947601623</v>
      </c>
      <c r="AM433" s="31">
        <f t="shared" si="288"/>
        <v>-84.951702915557703</v>
      </c>
      <c r="AN433" s="31">
        <f t="shared" si="289"/>
        <v>-11.666009897690039</v>
      </c>
      <c r="AO433" s="31">
        <f t="shared" si="290"/>
        <v>-84.957733077934748</v>
      </c>
      <c r="AP433" s="30">
        <f t="shared" si="271"/>
        <v>23.609121289162623</v>
      </c>
      <c r="AQ433" s="30">
        <f t="shared" si="272"/>
        <v>-22.498774732165998</v>
      </c>
      <c r="AR433" s="31">
        <f t="shared" si="291"/>
        <v>-21.17127679595016</v>
      </c>
      <c r="AS433" s="33">
        <f t="shared" si="292"/>
        <v>-258.18461726999988</v>
      </c>
      <c r="AT433" s="31">
        <f t="shared" si="293"/>
        <v>1.6528138145465734E-5</v>
      </c>
      <c r="AU433" s="31">
        <f t="shared" si="294"/>
        <v>0.11177438940128739</v>
      </c>
      <c r="AV433" s="32">
        <f t="shared" si="295"/>
        <v>-9.2970953304105508E-8</v>
      </c>
      <c r="AW433" s="31">
        <f t="shared" si="296"/>
        <v>-8.3830897799051316E-3</v>
      </c>
      <c r="AX433" s="34">
        <f t="shared" si="297"/>
        <v>1.6435167192161629E-5</v>
      </c>
      <c r="AY433" s="35">
        <f t="shared" si="298"/>
        <v>0.10339129962138226</v>
      </c>
      <c r="AZ433" s="10">
        <f t="shared" si="299"/>
        <v>-21.171260360782966</v>
      </c>
      <c r="BA433" s="10">
        <f t="shared" si="300"/>
        <v>-258.08122597037851</v>
      </c>
      <c r="BB433" s="10">
        <f t="shared" si="301"/>
        <v>-78.081225970378512</v>
      </c>
      <c r="BC433" s="37"/>
      <c r="BD433" s="46">
        <f t="shared" si="302"/>
        <v>-21</v>
      </c>
      <c r="BE433" s="46">
        <f t="shared" si="303"/>
        <v>-258</v>
      </c>
      <c r="BF433" s="46">
        <f t="shared" si="304"/>
        <v>-78</v>
      </c>
    </row>
    <row r="434" spans="22:58" x14ac:dyDescent="0.3">
      <c r="V434" s="29">
        <v>5.3000000000000496</v>
      </c>
      <c r="W434" s="38">
        <f t="shared" si="274"/>
        <v>1995262.3149691082</v>
      </c>
      <c r="X434" s="30">
        <f t="shared" si="273"/>
        <v>0.52657877444698298</v>
      </c>
      <c r="Y434" s="31">
        <f t="shared" si="275"/>
        <v>-55.027861288465864</v>
      </c>
      <c r="Z434" s="31">
        <f t="shared" si="276"/>
        <v>-89.898438338895957</v>
      </c>
      <c r="AA434" s="31">
        <f t="shared" si="277"/>
        <v>43.833180201712793</v>
      </c>
      <c r="AB434" s="31">
        <f t="shared" si="278"/>
        <v>-89.631475286863918</v>
      </c>
      <c r="AC434" s="31">
        <f t="shared" si="279"/>
        <v>5.4938807796338043E-2</v>
      </c>
      <c r="AD434" s="31">
        <f t="shared" si="280"/>
        <v>6.437424855343993</v>
      </c>
      <c r="AE434" s="31">
        <f t="shared" si="281"/>
        <v>-10.613163504509751</v>
      </c>
      <c r="AF434" s="31">
        <f t="shared" si="282"/>
        <v>-173.09248877041588</v>
      </c>
      <c r="AG434" s="31">
        <f t="shared" si="270"/>
        <v>92.110410468749379</v>
      </c>
      <c r="AH434" s="31">
        <f t="shared" si="283"/>
        <v>-162.42085787710641</v>
      </c>
      <c r="AI434" s="31">
        <f t="shared" si="284"/>
        <v>-89.999999566409528</v>
      </c>
      <c r="AJ434" s="31">
        <f t="shared" si="285"/>
        <v>79.75523345610317</v>
      </c>
      <c r="AK434" s="31">
        <f t="shared" si="286"/>
        <v>89.99410666728528</v>
      </c>
      <c r="AL434" s="32">
        <f t="shared" si="287"/>
        <v>-21.309282161673679</v>
      </c>
      <c r="AM434" s="31">
        <f t="shared" si="288"/>
        <v>-85.06604237575155</v>
      </c>
      <c r="AN434" s="31">
        <f t="shared" si="289"/>
        <v>-11.864496113927544</v>
      </c>
      <c r="AO434" s="31">
        <f t="shared" si="290"/>
        <v>-85.071935274875798</v>
      </c>
      <c r="AP434" s="30">
        <f t="shared" si="271"/>
        <v>23.609121289162623</v>
      </c>
      <c r="AQ434" s="30">
        <f t="shared" si="272"/>
        <v>-22.498774732165998</v>
      </c>
      <c r="AR434" s="31">
        <f t="shared" si="291"/>
        <v>-21.367313061440669</v>
      </c>
      <c r="AS434" s="33">
        <f t="shared" si="292"/>
        <v>-258.1644240452917</v>
      </c>
      <c r="AT434" s="31">
        <f t="shared" si="293"/>
        <v>1.7307083747985064E-5</v>
      </c>
      <c r="AU434" s="31">
        <f t="shared" si="294"/>
        <v>0.11437794255256141</v>
      </c>
      <c r="AV434" s="32">
        <f t="shared" si="295"/>
        <v>-9.7352539132063892E-8</v>
      </c>
      <c r="AW434" s="31">
        <f t="shared" si="296"/>
        <v>-8.5783570225524217E-3</v>
      </c>
      <c r="AX434" s="34">
        <f t="shared" si="297"/>
        <v>1.7209731208852999E-5</v>
      </c>
      <c r="AY434" s="35">
        <f t="shared" si="298"/>
        <v>0.10579958553000898</v>
      </c>
      <c r="AZ434" s="10">
        <f t="shared" si="299"/>
        <v>-21.367295851709461</v>
      </c>
      <c r="BA434" s="10">
        <f t="shared" si="300"/>
        <v>-258.05862445976169</v>
      </c>
      <c r="BB434" s="10">
        <f t="shared" si="301"/>
        <v>-78.058624459761688</v>
      </c>
      <c r="BC434" s="37"/>
      <c r="BD434" s="46">
        <f t="shared" si="302"/>
        <v>-21</v>
      </c>
      <c r="BE434" s="46">
        <f t="shared" si="303"/>
        <v>-258</v>
      </c>
      <c r="BF434" s="46">
        <f t="shared" si="304"/>
        <v>-78</v>
      </c>
    </row>
    <row r="435" spans="22:58" x14ac:dyDescent="0.3">
      <c r="V435" s="29">
        <v>5.3100000000000502</v>
      </c>
      <c r="W435" s="36">
        <f t="shared" si="274"/>
        <v>2041737.9446697666</v>
      </c>
      <c r="X435" s="30">
        <f t="shared" si="273"/>
        <v>0.52657877444698298</v>
      </c>
      <c r="Y435" s="31">
        <f t="shared" si="275"/>
        <v>-55.227860674304821</v>
      </c>
      <c r="Z435" s="31">
        <f t="shared" si="276"/>
        <v>-89.900750159868537</v>
      </c>
      <c r="AA435" s="31">
        <f t="shared" si="277"/>
        <v>44.033172115395928</v>
      </c>
      <c r="AB435" s="31">
        <f t="shared" si="278"/>
        <v>-89.639863709962441</v>
      </c>
      <c r="AC435" s="31">
        <f t="shared" si="279"/>
        <v>5.7510924288399531E-2</v>
      </c>
      <c r="AD435" s="31">
        <f t="shared" si="280"/>
        <v>6.5860691667704687</v>
      </c>
      <c r="AE435" s="31">
        <f t="shared" si="281"/>
        <v>-10.610598860173512</v>
      </c>
      <c r="AF435" s="31">
        <f t="shared" si="282"/>
        <v>-172.95454470306049</v>
      </c>
      <c r="AG435" s="31">
        <f t="shared" si="270"/>
        <v>92.110410468749379</v>
      </c>
      <c r="AH435" s="31">
        <f t="shared" si="283"/>
        <v>-162.62085787710646</v>
      </c>
      <c r="AI435" s="31">
        <f t="shared" si="284"/>
        <v>-89.999999576279251</v>
      </c>
      <c r="AJ435" s="31">
        <f t="shared" si="285"/>
        <v>79.955233454035209</v>
      </c>
      <c r="AK435" s="31">
        <f t="shared" si="286"/>
        <v>89.994240815914793</v>
      </c>
      <c r="AL435" s="32">
        <f t="shared" si="287"/>
        <v>-21.507836014608426</v>
      </c>
      <c r="AM435" s="31">
        <f t="shared" si="288"/>
        <v>-85.177817232361264</v>
      </c>
      <c r="AN435" s="31">
        <f t="shared" si="289"/>
        <v>-12.063049968930297</v>
      </c>
      <c r="AO435" s="31">
        <f t="shared" si="290"/>
        <v>-85.183575992725721</v>
      </c>
      <c r="AP435" s="30">
        <f t="shared" si="271"/>
        <v>23.609121289162623</v>
      </c>
      <c r="AQ435" s="30">
        <f t="shared" si="272"/>
        <v>-22.498774732165998</v>
      </c>
      <c r="AR435" s="31">
        <f t="shared" si="291"/>
        <v>-21.563302272107187</v>
      </c>
      <c r="AS435" s="33">
        <f t="shared" si="292"/>
        <v>-258.1381206957862</v>
      </c>
      <c r="AT435" s="31">
        <f t="shared" si="293"/>
        <v>1.8122739773723684E-5</v>
      </c>
      <c r="AU435" s="31">
        <f t="shared" si="294"/>
        <v>0.11704213975822676</v>
      </c>
      <c r="AV435" s="32">
        <f t="shared" si="295"/>
        <v>-1.0194062219103149E-7</v>
      </c>
      <c r="AW435" s="31">
        <f t="shared" si="296"/>
        <v>-8.7781726233690828E-3</v>
      </c>
      <c r="AX435" s="34">
        <f t="shared" si="297"/>
        <v>1.8020799151532652E-5</v>
      </c>
      <c r="AY435" s="35">
        <f t="shared" si="298"/>
        <v>0.10826396713485768</v>
      </c>
      <c r="AZ435" s="10">
        <f t="shared" si="299"/>
        <v>-21.563284251308037</v>
      </c>
      <c r="BA435" s="10">
        <f t="shared" si="300"/>
        <v>-258.02985672865134</v>
      </c>
      <c r="BB435" s="10">
        <f t="shared" si="301"/>
        <v>-78.029856728651339</v>
      </c>
      <c r="BC435" s="48"/>
      <c r="BD435" s="46">
        <f t="shared" si="302"/>
        <v>-22</v>
      </c>
      <c r="BE435" s="46">
        <f t="shared" si="303"/>
        <v>-258</v>
      </c>
      <c r="BF435" s="46">
        <f t="shared" si="304"/>
        <v>-78</v>
      </c>
    </row>
    <row r="436" spans="22:58" x14ac:dyDescent="0.3">
      <c r="V436" s="29">
        <v>5.32000000000005</v>
      </c>
      <c r="W436" s="38">
        <f t="shared" si="274"/>
        <v>2089296.1308542823</v>
      </c>
      <c r="X436" s="30">
        <f t="shared" si="273"/>
        <v>0.52657877444698298</v>
      </c>
      <c r="Y436" s="31">
        <f t="shared" si="275"/>
        <v>-55.42786008778549</v>
      </c>
      <c r="Z436" s="31">
        <f t="shared" si="276"/>
        <v>-89.903009357683388</v>
      </c>
      <c r="AA436" s="31">
        <f t="shared" si="277"/>
        <v>44.233164393009218</v>
      </c>
      <c r="AB436" s="31">
        <f t="shared" si="278"/>
        <v>-89.648061204157912</v>
      </c>
      <c r="AC436" s="31">
        <f t="shared" si="279"/>
        <v>6.0202629171485542E-2</v>
      </c>
      <c r="AD436" s="31">
        <f t="shared" si="280"/>
        <v>6.738083705075617</v>
      </c>
      <c r="AE436" s="31">
        <f t="shared" si="281"/>
        <v>-10.607914291157805</v>
      </c>
      <c r="AF436" s="31">
        <f t="shared" si="282"/>
        <v>-172.81298685676569</v>
      </c>
      <c r="AG436" s="31">
        <f t="shared" si="270"/>
        <v>92.110410468749379</v>
      </c>
      <c r="AH436" s="31">
        <f t="shared" si="283"/>
        <v>-162.82085787710645</v>
      </c>
      <c r="AI436" s="31">
        <f t="shared" si="284"/>
        <v>-89.999999585924314</v>
      </c>
      <c r="AJ436" s="31">
        <f t="shared" si="285"/>
        <v>80.155233452060315</v>
      </c>
      <c r="AK436" s="31">
        <f t="shared" si="286"/>
        <v>89.994371910948743</v>
      </c>
      <c r="AL436" s="32">
        <f t="shared" si="287"/>
        <v>-21.706454505210612</v>
      </c>
      <c r="AM436" s="31">
        <f t="shared" si="288"/>
        <v>-85.287083344886454</v>
      </c>
      <c r="AN436" s="31">
        <f t="shared" si="289"/>
        <v>-12.261668461507366</v>
      </c>
      <c r="AO436" s="31">
        <f t="shared" si="290"/>
        <v>-85.292711019862026</v>
      </c>
      <c r="AP436" s="30">
        <f t="shared" si="271"/>
        <v>23.609121289162623</v>
      </c>
      <c r="AQ436" s="30">
        <f t="shared" si="272"/>
        <v>-22.498774732165998</v>
      </c>
      <c r="AR436" s="31">
        <f t="shared" si="291"/>
        <v>-21.759236195668546</v>
      </c>
      <c r="AS436" s="33">
        <f t="shared" si="292"/>
        <v>-258.10569787662769</v>
      </c>
      <c r="AT436" s="31">
        <f t="shared" si="293"/>
        <v>1.897683632003953E-5</v>
      </c>
      <c r="AU436" s="31">
        <f t="shared" si="294"/>
        <v>0.11976839356479627</v>
      </c>
      <c r="AV436" s="32">
        <f t="shared" si="295"/>
        <v>-1.0674493640290254E-7</v>
      </c>
      <c r="AW436" s="31">
        <f t="shared" si="296"/>
        <v>-8.9826425272120439E-3</v>
      </c>
      <c r="AX436" s="34">
        <f t="shared" si="297"/>
        <v>1.8870091383636627E-5</v>
      </c>
      <c r="AY436" s="35">
        <f t="shared" si="298"/>
        <v>0.11078575103758423</v>
      </c>
      <c r="AZ436" s="10">
        <f t="shared" si="299"/>
        <v>-21.759217325577161</v>
      </c>
      <c r="BA436" s="10">
        <f t="shared" si="300"/>
        <v>-257.99491212559008</v>
      </c>
      <c r="BB436" s="10">
        <f t="shared" si="301"/>
        <v>-77.994912125590076</v>
      </c>
      <c r="BC436" s="37"/>
      <c r="BD436" s="46">
        <f t="shared" si="302"/>
        <v>-22</v>
      </c>
      <c r="BE436" s="46">
        <f t="shared" si="303"/>
        <v>-258</v>
      </c>
      <c r="BF436" s="46">
        <f t="shared" si="304"/>
        <v>-78</v>
      </c>
    </row>
    <row r="437" spans="22:58" x14ac:dyDescent="0.3">
      <c r="V437" s="29">
        <v>5.3300000000000498</v>
      </c>
      <c r="W437" s="38">
        <f t="shared" si="274"/>
        <v>2137962.0895024803</v>
      </c>
      <c r="X437" s="30">
        <f t="shared" si="273"/>
        <v>0.52657877444698298</v>
      </c>
      <c r="Y437" s="31">
        <f t="shared" si="275"/>
        <v>-55.627859527663801</v>
      </c>
      <c r="Z437" s="31">
        <f t="shared" si="276"/>
        <v>-89.905217130168992</v>
      </c>
      <c r="AA437" s="31">
        <f t="shared" si="277"/>
        <v>44.433157018174334</v>
      </c>
      <c r="AB437" s="31">
        <f t="shared" si="278"/>
        <v>-89.656072114527078</v>
      </c>
      <c r="AC437" s="31">
        <f t="shared" si="279"/>
        <v>6.3019403264906515E-2</v>
      </c>
      <c r="AD437" s="31">
        <f t="shared" si="280"/>
        <v>6.8935405052443128</v>
      </c>
      <c r="AE437" s="31">
        <f t="shared" si="281"/>
        <v>-10.605104331777579</v>
      </c>
      <c r="AF437" s="31">
        <f t="shared" si="282"/>
        <v>-172.66774873945175</v>
      </c>
      <c r="AG437" s="31">
        <f t="shared" si="270"/>
        <v>92.110410468749379</v>
      </c>
      <c r="AH437" s="31">
        <f t="shared" si="283"/>
        <v>-163.02085787710644</v>
      </c>
      <c r="AI437" s="31">
        <f t="shared" si="284"/>
        <v>-89.99999959534982</v>
      </c>
      <c r="AJ437" s="31">
        <f t="shared" si="285"/>
        <v>80.355233450174296</v>
      </c>
      <c r="AK437" s="31">
        <f t="shared" si="286"/>
        <v>89.994500021895462</v>
      </c>
      <c r="AL437" s="32">
        <f t="shared" si="287"/>
        <v>-21.905134763611088</v>
      </c>
      <c r="AM437" s="31">
        <f t="shared" si="288"/>
        <v>-85.393895466819643</v>
      </c>
      <c r="AN437" s="31">
        <f t="shared" si="289"/>
        <v>-12.460348721793849</v>
      </c>
      <c r="AO437" s="31">
        <f t="shared" si="290"/>
        <v>-85.399395040274001</v>
      </c>
      <c r="AP437" s="30">
        <f t="shared" si="271"/>
        <v>23.609121289162623</v>
      </c>
      <c r="AQ437" s="30">
        <f t="shared" si="272"/>
        <v>-22.498774732165998</v>
      </c>
      <c r="AR437" s="31">
        <f t="shared" si="291"/>
        <v>-21.955106496574803</v>
      </c>
      <c r="AS437" s="33">
        <f t="shared" si="292"/>
        <v>-258.06714377972577</v>
      </c>
      <c r="AT437" s="31">
        <f t="shared" si="293"/>
        <v>1.9871185014886773E-5</v>
      </c>
      <c r="AU437" s="31">
        <f t="shared" si="294"/>
        <v>0.12255814941871705</v>
      </c>
      <c r="AV437" s="32">
        <f t="shared" si="295"/>
        <v>-1.1177567085217856E-7</v>
      </c>
      <c r="AW437" s="31">
        <f t="shared" si="296"/>
        <v>-9.191875146709971E-3</v>
      </c>
      <c r="AX437" s="34">
        <f t="shared" si="297"/>
        <v>1.9759409344034595E-5</v>
      </c>
      <c r="AY437" s="35">
        <f t="shared" si="298"/>
        <v>0.11336627427200709</v>
      </c>
      <c r="AZ437" s="10">
        <f t="shared" si="299"/>
        <v>-21.955086737165459</v>
      </c>
      <c r="BA437" s="10">
        <f t="shared" si="300"/>
        <v>-257.95377750545379</v>
      </c>
      <c r="BB437" s="10">
        <f t="shared" si="301"/>
        <v>-77.953777505453786</v>
      </c>
      <c r="BC437" s="37"/>
      <c r="BD437" s="46">
        <f t="shared" si="302"/>
        <v>-22</v>
      </c>
      <c r="BE437" s="46">
        <f t="shared" si="303"/>
        <v>-258</v>
      </c>
      <c r="BF437" s="46">
        <f t="shared" si="304"/>
        <v>-78</v>
      </c>
    </row>
    <row r="438" spans="22:58" x14ac:dyDescent="0.3">
      <c r="V438" s="29">
        <v>5.3400000000000496</v>
      </c>
      <c r="W438" s="36">
        <f t="shared" si="274"/>
        <v>2187761.6239498062</v>
      </c>
      <c r="X438" s="30">
        <f t="shared" si="273"/>
        <v>0.52657877444698298</v>
      </c>
      <c r="Y438" s="31">
        <f t="shared" si="275"/>
        <v>-55.827858992751665</v>
      </c>
      <c r="Z438" s="31">
        <f t="shared" si="276"/>
        <v>-89.907374647889299</v>
      </c>
      <c r="AA438" s="31">
        <f t="shared" si="277"/>
        <v>44.633149975250021</v>
      </c>
      <c r="AB438" s="31">
        <f t="shared" si="278"/>
        <v>-89.663900687307105</v>
      </c>
      <c r="AC438" s="31">
        <f t="shared" si="279"/>
        <v>6.5966971040593694E-2</v>
      </c>
      <c r="AD438" s="31">
        <f t="shared" si="280"/>
        <v>7.0525128322795343</v>
      </c>
      <c r="AE438" s="31">
        <f t="shared" si="281"/>
        <v>-10.602163272014069</v>
      </c>
      <c r="AF438" s="31">
        <f t="shared" si="282"/>
        <v>-172.51876250291684</v>
      </c>
      <c r="AG438" s="31">
        <f t="shared" si="270"/>
        <v>92.110410468749379</v>
      </c>
      <c r="AH438" s="31">
        <f t="shared" si="283"/>
        <v>-163.22085787710645</v>
      </c>
      <c r="AI438" s="31">
        <f t="shared" si="284"/>
        <v>-89.999999604560784</v>
      </c>
      <c r="AJ438" s="31">
        <f t="shared" si="285"/>
        <v>80.555233448373173</v>
      </c>
      <c r="AK438" s="31">
        <f t="shared" si="286"/>
        <v>89.994625216681072</v>
      </c>
      <c r="AL438" s="32">
        <f t="shared" si="287"/>
        <v>-22.103874045681152</v>
      </c>
      <c r="AM438" s="31">
        <f t="shared" si="288"/>
        <v>-85.498307260049884</v>
      </c>
      <c r="AN438" s="31">
        <f t="shared" si="289"/>
        <v>-12.659088005665055</v>
      </c>
      <c r="AO438" s="31">
        <f t="shared" si="290"/>
        <v>-85.503681647929596</v>
      </c>
      <c r="AP438" s="30">
        <f t="shared" si="271"/>
        <v>23.609121289162623</v>
      </c>
      <c r="AQ438" s="30">
        <f t="shared" si="272"/>
        <v>-22.498774732165998</v>
      </c>
      <c r="AR438" s="31">
        <f t="shared" si="291"/>
        <v>-22.150904720682497</v>
      </c>
      <c r="AS438" s="33">
        <f t="shared" si="292"/>
        <v>-258.02244415084647</v>
      </c>
      <c r="AT438" s="31">
        <f t="shared" si="293"/>
        <v>2.080768287013688E-5</v>
      </c>
      <c r="AU438" s="31">
        <f t="shared" si="294"/>
        <v>0.12541288643252865</v>
      </c>
      <c r="AV438" s="32">
        <f t="shared" si="295"/>
        <v>-1.1704349582281415E-7</v>
      </c>
      <c r="AW438" s="31">
        <f t="shared" si="296"/>
        <v>-9.4059814197449097E-3</v>
      </c>
      <c r="AX438" s="34">
        <f t="shared" si="297"/>
        <v>2.0690639374314066E-5</v>
      </c>
      <c r="AY438" s="35">
        <f t="shared" si="298"/>
        <v>0.11600690501278374</v>
      </c>
      <c r="AZ438" s="10">
        <f t="shared" si="299"/>
        <v>-22.150884030043123</v>
      </c>
      <c r="BA438" s="10">
        <f t="shared" si="300"/>
        <v>-257.90643724583367</v>
      </c>
      <c r="BB438" s="10">
        <f t="shared" si="301"/>
        <v>-77.906437245833672</v>
      </c>
      <c r="BC438" s="48"/>
      <c r="BD438" s="46">
        <f t="shared" si="302"/>
        <v>-22</v>
      </c>
      <c r="BE438" s="46">
        <f t="shared" si="303"/>
        <v>-258</v>
      </c>
      <c r="BF438" s="46">
        <f t="shared" si="304"/>
        <v>-78</v>
      </c>
    </row>
    <row r="439" spans="22:58" x14ac:dyDescent="0.3">
      <c r="V439" s="29">
        <v>5.3500000000000503</v>
      </c>
      <c r="W439" s="38">
        <f t="shared" si="274"/>
        <v>2238721.138568603</v>
      </c>
      <c r="X439" s="30">
        <f t="shared" si="273"/>
        <v>0.52657877444698298</v>
      </c>
      <c r="Y439" s="31">
        <f t="shared" si="275"/>
        <v>-56.027858481914507</v>
      </c>
      <c r="Z439" s="31">
        <f t="shared" si="276"/>
        <v>-89.90948305476428</v>
      </c>
      <c r="AA439" s="31">
        <f t="shared" si="277"/>
        <v>44.833143249298857</v>
      </c>
      <c r="AB439" s="31">
        <f t="shared" si="278"/>
        <v>-89.671551072141</v>
      </c>
      <c r="AC439" s="31">
        <f t="shared" si="279"/>
        <v>6.9051310739651317E-2</v>
      </c>
      <c r="AD439" s="31">
        <f t="shared" si="280"/>
        <v>7.215075179565603</v>
      </c>
      <c r="AE439" s="31">
        <f t="shared" si="281"/>
        <v>-10.599085147429017</v>
      </c>
      <c r="AF439" s="31">
        <f t="shared" si="282"/>
        <v>-172.36595894733966</v>
      </c>
      <c r="AG439" s="31">
        <f t="shared" si="270"/>
        <v>92.110410468749379</v>
      </c>
      <c r="AH439" s="31">
        <f t="shared" si="283"/>
        <v>-163.42085787710644</v>
      </c>
      <c r="AI439" s="31">
        <f t="shared" si="284"/>
        <v>-89.999999613562082</v>
      </c>
      <c r="AJ439" s="31">
        <f t="shared" si="285"/>
        <v>80.755233446653122</v>
      </c>
      <c r="AK439" s="31">
        <f t="shared" si="286"/>
        <v>89.994747561685472</v>
      </c>
      <c r="AL439" s="32">
        <f t="shared" si="287"/>
        <v>-22.302669727670398</v>
      </c>
      <c r="AM439" s="31">
        <f t="shared" si="288"/>
        <v>-85.600371309627945</v>
      </c>
      <c r="AN439" s="31">
        <f t="shared" si="289"/>
        <v>-12.85788368937434</v>
      </c>
      <c r="AO439" s="31">
        <f t="shared" si="290"/>
        <v>-85.605623361504556</v>
      </c>
      <c r="AP439" s="30">
        <f t="shared" si="271"/>
        <v>23.609121289162623</v>
      </c>
      <c r="AQ439" s="30">
        <f t="shared" si="272"/>
        <v>-22.498774732165998</v>
      </c>
      <c r="AR439" s="31">
        <f t="shared" si="291"/>
        <v>-22.346622279806731</v>
      </c>
      <c r="AS439" s="33">
        <f t="shared" si="292"/>
        <v>-257.97158230884423</v>
      </c>
      <c r="AT439" s="31">
        <f t="shared" si="293"/>
        <v>2.1788316293036804E-5</v>
      </c>
      <c r="AU439" s="31">
        <f t="shared" si="294"/>
        <v>0.12833411816885551</v>
      </c>
      <c r="AV439" s="32">
        <f t="shared" si="295"/>
        <v>-1.2255958594208077E-7</v>
      </c>
      <c r="AW439" s="31">
        <f t="shared" si="296"/>
        <v>-9.6250748682729387E-3</v>
      </c>
      <c r="AX439" s="34">
        <f t="shared" si="297"/>
        <v>2.1665756707094724E-5</v>
      </c>
      <c r="AY439" s="35">
        <f t="shared" si="298"/>
        <v>0.11870904330058257</v>
      </c>
      <c r="AZ439" s="10">
        <f t="shared" si="299"/>
        <v>-22.346600614050022</v>
      </c>
      <c r="BA439" s="10">
        <f t="shared" si="300"/>
        <v>-257.85287326554368</v>
      </c>
      <c r="BB439" s="10">
        <f t="shared" si="301"/>
        <v>-77.852873265543678</v>
      </c>
      <c r="BC439" s="37"/>
      <c r="BD439" s="46">
        <f t="shared" si="302"/>
        <v>-22</v>
      </c>
      <c r="BE439" s="46">
        <f t="shared" si="303"/>
        <v>-258</v>
      </c>
      <c r="BF439" s="46">
        <f t="shared" si="304"/>
        <v>-78</v>
      </c>
    </row>
    <row r="440" spans="22:58" x14ac:dyDescent="0.3">
      <c r="V440" s="29">
        <v>5.3600000000000501</v>
      </c>
      <c r="W440" s="38">
        <f t="shared" si="274"/>
        <v>2290867.6527680382</v>
      </c>
      <c r="X440" s="30">
        <f t="shared" si="273"/>
        <v>0.52657877444698298</v>
      </c>
      <c r="Y440" s="31">
        <f t="shared" si="275"/>
        <v>-56.227857994068714</v>
      </c>
      <c r="Z440" s="31">
        <f t="shared" si="276"/>
        <v>-89.911543468676314</v>
      </c>
      <c r="AA440" s="31">
        <f t="shared" si="277"/>
        <v>45.033136826055618</v>
      </c>
      <c r="AB440" s="31">
        <f t="shared" si="278"/>
        <v>-89.679027324272312</v>
      </c>
      <c r="AC440" s="31">
        <f t="shared" si="279"/>
        <v>7.2278664840618886E-2</v>
      </c>
      <c r="AD440" s="31">
        <f t="shared" si="280"/>
        <v>7.3813032652323676</v>
      </c>
      <c r="AE440" s="31">
        <f t="shared" si="281"/>
        <v>-10.595863728725496</v>
      </c>
      <c r="AF440" s="31">
        <f t="shared" si="282"/>
        <v>-172.20926752771626</v>
      </c>
      <c r="AG440" s="31">
        <f t="shared" si="270"/>
        <v>92.110410468749379</v>
      </c>
      <c r="AH440" s="31">
        <f t="shared" si="283"/>
        <v>-163.62085787710643</v>
      </c>
      <c r="AI440" s="31">
        <f t="shared" si="284"/>
        <v>-89.999999622358487</v>
      </c>
      <c r="AJ440" s="31">
        <f t="shared" si="285"/>
        <v>80.95523344501045</v>
      </c>
      <c r="AK440" s="31">
        <f t="shared" si="286"/>
        <v>89.994867121777617</v>
      </c>
      <c r="AL440" s="32">
        <f t="shared" si="287"/>
        <v>-22.501519301060192</v>
      </c>
      <c r="AM440" s="31">
        <f t="shared" si="288"/>
        <v>-85.700139138842204</v>
      </c>
      <c r="AN440" s="31">
        <f t="shared" si="289"/>
        <v>-13.056733264406795</v>
      </c>
      <c r="AO440" s="31">
        <f t="shared" si="290"/>
        <v>-85.705271639423074</v>
      </c>
      <c r="AP440" s="30">
        <f t="shared" si="271"/>
        <v>23.609121289162623</v>
      </c>
      <c r="AQ440" s="30">
        <f t="shared" si="272"/>
        <v>-22.498774732165998</v>
      </c>
      <c r="AR440" s="31">
        <f t="shared" si="291"/>
        <v>-22.542250436135667</v>
      </c>
      <c r="AS440" s="33">
        <f t="shared" si="292"/>
        <v>-257.91453916713931</v>
      </c>
      <c r="AT440" s="31">
        <f t="shared" si="293"/>
        <v>2.2815165305947927E-5</v>
      </c>
      <c r="AU440" s="31">
        <f t="shared" si="294"/>
        <v>0.13132339344264629</v>
      </c>
      <c r="AV440" s="32">
        <f t="shared" si="295"/>
        <v>-1.2833564139577597E-7</v>
      </c>
      <c r="AW440" s="31">
        <f t="shared" si="296"/>
        <v>-9.8492716585148188E-3</v>
      </c>
      <c r="AX440" s="34">
        <f t="shared" si="297"/>
        <v>2.2686829664552151E-5</v>
      </c>
      <c r="AY440" s="35">
        <f t="shared" si="298"/>
        <v>0.12147412178413147</v>
      </c>
      <c r="AZ440" s="10">
        <f t="shared" si="299"/>
        <v>-22.542227749306004</v>
      </c>
      <c r="BA440" s="10">
        <f t="shared" si="300"/>
        <v>-257.79306504535521</v>
      </c>
      <c r="BB440" s="10">
        <f t="shared" si="301"/>
        <v>-77.793065045355206</v>
      </c>
      <c r="BC440" s="37"/>
      <c r="BD440" s="46">
        <f t="shared" si="302"/>
        <v>-23</v>
      </c>
      <c r="BE440" s="46">
        <f t="shared" si="303"/>
        <v>-258</v>
      </c>
      <c r="BF440" s="46">
        <f t="shared" si="304"/>
        <v>-78</v>
      </c>
    </row>
    <row r="441" spans="22:58" x14ac:dyDescent="0.3">
      <c r="V441" s="29">
        <v>5.3700000000000498</v>
      </c>
      <c r="W441" s="36">
        <f t="shared" si="274"/>
        <v>2344228.8153201933</v>
      </c>
      <c r="X441" s="30">
        <f t="shared" si="273"/>
        <v>0.52657877444698298</v>
      </c>
      <c r="Y441" s="31">
        <f t="shared" si="275"/>
        <v>-56.427857528179565</v>
      </c>
      <c r="Z441" s="31">
        <f t="shared" si="276"/>
        <v>-89.913556982062786</v>
      </c>
      <c r="AA441" s="31">
        <f t="shared" si="277"/>
        <v>45.233130691897088</v>
      </c>
      <c r="AB441" s="31">
        <f t="shared" si="278"/>
        <v>-89.686333406689897</v>
      </c>
      <c r="AC441" s="31">
        <f t="shared" si="279"/>
        <v>7.5655550884932893E-2</v>
      </c>
      <c r="AD441" s="31">
        <f t="shared" si="280"/>
        <v>7.5512740263575386</v>
      </c>
      <c r="AE441" s="31">
        <f t="shared" si="281"/>
        <v>-10.592492510950562</v>
      </c>
      <c r="AF441" s="31">
        <f t="shared" si="282"/>
        <v>-172.04861636239514</v>
      </c>
      <c r="AG441" s="31">
        <f t="shared" si="270"/>
        <v>92.110410468749379</v>
      </c>
      <c r="AH441" s="31">
        <f t="shared" si="283"/>
        <v>-163.82085787710645</v>
      </c>
      <c r="AI441" s="31">
        <f t="shared" si="284"/>
        <v>-89.999999630954662</v>
      </c>
      <c r="AJ441" s="31">
        <f t="shared" si="285"/>
        <v>81.155233443441716</v>
      </c>
      <c r="AK441" s="31">
        <f t="shared" si="286"/>
        <v>89.994983960349856</v>
      </c>
      <c r="AL441" s="32">
        <f t="shared" si="287"/>
        <v>-22.700420367625608</v>
      </c>
      <c r="AM441" s="31">
        <f t="shared" si="288"/>
        <v>-85.797661224557558</v>
      </c>
      <c r="AN441" s="31">
        <f t="shared" si="289"/>
        <v>-13.255634332540961</v>
      </c>
      <c r="AO441" s="31">
        <f t="shared" si="290"/>
        <v>-85.802676895162364</v>
      </c>
      <c r="AP441" s="30">
        <f t="shared" si="271"/>
        <v>23.609121289162623</v>
      </c>
      <c r="AQ441" s="30">
        <f t="shared" si="272"/>
        <v>-22.498774732165998</v>
      </c>
      <c r="AR441" s="31">
        <f t="shared" si="291"/>
        <v>-22.737780286494896</v>
      </c>
      <c r="AS441" s="33">
        <f t="shared" si="292"/>
        <v>-257.85129325755747</v>
      </c>
      <c r="AT441" s="31">
        <f t="shared" si="293"/>
        <v>2.3890407962792546E-5</v>
      </c>
      <c r="AU441" s="31">
        <f t="shared" si="294"/>
        <v>0.13438229714208788</v>
      </c>
      <c r="AV441" s="32">
        <f t="shared" si="295"/>
        <v>-1.3438391300074298E-7</v>
      </c>
      <c r="AW441" s="31">
        <f t="shared" si="296"/>
        <v>-1.0078690662548904E-2</v>
      </c>
      <c r="AX441" s="34">
        <f t="shared" si="297"/>
        <v>2.3756024049791802E-5</v>
      </c>
      <c r="AY441" s="35">
        <f t="shared" si="298"/>
        <v>0.12430360647953898</v>
      </c>
      <c r="AZ441" s="10">
        <f t="shared" si="299"/>
        <v>-22.737756530470847</v>
      </c>
      <c r="BA441" s="10">
        <f t="shared" si="300"/>
        <v>-257.72698965107793</v>
      </c>
      <c r="BB441" s="10">
        <f t="shared" si="301"/>
        <v>-77.726989651077929</v>
      </c>
      <c r="BC441" s="48"/>
      <c r="BD441" s="46">
        <f t="shared" si="302"/>
        <v>-23</v>
      </c>
      <c r="BE441" s="46">
        <f t="shared" si="303"/>
        <v>-258</v>
      </c>
      <c r="BF441" s="46">
        <f t="shared" si="304"/>
        <v>-78</v>
      </c>
    </row>
    <row r="442" spans="22:58" x14ac:dyDescent="0.3">
      <c r="V442" s="29">
        <v>5.3800000000000496</v>
      </c>
      <c r="W442" s="38">
        <f t="shared" si="274"/>
        <v>2398832.9190197675</v>
      </c>
      <c r="X442" s="30">
        <f t="shared" si="273"/>
        <v>0.52657877444698298</v>
      </c>
      <c r="Y442" s="31">
        <f t="shared" si="275"/>
        <v>-56.627857083258839</v>
      </c>
      <c r="Z442" s="31">
        <f t="shared" si="276"/>
        <v>-89.915524662495258</v>
      </c>
      <c r="AA442" s="31">
        <f t="shared" si="277"/>
        <v>45.433124833813082</v>
      </c>
      <c r="AB442" s="31">
        <f t="shared" si="278"/>
        <v>-89.693473192224474</v>
      </c>
      <c r="AC442" s="31">
        <f t="shared" si="279"/>
        <v>7.9188772664362889E-2</v>
      </c>
      <c r="AD442" s="31">
        <f t="shared" si="280"/>
        <v>7.7250656108342532</v>
      </c>
      <c r="AE442" s="31">
        <f t="shared" si="281"/>
        <v>-10.588964702334412</v>
      </c>
      <c r="AF442" s="31">
        <f t="shared" si="282"/>
        <v>-171.88393224388548</v>
      </c>
      <c r="AG442" s="31">
        <f t="shared" si="270"/>
        <v>92.110410468749379</v>
      </c>
      <c r="AH442" s="31">
        <f t="shared" si="283"/>
        <v>-164.02085787710644</v>
      </c>
      <c r="AI442" s="31">
        <f t="shared" si="284"/>
        <v>-89.999999639355153</v>
      </c>
      <c r="AJ442" s="31">
        <f t="shared" si="285"/>
        <v>81.355233441943611</v>
      </c>
      <c r="AK442" s="31">
        <f t="shared" si="286"/>
        <v>89.995098139351512</v>
      </c>
      <c r="AL442" s="32">
        <f t="shared" si="287"/>
        <v>-22.89937063469791</v>
      </c>
      <c r="AM442" s="31">
        <f t="shared" si="288"/>
        <v>-85.892987012773617</v>
      </c>
      <c r="AN442" s="31">
        <f t="shared" si="289"/>
        <v>-13.454584601111357</v>
      </c>
      <c r="AO442" s="31">
        <f t="shared" si="290"/>
        <v>-85.897888512777257</v>
      </c>
      <c r="AP442" s="30">
        <f t="shared" si="271"/>
        <v>23.609121289162623</v>
      </c>
      <c r="AQ442" s="30">
        <f t="shared" si="272"/>
        <v>-22.498774732165998</v>
      </c>
      <c r="AR442" s="31">
        <f t="shared" si="291"/>
        <v>-22.933202746449144</v>
      </c>
      <c r="AS442" s="33">
        <f t="shared" si="292"/>
        <v>-257.78182075666274</v>
      </c>
      <c r="AT442" s="31">
        <f t="shared" si="293"/>
        <v>2.5016324960277887E-5</v>
      </c>
      <c r="AU442" s="31">
        <f t="shared" si="294"/>
        <v>0.13751245106862117</v>
      </c>
      <c r="AV442" s="32">
        <f t="shared" si="295"/>
        <v>-1.4071723017037339E-7</v>
      </c>
      <c r="AW442" s="31">
        <f t="shared" si="296"/>
        <v>-1.0313453521338391E-2</v>
      </c>
      <c r="AX442" s="34">
        <f t="shared" si="297"/>
        <v>2.4875607730107512E-5</v>
      </c>
      <c r="AY442" s="35">
        <f t="shared" si="298"/>
        <v>0.12719899754728278</v>
      </c>
      <c r="AZ442" s="10">
        <f t="shared" si="299"/>
        <v>-22.933177870841416</v>
      </c>
      <c r="BA442" s="10">
        <f t="shared" si="300"/>
        <v>-257.65462175911546</v>
      </c>
      <c r="BB442" s="10">
        <f t="shared" si="301"/>
        <v>-77.654621759115457</v>
      </c>
      <c r="BC442" s="37"/>
      <c r="BD442" s="46">
        <f t="shared" si="302"/>
        <v>-23</v>
      </c>
      <c r="BE442" s="46">
        <f t="shared" si="303"/>
        <v>-258</v>
      </c>
      <c r="BF442" s="46">
        <f t="shared" si="304"/>
        <v>-78</v>
      </c>
    </row>
    <row r="443" spans="22:58" x14ac:dyDescent="0.3">
      <c r="V443" s="29">
        <v>5.3900000000000503</v>
      </c>
      <c r="W443" s="38">
        <f t="shared" si="274"/>
        <v>2454708.9156853179</v>
      </c>
      <c r="X443" s="30">
        <f t="shared" si="273"/>
        <v>0.52657877444698298</v>
      </c>
      <c r="Y443" s="31">
        <f t="shared" si="275"/>
        <v>-56.827856658362805</v>
      </c>
      <c r="Z443" s="31">
        <f t="shared" si="276"/>
        <v>-89.917447553245367</v>
      </c>
      <c r="AA443" s="31">
        <f t="shared" si="277"/>
        <v>45.633119239378928</v>
      </c>
      <c r="AB443" s="31">
        <f t="shared" si="278"/>
        <v>-89.700450465597356</v>
      </c>
      <c r="AC443" s="31">
        <f t="shared" si="279"/>
        <v>8.2885431774497101E-2</v>
      </c>
      <c r="AD443" s="31">
        <f t="shared" si="280"/>
        <v>7.902757366722005</v>
      </c>
      <c r="AE443" s="31">
        <f t="shared" si="281"/>
        <v>-10.585273212762399</v>
      </c>
      <c r="AF443" s="31">
        <f t="shared" si="282"/>
        <v>-171.71514065212071</v>
      </c>
      <c r="AG443" s="31">
        <f t="shared" si="270"/>
        <v>92.110410468749379</v>
      </c>
      <c r="AH443" s="31">
        <f t="shared" si="283"/>
        <v>-164.22085787710645</v>
      </c>
      <c r="AI443" s="31">
        <f t="shared" si="284"/>
        <v>-89.999999647564422</v>
      </c>
      <c r="AJ443" s="31">
        <f t="shared" si="285"/>
        <v>81.55523344051295</v>
      </c>
      <c r="AK443" s="31">
        <f t="shared" si="286"/>
        <v>89.995209719321835</v>
      </c>
      <c r="AL443" s="32">
        <f t="shared" si="287"/>
        <v>-23.098367910620912</v>
      </c>
      <c r="AM443" s="31">
        <f t="shared" si="288"/>
        <v>-85.986164934361355</v>
      </c>
      <c r="AN443" s="31">
        <f t="shared" si="289"/>
        <v>-13.653581878465037</v>
      </c>
      <c r="AO443" s="31">
        <f t="shared" si="290"/>
        <v>-85.990954862603942</v>
      </c>
      <c r="AP443" s="30">
        <f t="shared" si="271"/>
        <v>23.609121289162623</v>
      </c>
      <c r="AQ443" s="30">
        <f t="shared" si="272"/>
        <v>-22.498774732165998</v>
      </c>
      <c r="AR443" s="31">
        <f t="shared" si="291"/>
        <v>-23.128508534230811</v>
      </c>
      <c r="AS443" s="33">
        <f t="shared" si="292"/>
        <v>-257.70609551472467</v>
      </c>
      <c r="AT443" s="31">
        <f t="shared" si="293"/>
        <v>2.6195304478611617E-5</v>
      </c>
      <c r="AU443" s="31">
        <f t="shared" si="294"/>
        <v>0.14071551479650973</v>
      </c>
      <c r="AV443" s="32">
        <f t="shared" si="295"/>
        <v>-1.4734902888011003E-7</v>
      </c>
      <c r="AW443" s="31">
        <f t="shared" si="296"/>
        <v>-1.0553684709226937E-2</v>
      </c>
      <c r="AX443" s="34">
        <f t="shared" si="297"/>
        <v>2.6047955449731509E-5</v>
      </c>
      <c r="AY443" s="35">
        <f t="shared" si="298"/>
        <v>0.1301618300872828</v>
      </c>
      <c r="AZ443" s="10">
        <f t="shared" si="299"/>
        <v>-23.12848248627536</v>
      </c>
      <c r="BA443" s="10">
        <f t="shared" si="300"/>
        <v>-257.57593368463739</v>
      </c>
      <c r="BB443" s="10">
        <f t="shared" si="301"/>
        <v>-77.575933684637391</v>
      </c>
      <c r="BC443" s="37"/>
      <c r="BD443" s="46">
        <f t="shared" si="302"/>
        <v>-23</v>
      </c>
      <c r="BE443" s="46">
        <f t="shared" si="303"/>
        <v>-258</v>
      </c>
      <c r="BF443" s="46">
        <f t="shared" si="304"/>
        <v>-78</v>
      </c>
    </row>
    <row r="444" spans="22:58" x14ac:dyDescent="0.3">
      <c r="V444" s="29">
        <v>5.4000000000000501</v>
      </c>
      <c r="W444" s="36">
        <f t="shared" si="274"/>
        <v>2511886.4315098748</v>
      </c>
      <c r="X444" s="30">
        <f t="shared" si="273"/>
        <v>0.52657877444698298</v>
      </c>
      <c r="Y444" s="31">
        <f t="shared" si="275"/>
        <v>-57.027856252590198</v>
      </c>
      <c r="Z444" s="31">
        <f t="shared" si="276"/>
        <v>-89.919326673837901</v>
      </c>
      <c r="AA444" s="31">
        <f t="shared" si="277"/>
        <v>45.833113896729046</v>
      </c>
      <c r="AB444" s="31">
        <f t="shared" si="278"/>
        <v>-89.707268925423023</v>
      </c>
      <c r="AC444" s="31">
        <f t="shared" si="279"/>
        <v>8.6752939537312168E-2</v>
      </c>
      <c r="AD444" s="31">
        <f t="shared" si="280"/>
        <v>8.0844298288882293</v>
      </c>
      <c r="AE444" s="31">
        <f t="shared" si="281"/>
        <v>-10.581410641876857</v>
      </c>
      <c r="AF444" s="31">
        <f t="shared" si="282"/>
        <v>-171.54216577037269</v>
      </c>
      <c r="AG444" s="31">
        <f t="shared" si="270"/>
        <v>92.110410468749379</v>
      </c>
      <c r="AH444" s="31">
        <f t="shared" si="283"/>
        <v>-164.42085787710647</v>
      </c>
      <c r="AI444" s="31">
        <f t="shared" si="284"/>
        <v>-89.999999655586848</v>
      </c>
      <c r="AJ444" s="31">
        <f t="shared" si="285"/>
        <v>81.755233439146636</v>
      </c>
      <c r="AK444" s="31">
        <f t="shared" si="286"/>
        <v>89.995318759421991</v>
      </c>
      <c r="AL444" s="32">
        <f t="shared" si="287"/>
        <v>-23.297410100393755</v>
      </c>
      <c r="AM444" s="31">
        <f t="shared" si="288"/>
        <v>-86.077242420940635</v>
      </c>
      <c r="AN444" s="31">
        <f t="shared" si="289"/>
        <v>-13.852624069604211</v>
      </c>
      <c r="AO444" s="31">
        <f t="shared" si="290"/>
        <v>-86.081923317105492</v>
      </c>
      <c r="AP444" s="30">
        <f t="shared" si="271"/>
        <v>23.609121289162623</v>
      </c>
      <c r="AQ444" s="30">
        <f t="shared" si="272"/>
        <v>-22.498774732165998</v>
      </c>
      <c r="AR444" s="31">
        <f t="shared" si="291"/>
        <v>-23.323688154484444</v>
      </c>
      <c r="AS444" s="33">
        <f t="shared" si="292"/>
        <v>-257.62408908747818</v>
      </c>
      <c r="AT444" s="31">
        <f t="shared" si="293"/>
        <v>2.7429847243992653E-5</v>
      </c>
      <c r="AU444" s="31">
        <f t="shared" si="294"/>
        <v>0.14399318655241003</v>
      </c>
      <c r="AV444" s="32">
        <f t="shared" si="295"/>
        <v>-1.5429337481131364E-7</v>
      </c>
      <c r="AW444" s="31">
        <f t="shared" si="296"/>
        <v>-1.0799511599936354E-2</v>
      </c>
      <c r="AX444" s="34">
        <f t="shared" si="297"/>
        <v>2.7275553869181339E-5</v>
      </c>
      <c r="AY444" s="35">
        <f t="shared" si="298"/>
        <v>0.13319367495247367</v>
      </c>
      <c r="AZ444" s="10">
        <f t="shared" si="299"/>
        <v>-23.323660878930575</v>
      </c>
      <c r="BA444" s="10">
        <f t="shared" si="300"/>
        <v>-257.49089541252573</v>
      </c>
      <c r="BB444" s="10">
        <f t="shared" si="301"/>
        <v>-77.490895412525731</v>
      </c>
      <c r="BC444" s="48"/>
      <c r="BD444" s="46">
        <f t="shared" si="302"/>
        <v>-23</v>
      </c>
      <c r="BE444" s="46">
        <f t="shared" si="303"/>
        <v>-257</v>
      </c>
      <c r="BF444" s="46">
        <f t="shared" si="304"/>
        <v>-77</v>
      </c>
    </row>
    <row r="445" spans="22:58" x14ac:dyDescent="0.3">
      <c r="V445" s="29">
        <v>5.4100000000000499</v>
      </c>
      <c r="W445" s="38">
        <f t="shared" si="274"/>
        <v>2570395.7827691603</v>
      </c>
      <c r="X445" s="30">
        <f t="shared" si="273"/>
        <v>0.52657877444698298</v>
      </c>
      <c r="Y445" s="31">
        <f t="shared" si="275"/>
        <v>-57.227855865080315</v>
      </c>
      <c r="Z445" s="31">
        <f t="shared" si="276"/>
        <v>-89.92116302059128</v>
      </c>
      <c r="AA445" s="31">
        <f t="shared" si="277"/>
        <v>46.03310879453187</v>
      </c>
      <c r="AB445" s="31">
        <f t="shared" si="278"/>
        <v>-89.713932186166147</v>
      </c>
      <c r="AC445" s="31">
        <f t="shared" si="279"/>
        <v>9.0799029295026631E-2</v>
      </c>
      <c r="AD445" s="31">
        <f t="shared" si="280"/>
        <v>8.2701647027380272</v>
      </c>
      <c r="AE445" s="31">
        <f t="shared" si="281"/>
        <v>-10.577369266806436</v>
      </c>
      <c r="AF445" s="31">
        <f t="shared" si="282"/>
        <v>-171.36493050401941</v>
      </c>
      <c r="AG445" s="31">
        <f t="shared" si="270"/>
        <v>92.110410468749379</v>
      </c>
      <c r="AH445" s="31">
        <f t="shared" si="283"/>
        <v>-164.62085787710646</v>
      </c>
      <c r="AI445" s="31">
        <f t="shared" si="284"/>
        <v>-89.999999663426649</v>
      </c>
      <c r="AJ445" s="31">
        <f t="shared" si="285"/>
        <v>81.955233437841827</v>
      </c>
      <c r="AK445" s="31">
        <f t="shared" si="286"/>
        <v>89.995425317466456</v>
      </c>
      <c r="AL445" s="32">
        <f t="shared" si="287"/>
        <v>-23.496495201493588</v>
      </c>
      <c r="AM445" s="31">
        <f t="shared" si="288"/>
        <v>-86.166265920864063</v>
      </c>
      <c r="AN445" s="31">
        <f t="shared" si="289"/>
        <v>-14.051709172008842</v>
      </c>
      <c r="AO445" s="31">
        <f t="shared" si="290"/>
        <v>-86.170840266824257</v>
      </c>
      <c r="AP445" s="30">
        <f t="shared" si="271"/>
        <v>23.609121289162623</v>
      </c>
      <c r="AQ445" s="30">
        <f t="shared" si="272"/>
        <v>-22.498774732165998</v>
      </c>
      <c r="AR445" s="31">
        <f t="shared" si="291"/>
        <v>-23.518731881818653</v>
      </c>
      <c r="AS445" s="33">
        <f t="shared" si="292"/>
        <v>-257.53577077084367</v>
      </c>
      <c r="AT445" s="31">
        <f t="shared" si="293"/>
        <v>2.8722571843733672E-5</v>
      </c>
      <c r="AU445" s="31">
        <f t="shared" si="294"/>
        <v>0.14734720411541211</v>
      </c>
      <c r="AV445" s="32">
        <f t="shared" si="295"/>
        <v>-1.6156499806705944E-7</v>
      </c>
      <c r="AW445" s="31">
        <f t="shared" si="296"/>
        <v>-1.1051064534101769E-2</v>
      </c>
      <c r="AX445" s="34">
        <f t="shared" si="297"/>
        <v>2.8561006845666612E-5</v>
      </c>
      <c r="AY445" s="35">
        <f t="shared" si="298"/>
        <v>0.13629613958131034</v>
      </c>
      <c r="AZ445" s="10">
        <f t="shared" si="299"/>
        <v>-23.518703320811806</v>
      </c>
      <c r="BA445" s="10">
        <f t="shared" si="300"/>
        <v>-257.39947463126236</v>
      </c>
      <c r="BB445" s="10">
        <f t="shared" si="301"/>
        <v>-77.399474631262365</v>
      </c>
      <c r="BC445" s="37"/>
      <c r="BD445" s="46">
        <f t="shared" si="302"/>
        <v>-24</v>
      </c>
      <c r="BE445" s="46">
        <f t="shared" si="303"/>
        <v>-257</v>
      </c>
      <c r="BF445" s="46">
        <f t="shared" si="304"/>
        <v>-77</v>
      </c>
    </row>
    <row r="446" spans="22:58" x14ac:dyDescent="0.3">
      <c r="V446" s="29">
        <v>5.4200000000000497</v>
      </c>
      <c r="W446" s="38">
        <f t="shared" si="274"/>
        <v>2630267.991895685</v>
      </c>
      <c r="X446" s="30">
        <f t="shared" si="273"/>
        <v>0.52657877444698298</v>
      </c>
      <c r="Y446" s="31">
        <f t="shared" si="275"/>
        <v>-57.427855495011229</v>
      </c>
      <c r="Z446" s="31">
        <f t="shared" si="276"/>
        <v>-89.922957567145772</v>
      </c>
      <c r="AA446" s="31">
        <f t="shared" si="277"/>
        <v>46.233103921965807</v>
      </c>
      <c r="AB446" s="31">
        <f t="shared" si="278"/>
        <v>-89.720443780054438</v>
      </c>
      <c r="AC446" s="31">
        <f t="shared" si="279"/>
        <v>9.5031769076141775E-2</v>
      </c>
      <c r="AD446" s="31">
        <f t="shared" si="280"/>
        <v>8.4600448448183307</v>
      </c>
      <c r="AE446" s="31">
        <f t="shared" si="281"/>
        <v>-10.573141029522299</v>
      </c>
      <c r="AF446" s="31">
        <f t="shared" si="282"/>
        <v>-171.18335650238188</v>
      </c>
      <c r="AG446" s="31">
        <f t="shared" si="270"/>
        <v>92.110410468749379</v>
      </c>
      <c r="AH446" s="31">
        <f t="shared" si="283"/>
        <v>-164.82085787710645</v>
      </c>
      <c r="AI446" s="31">
        <f t="shared" si="284"/>
        <v>-89.999999671087991</v>
      </c>
      <c r="AJ446" s="31">
        <f t="shared" si="285"/>
        <v>82.155233436595751</v>
      </c>
      <c r="AK446" s="31">
        <f t="shared" si="286"/>
        <v>89.995529449953736</v>
      </c>
      <c r="AL446" s="32">
        <f t="shared" si="287"/>
        <v>-23.695621299871213</v>
      </c>
      <c r="AM446" s="31">
        <f t="shared" si="288"/>
        <v>-86.253280915274743</v>
      </c>
      <c r="AN446" s="31">
        <f t="shared" si="289"/>
        <v>-14.250835271632532</v>
      </c>
      <c r="AO446" s="31">
        <f t="shared" si="290"/>
        <v>-86.257751136408999</v>
      </c>
      <c r="AP446" s="30">
        <f t="shared" si="271"/>
        <v>23.609121289162623</v>
      </c>
      <c r="AQ446" s="30">
        <f t="shared" si="272"/>
        <v>-22.498774732165998</v>
      </c>
      <c r="AR446" s="31">
        <f t="shared" si="291"/>
        <v>-23.713629744158204</v>
      </c>
      <c r="AS446" s="33">
        <f t="shared" si="292"/>
        <v>-257.44110763879087</v>
      </c>
      <c r="AT446" s="31">
        <f t="shared" si="293"/>
        <v>3.0076220263154824E-5</v>
      </c>
      <c r="AU446" s="31">
        <f t="shared" si="294"/>
        <v>0.15077934573802357</v>
      </c>
      <c r="AV446" s="32">
        <f t="shared" si="295"/>
        <v>-1.6917932210196984E-7</v>
      </c>
      <c r="AW446" s="31">
        <f t="shared" si="296"/>
        <v>-1.1308476888379807E-2</v>
      </c>
      <c r="AX446" s="34">
        <f t="shared" si="297"/>
        <v>2.9907040941052855E-5</v>
      </c>
      <c r="AY446" s="35">
        <f t="shared" si="298"/>
        <v>0.13947086884964377</v>
      </c>
      <c r="AZ446" s="10">
        <f t="shared" si="299"/>
        <v>-23.713599837117265</v>
      </c>
      <c r="BA446" s="10">
        <f t="shared" si="300"/>
        <v>-257.30163676994124</v>
      </c>
      <c r="BB446" s="10">
        <f t="shared" si="301"/>
        <v>-77.30163676994124</v>
      </c>
      <c r="BC446" s="37"/>
      <c r="BD446" s="46">
        <f t="shared" si="302"/>
        <v>-24</v>
      </c>
      <c r="BE446" s="46">
        <f t="shared" si="303"/>
        <v>-257</v>
      </c>
      <c r="BF446" s="46">
        <f t="shared" si="304"/>
        <v>-77</v>
      </c>
    </row>
    <row r="447" spans="22:58" x14ac:dyDescent="0.3">
      <c r="V447" s="29">
        <v>5.4300000000000503</v>
      </c>
      <c r="W447" s="36">
        <f t="shared" si="274"/>
        <v>2691534.8039272306</v>
      </c>
      <c r="X447" s="30">
        <f t="shared" si="273"/>
        <v>0.52657877444698298</v>
      </c>
      <c r="Y447" s="31">
        <f t="shared" si="275"/>
        <v>-57.62785514159799</v>
      </c>
      <c r="Z447" s="31">
        <f t="shared" si="276"/>
        <v>-89.924711264979607</v>
      </c>
      <c r="AA447" s="31">
        <f t="shared" si="277"/>
        <v>46.43309926869626</v>
      </c>
      <c r="AB447" s="31">
        <f t="shared" si="278"/>
        <v>-89.726807158947921</v>
      </c>
      <c r="AC447" s="31">
        <f t="shared" si="279"/>
        <v>9.9459574633349063E-2</v>
      </c>
      <c r="AD447" s="31">
        <f t="shared" si="280"/>
        <v>8.6541542400721188</v>
      </c>
      <c r="AE447" s="31">
        <f t="shared" si="281"/>
        <v>-10.5687175238214</v>
      </c>
      <c r="AF447" s="31">
        <f t="shared" si="282"/>
        <v>-170.99736418385541</v>
      </c>
      <c r="AG447" s="31">
        <f t="shared" si="270"/>
        <v>92.110410468749379</v>
      </c>
      <c r="AH447" s="31">
        <f t="shared" si="283"/>
        <v>-165.02085787710644</v>
      </c>
      <c r="AI447" s="31">
        <f t="shared" si="284"/>
        <v>-89.999999678574937</v>
      </c>
      <c r="AJ447" s="31">
        <f t="shared" si="285"/>
        <v>82.355233435405765</v>
      </c>
      <c r="AK447" s="31">
        <f t="shared" si="286"/>
        <v>89.995631212096256</v>
      </c>
      <c r="AL447" s="32">
        <f t="shared" si="287"/>
        <v>-23.894786566113225</v>
      </c>
      <c r="AM447" s="31">
        <f t="shared" si="288"/>
        <v>-86.338331934208895</v>
      </c>
      <c r="AN447" s="31">
        <f t="shared" si="289"/>
        <v>-14.450000539064519</v>
      </c>
      <c r="AO447" s="31">
        <f t="shared" si="290"/>
        <v>-86.342700400687576</v>
      </c>
      <c r="AP447" s="30">
        <f t="shared" si="271"/>
        <v>23.609121289162623</v>
      </c>
      <c r="AQ447" s="30">
        <f t="shared" si="272"/>
        <v>-22.498774732165998</v>
      </c>
      <c r="AR447" s="31">
        <f t="shared" si="291"/>
        <v>-23.908371505889292</v>
      </c>
      <c r="AS447" s="33">
        <f t="shared" si="292"/>
        <v>-257.34006458454297</v>
      </c>
      <c r="AT447" s="31">
        <f t="shared" si="293"/>
        <v>3.1493663717535113E-5</v>
      </c>
      <c r="AU447" s="31">
        <f t="shared" si="294"/>
        <v>0.15429143108858237</v>
      </c>
      <c r="AV447" s="32">
        <f t="shared" si="295"/>
        <v>-1.7715249650935781E-7</v>
      </c>
      <c r="AW447" s="31">
        <f t="shared" si="296"/>
        <v>-1.1571885146166368E-2</v>
      </c>
      <c r="AX447" s="34">
        <f t="shared" si="297"/>
        <v>3.1316511221025754E-5</v>
      </c>
      <c r="AY447" s="35">
        <f t="shared" si="298"/>
        <v>0.14271954594241601</v>
      </c>
      <c r="AZ447" s="10">
        <f t="shared" si="299"/>
        <v>-23.90834018937807</v>
      </c>
      <c r="BA447" s="10">
        <f t="shared" si="300"/>
        <v>-257.19734503860053</v>
      </c>
      <c r="BB447" s="10">
        <f t="shared" si="301"/>
        <v>-77.197345038600531</v>
      </c>
      <c r="BC447" s="48"/>
      <c r="BD447" s="46">
        <f t="shared" si="302"/>
        <v>-24</v>
      </c>
      <c r="BE447" s="46">
        <f t="shared" si="303"/>
        <v>-257</v>
      </c>
      <c r="BF447" s="46">
        <f t="shared" si="304"/>
        <v>-77</v>
      </c>
    </row>
    <row r="448" spans="22:58" x14ac:dyDescent="0.3">
      <c r="V448" s="29">
        <v>5.4400000000000501</v>
      </c>
      <c r="W448" s="38">
        <f t="shared" si="274"/>
        <v>2754228.703338488</v>
      </c>
      <c r="X448" s="30">
        <f t="shared" si="273"/>
        <v>0.52657877444698298</v>
      </c>
      <c r="Y448" s="31">
        <f t="shared" si="275"/>
        <v>-57.827854804090919</v>
      </c>
      <c r="Z448" s="31">
        <f t="shared" si="276"/>
        <v>-89.926425043913468</v>
      </c>
      <c r="AA448" s="31">
        <f t="shared" si="277"/>
        <v>46.633094824853671</v>
      </c>
      <c r="AB448" s="31">
        <f t="shared" si="278"/>
        <v>-89.733025696166067</v>
      </c>
      <c r="AC448" s="31">
        <f t="shared" si="279"/>
        <v>0.10409122285153175</v>
      </c>
      <c r="AD448" s="31">
        <f t="shared" si="280"/>
        <v>8.8525779755072307</v>
      </c>
      <c r="AE448" s="31">
        <f t="shared" si="281"/>
        <v>-10.564089981938734</v>
      </c>
      <c r="AF448" s="31">
        <f t="shared" si="282"/>
        <v>-170.80687276457229</v>
      </c>
      <c r="AG448" s="31">
        <f t="shared" si="270"/>
        <v>92.110410468749379</v>
      </c>
      <c r="AH448" s="31">
        <f t="shared" si="283"/>
        <v>-165.22085787710643</v>
      </c>
      <c r="AI448" s="31">
        <f t="shared" si="284"/>
        <v>-89.999999685891467</v>
      </c>
      <c r="AJ448" s="31">
        <f t="shared" si="285"/>
        <v>82.555233434269326</v>
      </c>
      <c r="AK448" s="31">
        <f t="shared" si="286"/>
        <v>89.99573065784962</v>
      </c>
      <c r="AL448" s="32">
        <f t="shared" si="287"/>
        <v>-24.093989251764437</v>
      </c>
      <c r="AM448" s="31">
        <f t="shared" si="288"/>
        <v>-86.421462572715868</v>
      </c>
      <c r="AN448" s="31">
        <f t="shared" si="289"/>
        <v>-14.649203225852158</v>
      </c>
      <c r="AO448" s="31">
        <f t="shared" si="290"/>
        <v>-86.425731600757715</v>
      </c>
      <c r="AP448" s="30">
        <f t="shared" si="271"/>
        <v>23.609121289162623</v>
      </c>
      <c r="AQ448" s="30">
        <f t="shared" si="272"/>
        <v>-22.498774732165998</v>
      </c>
      <c r="AR448" s="31">
        <f t="shared" si="291"/>
        <v>-24.102946650794266</v>
      </c>
      <c r="AS448" s="33">
        <f t="shared" si="292"/>
        <v>-257.23260436533002</v>
      </c>
      <c r="AT448" s="31">
        <f t="shared" si="293"/>
        <v>3.2977908725116673E-5</v>
      </c>
      <c r="AU448" s="31">
        <f t="shared" si="294"/>
        <v>0.15788532221559817</v>
      </c>
      <c r="AV448" s="32">
        <f t="shared" si="295"/>
        <v>-1.8550143752299116E-7</v>
      </c>
      <c r="AW448" s="31">
        <f t="shared" si="296"/>
        <v>-1.1841428969961747E-2</v>
      </c>
      <c r="AX448" s="34">
        <f t="shared" si="297"/>
        <v>3.279240728759368E-5</v>
      </c>
      <c r="AY448" s="35">
        <f t="shared" si="298"/>
        <v>0.14604389324563644</v>
      </c>
      <c r="AZ448" s="10">
        <f t="shared" si="299"/>
        <v>-24.102913858386977</v>
      </c>
      <c r="BA448" s="10">
        <f t="shared" si="300"/>
        <v>-257.08656047208439</v>
      </c>
      <c r="BB448" s="10">
        <f t="shared" si="301"/>
        <v>-77.086560472084386</v>
      </c>
      <c r="BC448" s="37"/>
      <c r="BD448" s="46">
        <f t="shared" si="302"/>
        <v>-24</v>
      </c>
      <c r="BE448" s="46">
        <f t="shared" si="303"/>
        <v>-257</v>
      </c>
      <c r="BF448" s="46">
        <f t="shared" si="304"/>
        <v>-77</v>
      </c>
    </row>
    <row r="449" spans="22:58" x14ac:dyDescent="0.3">
      <c r="V449" s="29">
        <v>5.4500000000000499</v>
      </c>
      <c r="W449" s="38">
        <f t="shared" si="274"/>
        <v>2818382.9312647828</v>
      </c>
      <c r="X449" s="30">
        <f t="shared" si="273"/>
        <v>0.52657877444698298</v>
      </c>
      <c r="Y449" s="31">
        <f t="shared" si="275"/>
        <v>-58.027854481774142</v>
      </c>
      <c r="Z449" s="31">
        <f t="shared" si="276"/>
        <v>-89.928099812603335</v>
      </c>
      <c r="AA449" s="31">
        <f t="shared" si="277"/>
        <v>46.833090581012698</v>
      </c>
      <c r="AB449" s="31">
        <f t="shared" si="278"/>
        <v>-89.739102688273235</v>
      </c>
      <c r="AC449" s="31">
        <f t="shared" si="279"/>
        <v>0.1089358655224605</v>
      </c>
      <c r="AD449" s="31">
        <f t="shared" si="280"/>
        <v>9.0554022100329483</v>
      </c>
      <c r="AE449" s="31">
        <f t="shared" si="281"/>
        <v>-10.559249260792003</v>
      </c>
      <c r="AF449" s="31">
        <f t="shared" si="282"/>
        <v>-170.6118002908436</v>
      </c>
      <c r="AG449" s="31">
        <f t="shared" si="270"/>
        <v>92.110410468749379</v>
      </c>
      <c r="AH449" s="31">
        <f t="shared" si="283"/>
        <v>-165.42085787710644</v>
      </c>
      <c r="AI449" s="31">
        <f t="shared" si="284"/>
        <v>-89.999999693041445</v>
      </c>
      <c r="AJ449" s="31">
        <f t="shared" si="285"/>
        <v>82.755233433184046</v>
      </c>
      <c r="AK449" s="31">
        <f t="shared" si="286"/>
        <v>89.995827839941313</v>
      </c>
      <c r="AL449" s="32">
        <f t="shared" si="287"/>
        <v>-24.293227685804467</v>
      </c>
      <c r="AM449" s="31">
        <f t="shared" si="288"/>
        <v>-86.502715506970873</v>
      </c>
      <c r="AN449" s="31">
        <f t="shared" si="289"/>
        <v>-14.848441660977485</v>
      </c>
      <c r="AO449" s="31">
        <f t="shared" si="290"/>
        <v>-86.506887360071005</v>
      </c>
      <c r="AP449" s="30">
        <f t="shared" si="271"/>
        <v>23.609121289162623</v>
      </c>
      <c r="AQ449" s="30">
        <f t="shared" si="272"/>
        <v>-22.498774732165998</v>
      </c>
      <c r="AR449" s="31">
        <f t="shared" si="291"/>
        <v>-24.297344364772862</v>
      </c>
      <c r="AS449" s="33">
        <f t="shared" si="292"/>
        <v>-257.11868765091458</v>
      </c>
      <c r="AT449" s="31">
        <f t="shared" si="293"/>
        <v>3.4532103502162415E-5</v>
      </c>
      <c r="AU449" s="31">
        <f t="shared" si="294"/>
        <v>0.16156292453453269</v>
      </c>
      <c r="AV449" s="32">
        <f t="shared" si="295"/>
        <v>-1.9424385019663522E-7</v>
      </c>
      <c r="AW449" s="31">
        <f t="shared" si="296"/>
        <v>-1.2117251275421428E-2</v>
      </c>
      <c r="AX449" s="34">
        <f t="shared" si="297"/>
        <v>3.4337859651965783E-5</v>
      </c>
      <c r="AY449" s="35">
        <f t="shared" si="298"/>
        <v>0.14944567325911126</v>
      </c>
      <c r="AZ449" s="10">
        <f t="shared" si="299"/>
        <v>-24.297310026913209</v>
      </c>
      <c r="BA449" s="10">
        <f t="shared" si="300"/>
        <v>-256.96924197765549</v>
      </c>
      <c r="BB449" s="10">
        <f t="shared" si="301"/>
        <v>-76.969241977655486</v>
      </c>
      <c r="BC449" s="37"/>
      <c r="BD449" s="46">
        <f t="shared" si="302"/>
        <v>-24</v>
      </c>
      <c r="BE449" s="46">
        <f t="shared" si="303"/>
        <v>-257</v>
      </c>
      <c r="BF449" s="46">
        <f t="shared" si="304"/>
        <v>-77</v>
      </c>
    </row>
    <row r="450" spans="22:58" x14ac:dyDescent="0.3">
      <c r="V450" s="29">
        <v>5.4600000000000497</v>
      </c>
      <c r="W450" s="36">
        <f t="shared" si="274"/>
        <v>2884031.5031269374</v>
      </c>
      <c r="X450" s="30">
        <f t="shared" si="273"/>
        <v>0.52657877444698298</v>
      </c>
      <c r="Y450" s="31">
        <f t="shared" si="275"/>
        <v>-58.227854173963976</v>
      </c>
      <c r="Z450" s="31">
        <f t="shared" si="276"/>
        <v>-89.92973645902228</v>
      </c>
      <c r="AA450" s="31">
        <f t="shared" si="277"/>
        <v>47.033086528172149</v>
      </c>
      <c r="AB450" s="31">
        <f t="shared" si="278"/>
        <v>-89.745041356823862</v>
      </c>
      <c r="AC450" s="31">
        <f t="shared" si="279"/>
        <v>0.11400304348097995</v>
      </c>
      <c r="AD450" s="31">
        <f t="shared" si="280"/>
        <v>9.2627141402057553</v>
      </c>
      <c r="AE450" s="31">
        <f t="shared" si="281"/>
        <v>-10.554185827863867</v>
      </c>
      <c r="AF450" s="31">
        <f t="shared" si="282"/>
        <v>-170.41206367564038</v>
      </c>
      <c r="AG450" s="31">
        <f t="shared" si="270"/>
        <v>92.110410468749379</v>
      </c>
      <c r="AH450" s="31">
        <f t="shared" si="283"/>
        <v>-165.62085787710643</v>
      </c>
      <c r="AI450" s="31">
        <f t="shared" si="284"/>
        <v>-89.999999700028681</v>
      </c>
      <c r="AJ450" s="31">
        <f t="shared" si="285"/>
        <v>82.955233432147594</v>
      </c>
      <c r="AK450" s="31">
        <f t="shared" si="286"/>
        <v>89.995922809898531</v>
      </c>
      <c r="AL450" s="32">
        <f t="shared" si="287"/>
        <v>-24.492500271272331</v>
      </c>
      <c r="AM450" s="31">
        <f t="shared" si="288"/>
        <v>-86.582132510357596</v>
      </c>
      <c r="AN450" s="31">
        <f t="shared" si="289"/>
        <v>-15.047714247481789</v>
      </c>
      <c r="AO450" s="31">
        <f t="shared" si="290"/>
        <v>-86.586209400487746</v>
      </c>
      <c r="AP450" s="30">
        <f t="shared" si="271"/>
        <v>23.609121289162623</v>
      </c>
      <c r="AQ450" s="30">
        <f t="shared" si="272"/>
        <v>-22.498774732165998</v>
      </c>
      <c r="AR450" s="31">
        <f t="shared" si="291"/>
        <v>-24.491553518349029</v>
      </c>
      <c r="AS450" s="33">
        <f t="shared" si="292"/>
        <v>-256.99827307612816</v>
      </c>
      <c r="AT450" s="31">
        <f t="shared" si="293"/>
        <v>3.6159544626061938E-5</v>
      </c>
      <c r="AU450" s="31">
        <f t="shared" si="294"/>
        <v>0.16532618783753406</v>
      </c>
      <c r="AV450" s="32">
        <f t="shared" si="295"/>
        <v>-2.0339828047774918E-7</v>
      </c>
      <c r="AW450" s="31">
        <f t="shared" si="296"/>
        <v>-1.2399498307131513E-2</v>
      </c>
      <c r="AX450" s="34">
        <f t="shared" si="297"/>
        <v>3.595614634558419E-5</v>
      </c>
      <c r="AY450" s="35">
        <f t="shared" si="298"/>
        <v>0.15292668953040253</v>
      </c>
      <c r="AZ450" s="10">
        <f t="shared" si="299"/>
        <v>-24.491517562202684</v>
      </c>
      <c r="BA450" s="10">
        <f t="shared" si="300"/>
        <v>-256.84534638659778</v>
      </c>
      <c r="BB450" s="10">
        <f t="shared" si="301"/>
        <v>-76.845346386597782</v>
      </c>
      <c r="BC450" s="48"/>
      <c r="BD450" s="46">
        <f t="shared" si="302"/>
        <v>-24</v>
      </c>
      <c r="BE450" s="46">
        <f t="shared" si="303"/>
        <v>-257</v>
      </c>
      <c r="BF450" s="46">
        <f t="shared" si="304"/>
        <v>-77</v>
      </c>
    </row>
    <row r="451" spans="22:58" x14ac:dyDescent="0.3">
      <c r="V451" s="29">
        <v>5.4700000000000504</v>
      </c>
      <c r="W451" s="38">
        <f t="shared" si="274"/>
        <v>2951209.2266667299</v>
      </c>
      <c r="X451" s="30">
        <f t="shared" si="273"/>
        <v>0.52657877444698298</v>
      </c>
      <c r="Y451" s="31">
        <f t="shared" si="275"/>
        <v>-58.427853880007561</v>
      </c>
      <c r="Z451" s="31">
        <f t="shared" si="276"/>
        <v>-89.93133585093122</v>
      </c>
      <c r="AA451" s="31">
        <f t="shared" si="277"/>
        <v>47.23308265773597</v>
      </c>
      <c r="AB451" s="31">
        <f t="shared" si="278"/>
        <v>-89.750844850067949</v>
      </c>
      <c r="AC451" s="31">
        <f t="shared" si="279"/>
        <v>0.11930270109552144</v>
      </c>
      <c r="AD451" s="31">
        <f t="shared" si="280"/>
        <v>9.4746019616148498</v>
      </c>
      <c r="AE451" s="31">
        <f t="shared" si="281"/>
        <v>-10.548889746729088</v>
      </c>
      <c r="AF451" s="31">
        <f t="shared" si="282"/>
        <v>-170.20757873938433</v>
      </c>
      <c r="AG451" s="31">
        <f t="shared" si="270"/>
        <v>92.110410468749379</v>
      </c>
      <c r="AH451" s="31">
        <f t="shared" si="283"/>
        <v>-165.82085787710645</v>
      </c>
      <c r="AI451" s="31">
        <f t="shared" si="284"/>
        <v>-89.999999706856869</v>
      </c>
      <c r="AJ451" s="31">
        <f t="shared" si="285"/>
        <v>83.155233431157797</v>
      </c>
      <c r="AK451" s="31">
        <f t="shared" si="286"/>
        <v>89.996015618075631</v>
      </c>
      <c r="AL451" s="32">
        <f t="shared" si="287"/>
        <v>-24.691805482033558</v>
      </c>
      <c r="AM451" s="31">
        <f t="shared" si="288"/>
        <v>-86.659754469499632</v>
      </c>
      <c r="AN451" s="31">
        <f t="shared" si="289"/>
        <v>-15.247019459232831</v>
      </c>
      <c r="AO451" s="31">
        <f t="shared" si="290"/>
        <v>-86.663738558280869</v>
      </c>
      <c r="AP451" s="30">
        <f t="shared" si="271"/>
        <v>23.609121289162623</v>
      </c>
      <c r="AQ451" s="30">
        <f t="shared" si="272"/>
        <v>-22.498774732165998</v>
      </c>
      <c r="AR451" s="31">
        <f t="shared" si="291"/>
        <v>-24.685562648965295</v>
      </c>
      <c r="AS451" s="33">
        <f t="shared" si="292"/>
        <v>-256.8713172976652</v>
      </c>
      <c r="AT451" s="31">
        <f t="shared" si="293"/>
        <v>3.786368403398504E-5</v>
      </c>
      <c r="AU451" s="31">
        <f t="shared" si="294"/>
        <v>0.16917710732666563</v>
      </c>
      <c r="AV451" s="32">
        <f t="shared" si="295"/>
        <v>-2.1298414703030589E-7</v>
      </c>
      <c r="AW451" s="31">
        <f t="shared" si="296"/>
        <v>-1.2688319716149438E-2</v>
      </c>
      <c r="AX451" s="34">
        <f t="shared" si="297"/>
        <v>3.7650699886954734E-5</v>
      </c>
      <c r="AY451" s="35">
        <f t="shared" si="298"/>
        <v>0.15648878761051618</v>
      </c>
      <c r="AZ451" s="10">
        <f t="shared" si="299"/>
        <v>-24.685524998265407</v>
      </c>
      <c r="BA451" s="10">
        <f t="shared" si="300"/>
        <v>-256.7148285100547</v>
      </c>
      <c r="BB451" s="10">
        <f t="shared" si="301"/>
        <v>-76.714828510054701</v>
      </c>
      <c r="BC451" s="37"/>
      <c r="BD451" s="46">
        <f t="shared" si="302"/>
        <v>-25</v>
      </c>
      <c r="BE451" s="46">
        <f t="shared" si="303"/>
        <v>-257</v>
      </c>
      <c r="BF451" s="46">
        <f t="shared" si="304"/>
        <v>-77</v>
      </c>
    </row>
    <row r="452" spans="22:58" x14ac:dyDescent="0.3">
      <c r="V452" s="29">
        <v>5.4800000000000502</v>
      </c>
      <c r="W452" s="38">
        <f t="shared" si="274"/>
        <v>3019951.7204023674</v>
      </c>
      <c r="X452" s="30">
        <f t="shared" si="273"/>
        <v>0.52657877444698298</v>
      </c>
      <c r="Y452" s="31">
        <f t="shared" si="275"/>
        <v>-58.627853599281323</v>
      </c>
      <c r="Z452" s="31">
        <f t="shared" si="276"/>
        <v>-89.932898836338921</v>
      </c>
      <c r="AA452" s="31">
        <f t="shared" si="277"/>
        <v>47.433078961494886</v>
      </c>
      <c r="AB452" s="31">
        <f t="shared" si="278"/>
        <v>-89.756516244617799</v>
      </c>
      <c r="AC452" s="31">
        <f t="shared" si="279"/>
        <v>0.12484520110356319</v>
      </c>
      <c r="AD452" s="31">
        <f t="shared" si="280"/>
        <v>9.6911548256256239</v>
      </c>
      <c r="AE452" s="31">
        <f t="shared" si="281"/>
        <v>-10.543350662235893</v>
      </c>
      <c r="AF452" s="31">
        <f t="shared" si="282"/>
        <v>-169.9982602553311</v>
      </c>
      <c r="AG452" s="31">
        <f t="shared" ref="AG452:AG515" si="305">DC_gain_comp</f>
        <v>92.110410468749379</v>
      </c>
      <c r="AH452" s="31">
        <f t="shared" si="283"/>
        <v>-166.02085787710647</v>
      </c>
      <c r="AI452" s="31">
        <f t="shared" si="284"/>
        <v>-89.999999713529618</v>
      </c>
      <c r="AJ452" s="31">
        <f t="shared" si="285"/>
        <v>83.355233430212564</v>
      </c>
      <c r="AK452" s="31">
        <f t="shared" si="286"/>
        <v>89.996106313680727</v>
      </c>
      <c r="AL452" s="32">
        <f t="shared" si="287"/>
        <v>-24.891141859683884</v>
      </c>
      <c r="AM452" s="31">
        <f t="shared" si="288"/>
        <v>-86.735621400221902</v>
      </c>
      <c r="AN452" s="31">
        <f t="shared" si="289"/>
        <v>-15.446355837828406</v>
      </c>
      <c r="AO452" s="31">
        <f t="shared" si="290"/>
        <v>-86.739514800070793</v>
      </c>
      <c r="AP452" s="30">
        <f t="shared" ref="AP452:AP515" si="306">-20*LOG(GmPS*Rsns)</f>
        <v>23.609121289162623</v>
      </c>
      <c r="AQ452" s="30">
        <f t="shared" ref="AQ452:AQ515" si="307">20*LOG(Vref/Vout)</f>
        <v>-22.498774732165998</v>
      </c>
      <c r="AR452" s="31">
        <f t="shared" si="291"/>
        <v>-24.879359943067676</v>
      </c>
      <c r="AS452" s="33">
        <f t="shared" si="292"/>
        <v>-256.73777505540193</v>
      </c>
      <c r="AT452" s="31">
        <f t="shared" si="293"/>
        <v>3.9648136341649915E-5</v>
      </c>
      <c r="AU452" s="31">
        <f t="shared" si="294"/>
        <v>0.17311772467116501</v>
      </c>
      <c r="AV452" s="32">
        <f t="shared" si="295"/>
        <v>-2.230217788435781E-7</v>
      </c>
      <c r="AW452" s="31">
        <f t="shared" si="296"/>
        <v>-1.2983868639350454E-2</v>
      </c>
      <c r="AX452" s="34">
        <f t="shared" si="297"/>
        <v>3.942511456280634E-5</v>
      </c>
      <c r="AY452" s="35">
        <f t="shared" si="298"/>
        <v>0.16013385603181457</v>
      </c>
      <c r="AZ452" s="10">
        <f t="shared" si="299"/>
        <v>-24.879320517953115</v>
      </c>
      <c r="BA452" s="10">
        <f t="shared" si="300"/>
        <v>-256.57764119937013</v>
      </c>
      <c r="BB452" s="10">
        <f t="shared" si="301"/>
        <v>-76.577641199370134</v>
      </c>
      <c r="BC452" s="37"/>
      <c r="BD452" s="46">
        <f t="shared" si="302"/>
        <v>-25</v>
      </c>
      <c r="BE452" s="46">
        <f t="shared" si="303"/>
        <v>-257</v>
      </c>
      <c r="BF452" s="46">
        <f t="shared" si="304"/>
        <v>-77</v>
      </c>
    </row>
    <row r="453" spans="22:58" x14ac:dyDescent="0.3">
      <c r="V453" s="29">
        <v>5.49000000000005</v>
      </c>
      <c r="W453" s="36">
        <f t="shared" si="274"/>
        <v>3090295.4325139499</v>
      </c>
      <c r="X453" s="30">
        <f t="shared" ref="X453:X516" si="308">DC_gain_power</f>
        <v>0.52657877444698298</v>
      </c>
      <c r="Y453" s="31">
        <f t="shared" si="275"/>
        <v>-58.827853331189829</v>
      </c>
      <c r="Z453" s="31">
        <f t="shared" si="276"/>
        <v>-89.934426243951663</v>
      </c>
      <c r="AA453" s="31">
        <f t="shared" si="277"/>
        <v>47.633075431609115</v>
      </c>
      <c r="AB453" s="31">
        <f t="shared" si="278"/>
        <v>-89.762058547077089</v>
      </c>
      <c r="AC453" s="31">
        <f t="shared" si="279"/>
        <v>0.13064133978024103</v>
      </c>
      <c r="AD453" s="31">
        <f t="shared" si="280"/>
        <v>9.9124627911890446</v>
      </c>
      <c r="AE453" s="31">
        <f t="shared" si="281"/>
        <v>-10.537557785353492</v>
      </c>
      <c r="AF453" s="31">
        <f t="shared" si="282"/>
        <v>-169.78402199983969</v>
      </c>
      <c r="AG453" s="31">
        <f t="shared" si="305"/>
        <v>92.110410468749379</v>
      </c>
      <c r="AH453" s="31">
        <f t="shared" si="283"/>
        <v>-166.22085787710645</v>
      </c>
      <c r="AI453" s="31">
        <f t="shared" si="284"/>
        <v>-89.999999720050482</v>
      </c>
      <c r="AJ453" s="31">
        <f t="shared" si="285"/>
        <v>83.555233429309851</v>
      </c>
      <c r="AK453" s="31">
        <f t="shared" si="286"/>
        <v>89.996194944801815</v>
      </c>
      <c r="AL453" s="32">
        <f t="shared" si="287"/>
        <v>-25.090508010584625</v>
      </c>
      <c r="AM453" s="31">
        <f t="shared" si="288"/>
        <v>-86.80977246342475</v>
      </c>
      <c r="AN453" s="31">
        <f t="shared" si="289"/>
        <v>-15.645721989631848</v>
      </c>
      <c r="AO453" s="31">
        <f t="shared" si="290"/>
        <v>-86.813577238673417</v>
      </c>
      <c r="AP453" s="30">
        <f t="shared" si="306"/>
        <v>23.609121289162623</v>
      </c>
      <c r="AQ453" s="30">
        <f t="shared" si="307"/>
        <v>-22.498774732165998</v>
      </c>
      <c r="AR453" s="31">
        <f t="shared" si="291"/>
        <v>-25.072933217988716</v>
      </c>
      <c r="AS453" s="33">
        <f t="shared" si="292"/>
        <v>-256.59759923851311</v>
      </c>
      <c r="AT453" s="31">
        <f t="shared" si="293"/>
        <v>4.1516686507274666E-5</v>
      </c>
      <c r="AU453" s="31">
        <f t="shared" si="294"/>
        <v>0.17715012908930275</v>
      </c>
      <c r="AV453" s="32">
        <f t="shared" si="295"/>
        <v>-2.3353247116314838E-7</v>
      </c>
      <c r="AW453" s="31">
        <f t="shared" si="296"/>
        <v>-1.3286301780622772E-2</v>
      </c>
      <c r="AX453" s="34">
        <f t="shared" si="297"/>
        <v>4.1283154036111521E-5</v>
      </c>
      <c r="AY453" s="35">
        <f t="shared" si="298"/>
        <v>0.16386382730867999</v>
      </c>
      <c r="AZ453" s="10">
        <f t="shared" si="299"/>
        <v>-25.072891934834679</v>
      </c>
      <c r="BA453" s="10">
        <f t="shared" si="300"/>
        <v>-256.43373541120445</v>
      </c>
      <c r="BB453" s="10">
        <f t="shared" si="301"/>
        <v>-76.433735411204452</v>
      </c>
      <c r="BC453" s="48"/>
      <c r="BD453" s="46">
        <f t="shared" si="302"/>
        <v>-25</v>
      </c>
      <c r="BE453" s="46">
        <f t="shared" si="303"/>
        <v>-256</v>
      </c>
      <c r="BF453" s="46">
        <f t="shared" si="304"/>
        <v>-76</v>
      </c>
    </row>
    <row r="454" spans="22:58" x14ac:dyDescent="0.3">
      <c r="V454" s="29">
        <v>5.5000000000000497</v>
      </c>
      <c r="W454" s="38">
        <f t="shared" si="274"/>
        <v>3162277.660168747</v>
      </c>
      <c r="X454" s="30">
        <f t="shared" si="308"/>
        <v>0.52657877444698298</v>
      </c>
      <c r="Y454" s="31">
        <f t="shared" si="275"/>
        <v>-59.02785307516443</v>
      </c>
      <c r="Z454" s="31">
        <f t="shared" si="276"/>
        <v>-89.935918883612445</v>
      </c>
      <c r="AA454" s="31">
        <f t="shared" si="277"/>
        <v>47.833072060591697</v>
      </c>
      <c r="AB454" s="31">
        <f t="shared" si="278"/>
        <v>-89.767474695632842</v>
      </c>
      <c r="AC454" s="31">
        <f t="shared" si="279"/>
        <v>0.13670236242571004</v>
      </c>
      <c r="AD454" s="31">
        <f t="shared" si="280"/>
        <v>10.13861677141238</v>
      </c>
      <c r="AE454" s="31">
        <f t="shared" si="281"/>
        <v>-10.531499877700041</v>
      </c>
      <c r="AF454" s="31">
        <f t="shared" si="282"/>
        <v>-169.56477680783291</v>
      </c>
      <c r="AG454" s="31">
        <f t="shared" si="305"/>
        <v>92.110410468749379</v>
      </c>
      <c r="AH454" s="31">
        <f t="shared" si="283"/>
        <v>-166.42085787710644</v>
      </c>
      <c r="AI454" s="31">
        <f t="shared" si="284"/>
        <v>-89.999999726422914</v>
      </c>
      <c r="AJ454" s="31">
        <f t="shared" si="285"/>
        <v>83.755233428447781</v>
      </c>
      <c r="AK454" s="31">
        <f t="shared" si="286"/>
        <v>89.996281558432301</v>
      </c>
      <c r="AL454" s="32">
        <f t="shared" si="287"/>
        <v>-25.28990260302395</v>
      </c>
      <c r="AM454" s="31">
        <f t="shared" si="288"/>
        <v>-86.882245980854535</v>
      </c>
      <c r="AN454" s="31">
        <f t="shared" si="289"/>
        <v>-15.845116582933233</v>
      </c>
      <c r="AO454" s="31">
        <f t="shared" si="290"/>
        <v>-86.885964148845147</v>
      </c>
      <c r="AP454" s="30">
        <f t="shared" si="306"/>
        <v>23.609121289162623</v>
      </c>
      <c r="AQ454" s="30">
        <f t="shared" si="307"/>
        <v>-22.498774732165998</v>
      </c>
      <c r="AR454" s="31">
        <f t="shared" si="291"/>
        <v>-25.266269903636648</v>
      </c>
      <c r="AS454" s="33">
        <f t="shared" si="292"/>
        <v>-256.45074095667803</v>
      </c>
      <c r="AT454" s="31">
        <f t="shared" si="293"/>
        <v>4.3473297869637202E-5</v>
      </c>
      <c r="AU454" s="31">
        <f t="shared" si="294"/>
        <v>0.18127645845539922</v>
      </c>
      <c r="AV454" s="32">
        <f t="shared" si="295"/>
        <v>-2.4453851827806108E-7</v>
      </c>
      <c r="AW454" s="31">
        <f t="shared" si="296"/>
        <v>-1.3595779493953616E-2</v>
      </c>
      <c r="AX454" s="34">
        <f t="shared" si="297"/>
        <v>4.3228759351359143E-5</v>
      </c>
      <c r="AY454" s="35">
        <f t="shared" si="298"/>
        <v>0.16768067896144562</v>
      </c>
      <c r="AZ454" s="10">
        <f t="shared" si="299"/>
        <v>-25.266226674877295</v>
      </c>
      <c r="BA454" s="10">
        <f t="shared" si="300"/>
        <v>-256.28306027771657</v>
      </c>
      <c r="BB454" s="10">
        <f t="shared" si="301"/>
        <v>-76.283060277716572</v>
      </c>
      <c r="BC454" s="37"/>
      <c r="BD454" s="46">
        <f t="shared" si="302"/>
        <v>-25</v>
      </c>
      <c r="BE454" s="46">
        <f t="shared" si="303"/>
        <v>-256</v>
      </c>
      <c r="BF454" s="46">
        <f t="shared" si="304"/>
        <v>-76</v>
      </c>
    </row>
    <row r="455" spans="22:58" x14ac:dyDescent="0.3">
      <c r="V455" s="29">
        <v>5.5100000000000504</v>
      </c>
      <c r="W455" s="38">
        <f t="shared" si="274"/>
        <v>3235936.5692966641</v>
      </c>
      <c r="X455" s="30">
        <f t="shared" si="308"/>
        <v>0.52657877444698298</v>
      </c>
      <c r="Y455" s="31">
        <f t="shared" si="275"/>
        <v>-59.22785283066208</v>
      </c>
      <c r="Z455" s="31">
        <f t="shared" si="276"/>
        <v>-89.937377546730488</v>
      </c>
      <c r="AA455" s="31">
        <f t="shared" si="277"/>
        <v>48.033068841292625</v>
      </c>
      <c r="AB455" s="31">
        <f t="shared" si="278"/>
        <v>-89.772767561611275</v>
      </c>
      <c r="AC455" s="31">
        <f t="shared" si="279"/>
        <v>0.14303997915389113</v>
      </c>
      <c r="AD455" s="31">
        <f t="shared" si="280"/>
        <v>10.369708474576868</v>
      </c>
      <c r="AE455" s="31">
        <f t="shared" si="281"/>
        <v>-10.525165235768583</v>
      </c>
      <c r="AF455" s="31">
        <f t="shared" si="282"/>
        <v>-169.34043663376488</v>
      </c>
      <c r="AG455" s="31">
        <f t="shared" si="305"/>
        <v>92.110410468749379</v>
      </c>
      <c r="AH455" s="31">
        <f t="shared" si="283"/>
        <v>-166.62085787710646</v>
      </c>
      <c r="AI455" s="31">
        <f t="shared" si="284"/>
        <v>-89.999999732650281</v>
      </c>
      <c r="AJ455" s="31">
        <f t="shared" si="285"/>
        <v>83.95523342762452</v>
      </c>
      <c r="AK455" s="31">
        <f t="shared" si="286"/>
        <v>89.996366200495871</v>
      </c>
      <c r="AL455" s="32">
        <f t="shared" si="287"/>
        <v>-25.489324364499439</v>
      </c>
      <c r="AM455" s="31">
        <f t="shared" si="288"/>
        <v>-86.953079450757031</v>
      </c>
      <c r="AN455" s="31">
        <f t="shared" si="289"/>
        <v>-16.044538345231999</v>
      </c>
      <c r="AO455" s="31">
        <f t="shared" si="290"/>
        <v>-86.956712982911441</v>
      </c>
      <c r="AP455" s="30">
        <f t="shared" si="306"/>
        <v>23.609121289162623</v>
      </c>
      <c r="AQ455" s="30">
        <f t="shared" si="307"/>
        <v>-22.498774732165998</v>
      </c>
      <c r="AR455" s="31">
        <f t="shared" si="291"/>
        <v>-25.459357024003957</v>
      </c>
      <c r="AS455" s="33">
        <f t="shared" si="292"/>
        <v>-256.29714961667634</v>
      </c>
      <c r="AT455" s="31">
        <f t="shared" si="293"/>
        <v>4.5522120539023847E-5</v>
      </c>
      <c r="AU455" s="31">
        <f t="shared" si="294"/>
        <v>0.18549890043259187</v>
      </c>
      <c r="AV455" s="32">
        <f t="shared" si="295"/>
        <v>-2.5606326270154266E-7</v>
      </c>
      <c r="AW455" s="31">
        <f t="shared" si="296"/>
        <v>-1.3912465868450768E-2</v>
      </c>
      <c r="AX455" s="34">
        <f t="shared" si="297"/>
        <v>4.5266057276322306E-5</v>
      </c>
      <c r="AY455" s="35">
        <f t="shared" si="298"/>
        <v>0.1715864345641411</v>
      </c>
      <c r="AZ455" s="10">
        <f t="shared" si="299"/>
        <v>-25.459311757946679</v>
      </c>
      <c r="BA455" s="10">
        <f t="shared" si="300"/>
        <v>-256.12556318211222</v>
      </c>
      <c r="BB455" s="10">
        <f t="shared" si="301"/>
        <v>-76.125563182112217</v>
      </c>
      <c r="BC455" s="37"/>
      <c r="BD455" s="46">
        <f t="shared" si="302"/>
        <v>-25</v>
      </c>
      <c r="BE455" s="46">
        <f t="shared" si="303"/>
        <v>-256</v>
      </c>
      <c r="BF455" s="46">
        <f t="shared" si="304"/>
        <v>-76</v>
      </c>
    </row>
    <row r="456" spans="22:58" x14ac:dyDescent="0.3">
      <c r="V456" s="29">
        <v>5.5200000000000502</v>
      </c>
      <c r="W456" s="36">
        <f t="shared" si="274"/>
        <v>3311311.2148262952</v>
      </c>
      <c r="X456" s="30">
        <f t="shared" si="308"/>
        <v>0.52657877444698298</v>
      </c>
      <c r="Y456" s="31">
        <f t="shared" si="275"/>
        <v>-59.427852597164097</v>
      </c>
      <c r="Z456" s="31">
        <f t="shared" si="276"/>
        <v>-89.938803006700724</v>
      </c>
      <c r="AA456" s="31">
        <f t="shared" si="277"/>
        <v>48.233065766883612</v>
      </c>
      <c r="AB456" s="31">
        <f t="shared" si="278"/>
        <v>-89.777939950998459</v>
      </c>
      <c r="AC456" s="31">
        <f t="shared" si="279"/>
        <v>0.14966638096217996</v>
      </c>
      <c r="AD456" s="31">
        <f t="shared" si="280"/>
        <v>10.605830339276631</v>
      </c>
      <c r="AE456" s="31">
        <f t="shared" si="281"/>
        <v>-10.518541674871322</v>
      </c>
      <c r="AF456" s="31">
        <f t="shared" si="282"/>
        <v>-169.11091261842256</v>
      </c>
      <c r="AG456" s="31">
        <f t="shared" si="305"/>
        <v>92.110410468749379</v>
      </c>
      <c r="AH456" s="31">
        <f t="shared" si="283"/>
        <v>-166.82085787710645</v>
      </c>
      <c r="AI456" s="31">
        <f t="shared" si="284"/>
        <v>-89.999999738735909</v>
      </c>
      <c r="AJ456" s="31">
        <f t="shared" si="285"/>
        <v>84.155233426838279</v>
      </c>
      <c r="AK456" s="31">
        <f t="shared" si="286"/>
        <v>89.996448915870843</v>
      </c>
      <c r="AL456" s="32">
        <f t="shared" si="287"/>
        <v>-25.688772079116724</v>
      </c>
      <c r="AM456" s="31">
        <f t="shared" si="288"/>
        <v>-87.022309563400071</v>
      </c>
      <c r="AN456" s="31">
        <f t="shared" si="289"/>
        <v>-16.243986060635514</v>
      </c>
      <c r="AO456" s="31">
        <f t="shared" si="290"/>
        <v>-87.025860386265137</v>
      </c>
      <c r="AP456" s="30">
        <f t="shared" si="306"/>
        <v>23.609121289162623</v>
      </c>
      <c r="AQ456" s="30">
        <f t="shared" si="307"/>
        <v>-22.498774732165998</v>
      </c>
      <c r="AR456" s="31">
        <f t="shared" si="291"/>
        <v>-25.652181178510212</v>
      </c>
      <c r="AS456" s="33">
        <f t="shared" si="292"/>
        <v>-256.13677300468771</v>
      </c>
      <c r="AT456" s="31">
        <f t="shared" si="293"/>
        <v>4.7667500210492489E-5</v>
      </c>
      <c r="AU456" s="31">
        <f t="shared" si="294"/>
        <v>0.1898196936319437</v>
      </c>
      <c r="AV456" s="32">
        <f t="shared" si="295"/>
        <v>-2.6813115110201702E-7</v>
      </c>
      <c r="AW456" s="31">
        <f t="shared" si="296"/>
        <v>-1.4236528815344313E-2</v>
      </c>
      <c r="AX456" s="34">
        <f t="shared" si="297"/>
        <v>4.7399369059390475E-5</v>
      </c>
      <c r="AY456" s="35">
        <f t="shared" si="298"/>
        <v>0.17558316481659939</v>
      </c>
      <c r="AZ456" s="10">
        <f t="shared" si="299"/>
        <v>-25.652133779141153</v>
      </c>
      <c r="BA456" s="10">
        <f t="shared" si="300"/>
        <v>-255.96118983987111</v>
      </c>
      <c r="BB456" s="10">
        <f t="shared" si="301"/>
        <v>-75.961189839871111</v>
      </c>
      <c r="BC456" s="48"/>
      <c r="BD456" s="46">
        <f t="shared" si="302"/>
        <v>-26</v>
      </c>
      <c r="BE456" s="46">
        <f t="shared" si="303"/>
        <v>-256</v>
      </c>
      <c r="BF456" s="46">
        <f t="shared" si="304"/>
        <v>-76</v>
      </c>
    </row>
    <row r="457" spans="22:58" x14ac:dyDescent="0.3">
      <c r="V457" s="29">
        <v>5.53000000000005</v>
      </c>
      <c r="W457" s="38">
        <f t="shared" si="274"/>
        <v>3388441.5613924181</v>
      </c>
      <c r="X457" s="30">
        <f t="shared" si="308"/>
        <v>0.52657877444698298</v>
      </c>
      <c r="Y457" s="31">
        <f t="shared" si="275"/>
        <v>-59.627852374175262</v>
      </c>
      <c r="Z457" s="31">
        <f t="shared" si="276"/>
        <v>-89.940196019313802</v>
      </c>
      <c r="AA457" s="31">
        <f t="shared" si="277"/>
        <v>48.433062830843795</v>
      </c>
      <c r="AB457" s="31">
        <f t="shared" si="278"/>
        <v>-89.782994605926305</v>
      </c>
      <c r="AC457" s="31">
        <f t="shared" si="279"/>
        <v>0.15659425605818</v>
      </c>
      <c r="AD457" s="31">
        <f t="shared" si="280"/>
        <v>10.847075463343884</v>
      </c>
      <c r="AE457" s="31">
        <f t="shared" si="281"/>
        <v>-10.511616512826306</v>
      </c>
      <c r="AF457" s="31">
        <f t="shared" si="282"/>
        <v>-168.87611516189622</v>
      </c>
      <c r="AG457" s="31">
        <f t="shared" si="305"/>
        <v>92.110410468749379</v>
      </c>
      <c r="AH457" s="31">
        <f t="shared" si="283"/>
        <v>-167.02085787710644</v>
      </c>
      <c r="AI457" s="31">
        <f t="shared" si="284"/>
        <v>-89.999999744682995</v>
      </c>
      <c r="AJ457" s="31">
        <f t="shared" si="285"/>
        <v>84.355233426087437</v>
      </c>
      <c r="AK457" s="31">
        <f t="shared" si="286"/>
        <v>89.996529748414048</v>
      </c>
      <c r="AL457" s="32">
        <f t="shared" si="287"/>
        <v>-25.88824458509993</v>
      </c>
      <c r="AM457" s="31">
        <f t="shared" si="288"/>
        <v>-87.089972216454427</v>
      </c>
      <c r="AN457" s="31">
        <f t="shared" si="289"/>
        <v>-16.44345856736955</v>
      </c>
      <c r="AO457" s="31">
        <f t="shared" si="290"/>
        <v>-87.093442212723374</v>
      </c>
      <c r="AP457" s="30">
        <f t="shared" si="306"/>
        <v>23.609121289162623</v>
      </c>
      <c r="AQ457" s="30">
        <f t="shared" si="307"/>
        <v>-22.498774732165998</v>
      </c>
      <c r="AR457" s="31">
        <f t="shared" si="291"/>
        <v>-25.84472852319923</v>
      </c>
      <c r="AS457" s="33">
        <f t="shared" si="292"/>
        <v>-255.9695573746196</v>
      </c>
      <c r="AT457" s="31">
        <f t="shared" si="293"/>
        <v>4.9913987376300934E-5</v>
      </c>
      <c r="AU457" s="31">
        <f t="shared" si="294"/>
        <v>0.19424112879851135</v>
      </c>
      <c r="AV457" s="32">
        <f t="shared" si="295"/>
        <v>-2.8076778348383003E-7</v>
      </c>
      <c r="AW457" s="31">
        <f t="shared" si="296"/>
        <v>-1.4568140157015257E-2</v>
      </c>
      <c r="AX457" s="34">
        <f t="shared" si="297"/>
        <v>4.9633219592817106E-5</v>
      </c>
      <c r="AY457" s="35">
        <f t="shared" si="298"/>
        <v>0.17967298864149608</v>
      </c>
      <c r="AZ457" s="10">
        <f t="shared" si="299"/>
        <v>-25.844678889979637</v>
      </c>
      <c r="BA457" s="10">
        <f t="shared" si="300"/>
        <v>-255.7898843859781</v>
      </c>
      <c r="BB457" s="10">
        <f t="shared" si="301"/>
        <v>-75.789884385978098</v>
      </c>
      <c r="BC457" s="37"/>
      <c r="BD457" s="46">
        <f t="shared" si="302"/>
        <v>-26</v>
      </c>
      <c r="BE457" s="46">
        <f t="shared" si="303"/>
        <v>-256</v>
      </c>
      <c r="BF457" s="46">
        <f t="shared" si="304"/>
        <v>-76</v>
      </c>
    </row>
    <row r="458" spans="22:58" x14ac:dyDescent="0.3">
      <c r="V458" s="29">
        <v>5.5400000000000498</v>
      </c>
      <c r="W458" s="38">
        <f t="shared" si="274"/>
        <v>3467368.5045257183</v>
      </c>
      <c r="X458" s="30">
        <f t="shared" si="308"/>
        <v>0.52657877444698298</v>
      </c>
      <c r="Y458" s="31">
        <f t="shared" si="275"/>
        <v>-59.827852161222559</v>
      </c>
      <c r="Z458" s="31">
        <f t="shared" si="276"/>
        <v>-89.9415573231569</v>
      </c>
      <c r="AA458" s="31">
        <f t="shared" si="277"/>
        <v>48.633060026945678</v>
      </c>
      <c r="AB458" s="31">
        <f t="shared" si="278"/>
        <v>-89.787934206124845</v>
      </c>
      <c r="AC458" s="31">
        <f t="shared" si="279"/>
        <v>0.16383680641586643</v>
      </c>
      <c r="AD458" s="31">
        <f t="shared" si="280"/>
        <v>11.093537526215128</v>
      </c>
      <c r="AE458" s="31">
        <f t="shared" si="281"/>
        <v>-10.504376553414032</v>
      </c>
      <c r="AF458" s="31">
        <f t="shared" si="282"/>
        <v>-168.63595400306662</v>
      </c>
      <c r="AG458" s="31">
        <f t="shared" si="305"/>
        <v>92.110410468749379</v>
      </c>
      <c r="AH458" s="31">
        <f t="shared" si="283"/>
        <v>-167.22085787710643</v>
      </c>
      <c r="AI458" s="31">
        <f t="shared" si="284"/>
        <v>-89.999999750494723</v>
      </c>
      <c r="AJ458" s="31">
        <f t="shared" si="285"/>
        <v>84.555233425370403</v>
      </c>
      <c r="AK458" s="31">
        <f t="shared" si="286"/>
        <v>89.996608740983945</v>
      </c>
      <c r="AL458" s="32">
        <f t="shared" si="287"/>
        <v>-26.087740772408765</v>
      </c>
      <c r="AM458" s="31">
        <f t="shared" si="288"/>
        <v>-87.156102530221787</v>
      </c>
      <c r="AN458" s="31">
        <f t="shared" si="289"/>
        <v>-16.642954755395408</v>
      </c>
      <c r="AO458" s="31">
        <f t="shared" si="290"/>
        <v>-87.159493539732566</v>
      </c>
      <c r="AP458" s="30">
        <f t="shared" si="306"/>
        <v>23.609121289162623</v>
      </c>
      <c r="AQ458" s="30">
        <f t="shared" si="307"/>
        <v>-22.498774732165998</v>
      </c>
      <c r="AR458" s="31">
        <f t="shared" si="291"/>
        <v>-26.036984751812817</v>
      </c>
      <c r="AS458" s="33">
        <f t="shared" si="292"/>
        <v>-255.7954475427992</v>
      </c>
      <c r="AT458" s="31">
        <f t="shared" si="293"/>
        <v>5.2266346974138173E-5</v>
      </c>
      <c r="AU458" s="31">
        <f t="shared" si="294"/>
        <v>0.1987655500249865</v>
      </c>
      <c r="AV458" s="32">
        <f t="shared" si="295"/>
        <v>-2.9399996043932166E-7</v>
      </c>
      <c r="AW458" s="31">
        <f t="shared" si="296"/>
        <v>-1.4907475718097422E-2</v>
      </c>
      <c r="AX458" s="34">
        <f t="shared" si="297"/>
        <v>5.1972347013698853E-5</v>
      </c>
      <c r="AY458" s="35">
        <f t="shared" si="298"/>
        <v>0.18385807430688908</v>
      </c>
      <c r="AZ458" s="10">
        <f t="shared" si="299"/>
        <v>-26.036932779465804</v>
      </c>
      <c r="BA458" s="10">
        <f t="shared" si="300"/>
        <v>-255.6115894684923</v>
      </c>
      <c r="BB458" s="10">
        <f t="shared" si="301"/>
        <v>-75.611589468492298</v>
      </c>
      <c r="BC458" s="37"/>
      <c r="BD458" s="46">
        <f t="shared" si="302"/>
        <v>-26</v>
      </c>
      <c r="BE458" s="46">
        <f t="shared" si="303"/>
        <v>-256</v>
      </c>
      <c r="BF458" s="46">
        <f t="shared" si="304"/>
        <v>-76</v>
      </c>
    </row>
    <row r="459" spans="22:58" x14ac:dyDescent="0.3">
      <c r="V459" s="29">
        <v>5.5500000000000496</v>
      </c>
      <c r="W459" s="36">
        <f t="shared" si="274"/>
        <v>3548133.8923361655</v>
      </c>
      <c r="X459" s="30">
        <f t="shared" si="308"/>
        <v>0.52657877444698298</v>
      </c>
      <c r="Y459" s="31">
        <f t="shared" si="275"/>
        <v>-60.02785195785431</v>
      </c>
      <c r="Z459" s="31">
        <f t="shared" si="276"/>
        <v>-89.942887640005168</v>
      </c>
      <c r="AA459" s="31">
        <f t="shared" si="277"/>
        <v>48.833057349242075</v>
      </c>
      <c r="AB459" s="31">
        <f t="shared" si="278"/>
        <v>-89.792761370341623</v>
      </c>
      <c r="AC459" s="31">
        <f t="shared" si="279"/>
        <v>0.17140776452957895</v>
      </c>
      <c r="AD459" s="31">
        <f t="shared" si="280"/>
        <v>11.345310704385795</v>
      </c>
      <c r="AE459" s="31">
        <f t="shared" si="281"/>
        <v>-10.496808069635673</v>
      </c>
      <c r="AF459" s="31">
        <f t="shared" si="282"/>
        <v>-168.390338305961</v>
      </c>
      <c r="AG459" s="31">
        <f t="shared" si="305"/>
        <v>92.110410468749379</v>
      </c>
      <c r="AH459" s="31">
        <f t="shared" si="283"/>
        <v>-167.42085787710641</v>
      </c>
      <c r="AI459" s="31">
        <f t="shared" si="284"/>
        <v>-89.999999756174162</v>
      </c>
      <c r="AJ459" s="31">
        <f t="shared" si="285"/>
        <v>84.755233424685628</v>
      </c>
      <c r="AK459" s="31">
        <f t="shared" si="286"/>
        <v>89.996685935463432</v>
      </c>
      <c r="AL459" s="32">
        <f t="shared" si="287"/>
        <v>-26.287259580458485</v>
      </c>
      <c r="AM459" s="31">
        <f t="shared" si="288"/>
        <v>-87.220734862701221</v>
      </c>
      <c r="AN459" s="31">
        <f t="shared" si="289"/>
        <v>-16.842473564129893</v>
      </c>
      <c r="AO459" s="31">
        <f t="shared" si="290"/>
        <v>-87.224048683411951</v>
      </c>
      <c r="AP459" s="30">
        <f t="shared" si="306"/>
        <v>23.609121289162623</v>
      </c>
      <c r="AQ459" s="30">
        <f t="shared" si="307"/>
        <v>-22.498774732165998</v>
      </c>
      <c r="AR459" s="31">
        <f t="shared" si="291"/>
        <v>-26.228935076768941</v>
      </c>
      <c r="AS459" s="33">
        <f t="shared" si="292"/>
        <v>-255.61438698937295</v>
      </c>
      <c r="AT459" s="31">
        <f t="shared" si="293"/>
        <v>5.4729568496224221E-5</v>
      </c>
      <c r="AU459" s="31">
        <f t="shared" si="294"/>
        <v>0.2033953559935604</v>
      </c>
      <c r="AV459" s="32">
        <f t="shared" si="295"/>
        <v>-3.0785575258043245E-7</v>
      </c>
      <c r="AW459" s="31">
        <f t="shared" si="296"/>
        <v>-1.525471541870164E-2</v>
      </c>
      <c r="AX459" s="34">
        <f t="shared" si="297"/>
        <v>5.4421712743643788E-5</v>
      </c>
      <c r="AY459" s="35">
        <f t="shared" si="298"/>
        <v>0.18814064057485877</v>
      </c>
      <c r="AZ459" s="10">
        <f t="shared" si="299"/>
        <v>-26.228880655056198</v>
      </c>
      <c r="BA459" s="10">
        <f t="shared" si="300"/>
        <v>-255.42624634879809</v>
      </c>
      <c r="BB459" s="10">
        <f t="shared" si="301"/>
        <v>-75.426246348798088</v>
      </c>
      <c r="BC459" s="48"/>
      <c r="BD459" s="46">
        <f t="shared" si="302"/>
        <v>-26</v>
      </c>
      <c r="BE459" s="46">
        <f t="shared" si="303"/>
        <v>-255</v>
      </c>
      <c r="BF459" s="46">
        <f t="shared" si="304"/>
        <v>-75</v>
      </c>
    </row>
    <row r="460" spans="22:58" x14ac:dyDescent="0.3">
      <c r="V460" s="29">
        <v>5.5600000000000502</v>
      </c>
      <c r="W460" s="38">
        <f t="shared" si="274"/>
        <v>3630780.5477014398</v>
      </c>
      <c r="X460" s="30">
        <f t="shared" si="308"/>
        <v>0.52657877444698298</v>
      </c>
      <c r="Y460" s="31">
        <f t="shared" si="275"/>
        <v>-60.227851763639137</v>
      </c>
      <c r="Z460" s="31">
        <f t="shared" si="276"/>
        <v>-89.944187675204446</v>
      </c>
      <c r="AA460" s="31">
        <f t="shared" si="277"/>
        <v>49.033054792053463</v>
      </c>
      <c r="AB460" s="31">
        <f t="shared" si="278"/>
        <v>-89.797478657728732</v>
      </c>
      <c r="AC460" s="31">
        <f t="shared" si="279"/>
        <v>0.17932141032988347</v>
      </c>
      <c r="AD460" s="31">
        <f t="shared" si="280"/>
        <v>11.602489579592477</v>
      </c>
      <c r="AE460" s="31">
        <f t="shared" si="281"/>
        <v>-10.488896786808809</v>
      </c>
      <c r="AF460" s="31">
        <f t="shared" si="282"/>
        <v>-168.13917675334068</v>
      </c>
      <c r="AG460" s="31">
        <f t="shared" si="305"/>
        <v>92.110410468749379</v>
      </c>
      <c r="AH460" s="31">
        <f t="shared" si="283"/>
        <v>-167.62085787710646</v>
      </c>
      <c r="AI460" s="31">
        <f t="shared" si="284"/>
        <v>-89.999999761724311</v>
      </c>
      <c r="AJ460" s="31">
        <f t="shared" si="285"/>
        <v>84.95523342403169</v>
      </c>
      <c r="AK460" s="31">
        <f t="shared" si="286"/>
        <v>89.996761372782061</v>
      </c>
      <c r="AL460" s="32">
        <f t="shared" si="287"/>
        <v>-26.486799995938199</v>
      </c>
      <c r="AM460" s="31">
        <f t="shared" si="288"/>
        <v>-87.283902824485082</v>
      </c>
      <c r="AN460" s="31">
        <f t="shared" si="289"/>
        <v>-17.04201398026359</v>
      </c>
      <c r="AO460" s="31">
        <f t="shared" si="290"/>
        <v>-87.287141213427333</v>
      </c>
      <c r="AP460" s="30">
        <f t="shared" si="306"/>
        <v>23.609121289162623</v>
      </c>
      <c r="AQ460" s="30">
        <f t="shared" si="307"/>
        <v>-22.498774732165998</v>
      </c>
      <c r="AR460" s="31">
        <f t="shared" si="291"/>
        <v>-26.420564210075774</v>
      </c>
      <c r="AS460" s="33">
        <f t="shared" si="292"/>
        <v>-255.42631796676801</v>
      </c>
      <c r="AT460" s="31">
        <f t="shared" si="293"/>
        <v>5.7308876578557232E-5</v>
      </c>
      <c r="AU460" s="31">
        <f t="shared" si="294"/>
        <v>0.20813300124665893</v>
      </c>
      <c r="AV460" s="32">
        <f t="shared" si="295"/>
        <v>-3.2236454489779796E-7</v>
      </c>
      <c r="AW460" s="31">
        <f t="shared" si="296"/>
        <v>-1.5610043369811378E-2</v>
      </c>
      <c r="AX460" s="34">
        <f t="shared" si="297"/>
        <v>5.6986512033659436E-5</v>
      </c>
      <c r="AY460" s="35">
        <f t="shared" si="298"/>
        <v>0.19252295787684756</v>
      </c>
      <c r="AZ460" s="10">
        <f t="shared" si="299"/>
        <v>-26.420507223563742</v>
      </c>
      <c r="BA460" s="10">
        <f t="shared" si="300"/>
        <v>-255.23379500889115</v>
      </c>
      <c r="BB460" s="10">
        <f t="shared" si="301"/>
        <v>-75.23379500889115</v>
      </c>
      <c r="BC460" s="37"/>
      <c r="BD460" s="46">
        <f t="shared" si="302"/>
        <v>-26</v>
      </c>
      <c r="BE460" s="46">
        <f t="shared" si="303"/>
        <v>-255</v>
      </c>
      <c r="BF460" s="46">
        <f t="shared" si="304"/>
        <v>-75</v>
      </c>
    </row>
    <row r="461" spans="22:58" x14ac:dyDescent="0.3">
      <c r="V461" s="29">
        <v>5.57000000000005</v>
      </c>
      <c r="W461" s="38">
        <f t="shared" si="274"/>
        <v>3715352.2909721546</v>
      </c>
      <c r="X461" s="30">
        <f t="shared" si="308"/>
        <v>0.52657877444698298</v>
      </c>
      <c r="Y461" s="31">
        <f t="shared" si="275"/>
        <v>-60.42785157816504</v>
      </c>
      <c r="Z461" s="31">
        <f t="shared" si="276"/>
        <v>-89.945458118045281</v>
      </c>
      <c r="AA461" s="31">
        <f t="shared" si="277"/>
        <v>49.233052349955869</v>
      </c>
      <c r="AB461" s="31">
        <f t="shared" si="278"/>
        <v>-89.802088569198432</v>
      </c>
      <c r="AC461" s="31">
        <f t="shared" si="279"/>
        <v>0.18759258822074565</v>
      </c>
      <c r="AD461" s="31">
        <f t="shared" si="280"/>
        <v>11.865169039355909</v>
      </c>
      <c r="AE461" s="31">
        <f t="shared" si="281"/>
        <v>-10.480627865541443</v>
      </c>
      <c r="AF461" s="31">
        <f t="shared" si="282"/>
        <v>-167.88237764788778</v>
      </c>
      <c r="AG461" s="31">
        <f t="shared" si="305"/>
        <v>92.110410468749379</v>
      </c>
      <c r="AH461" s="31">
        <f t="shared" si="283"/>
        <v>-167.82085787710645</v>
      </c>
      <c r="AI461" s="31">
        <f t="shared" si="284"/>
        <v>-89.999999767148125</v>
      </c>
      <c r="AJ461" s="31">
        <f t="shared" si="285"/>
        <v>85.155233423407154</v>
      </c>
      <c r="AK461" s="31">
        <f t="shared" si="286"/>
        <v>89.996835092937673</v>
      </c>
      <c r="AL461" s="32">
        <f t="shared" si="287"/>
        <v>-26.686361050723384</v>
      </c>
      <c r="AM461" s="31">
        <f t="shared" si="288"/>
        <v>-87.345639293477632</v>
      </c>
      <c r="AN461" s="31">
        <f t="shared" si="289"/>
        <v>-17.2415750356733</v>
      </c>
      <c r="AO461" s="31">
        <f t="shared" si="290"/>
        <v>-87.348803967688085</v>
      </c>
      <c r="AP461" s="30">
        <f t="shared" si="306"/>
        <v>23.609121289162623</v>
      </c>
      <c r="AQ461" s="30">
        <f t="shared" si="307"/>
        <v>-22.498774732165998</v>
      </c>
      <c r="AR461" s="31">
        <f t="shared" si="291"/>
        <v>-26.611856344218118</v>
      </c>
      <c r="AS461" s="33">
        <f t="shared" si="292"/>
        <v>-255.23118161557585</v>
      </c>
      <c r="AT461" s="31">
        <f t="shared" si="293"/>
        <v>6.0009742062585134E-5</v>
      </c>
      <c r="AU461" s="31">
        <f t="shared" si="294"/>
        <v>0.2129809974872168</v>
      </c>
      <c r="AV461" s="32">
        <f t="shared" si="295"/>
        <v>-3.3755711776429184E-7</v>
      </c>
      <c r="AW461" s="31">
        <f t="shared" si="296"/>
        <v>-1.5973647970900159E-2</v>
      </c>
      <c r="AX461" s="34">
        <f t="shared" si="297"/>
        <v>5.9672184944820845E-5</v>
      </c>
      <c r="AY461" s="35">
        <f t="shared" si="298"/>
        <v>0.19700734951631665</v>
      </c>
      <c r="AZ461" s="10">
        <f t="shared" si="299"/>
        <v>-26.611796672033172</v>
      </c>
      <c r="BA461" s="10">
        <f t="shared" si="300"/>
        <v>-255.03417426605952</v>
      </c>
      <c r="BB461" s="10">
        <f t="shared" si="301"/>
        <v>-75.034174266059523</v>
      </c>
      <c r="BC461" s="37"/>
      <c r="BD461" s="46">
        <f t="shared" si="302"/>
        <v>-27</v>
      </c>
      <c r="BE461" s="46">
        <f t="shared" si="303"/>
        <v>-255</v>
      </c>
      <c r="BF461" s="46">
        <f t="shared" si="304"/>
        <v>-75</v>
      </c>
    </row>
    <row r="462" spans="22:58" x14ac:dyDescent="0.3">
      <c r="V462" s="29">
        <v>5.5800000000000498</v>
      </c>
      <c r="W462" s="36">
        <f t="shared" si="274"/>
        <v>3801893.9632060509</v>
      </c>
      <c r="X462" s="30">
        <f t="shared" si="308"/>
        <v>0.52657877444698298</v>
      </c>
      <c r="Y462" s="31">
        <f t="shared" si="275"/>
        <v>-60.627851401038683</v>
      </c>
      <c r="Z462" s="31">
        <f t="shared" si="276"/>
        <v>-89.946699642128237</v>
      </c>
      <c r="AA462" s="31">
        <f t="shared" si="277"/>
        <v>49.433050017769489</v>
      </c>
      <c r="AB462" s="31">
        <f t="shared" si="278"/>
        <v>-89.806593548747912</v>
      </c>
      <c r="AC462" s="31">
        <f t="shared" si="279"/>
        <v>0.19623672419246657</v>
      </c>
      <c r="AD462" s="31">
        <f t="shared" si="280"/>
        <v>12.133444169513716</v>
      </c>
      <c r="AE462" s="31">
        <f t="shared" si="281"/>
        <v>-10.471985884629746</v>
      </c>
      <c r="AF462" s="31">
        <f t="shared" si="282"/>
        <v>-167.61984902136243</v>
      </c>
      <c r="AG462" s="31">
        <f t="shared" si="305"/>
        <v>92.110410468749379</v>
      </c>
      <c r="AH462" s="31">
        <f t="shared" si="283"/>
        <v>-168.02085787710644</v>
      </c>
      <c r="AI462" s="31">
        <f t="shared" si="284"/>
        <v>-89.99999977244849</v>
      </c>
      <c r="AJ462" s="31">
        <f t="shared" si="285"/>
        <v>85.355233422810741</v>
      </c>
      <c r="AK462" s="31">
        <f t="shared" si="286"/>
        <v>89.996907135017679</v>
      </c>
      <c r="AL462" s="32">
        <f t="shared" si="287"/>
        <v>-26.885941819879115</v>
      </c>
      <c r="AM462" s="31">
        <f t="shared" si="288"/>
        <v>-87.405976429429472</v>
      </c>
      <c r="AN462" s="31">
        <f t="shared" si="289"/>
        <v>-17.441155805425431</v>
      </c>
      <c r="AO462" s="31">
        <f t="shared" si="290"/>
        <v>-87.409069066860283</v>
      </c>
      <c r="AP462" s="30">
        <f t="shared" si="306"/>
        <v>23.609121289162623</v>
      </c>
      <c r="AQ462" s="30">
        <f t="shared" si="307"/>
        <v>-22.498774732165998</v>
      </c>
      <c r="AR462" s="31">
        <f t="shared" si="291"/>
        <v>-26.802795133058552</v>
      </c>
      <c r="AS462" s="33">
        <f t="shared" si="292"/>
        <v>-255.02891808822272</v>
      </c>
      <c r="AT462" s="31">
        <f t="shared" si="293"/>
        <v>6.2837893614152668E-5</v>
      </c>
      <c r="AU462" s="31">
        <f t="shared" si="294"/>
        <v>0.21794191490918147</v>
      </c>
      <c r="AV462" s="32">
        <f t="shared" si="295"/>
        <v>-3.5346569515143546E-7</v>
      </c>
      <c r="AW462" s="31">
        <f t="shared" si="296"/>
        <v>-1.6345722009823233E-2</v>
      </c>
      <c r="AX462" s="34">
        <f t="shared" si="297"/>
        <v>6.2484427919001239E-5</v>
      </c>
      <c r="AY462" s="35">
        <f t="shared" si="298"/>
        <v>0.20159619289935823</v>
      </c>
      <c r="AZ462" s="10">
        <f t="shared" si="299"/>
        <v>-26.802732648630634</v>
      </c>
      <c r="BA462" s="10">
        <f t="shared" si="300"/>
        <v>-254.82732189532337</v>
      </c>
      <c r="BB462" s="10">
        <f t="shared" si="301"/>
        <v>-74.827321895323365</v>
      </c>
      <c r="BC462" s="48"/>
      <c r="BD462" s="46">
        <f t="shared" si="302"/>
        <v>-27</v>
      </c>
      <c r="BE462" s="46">
        <f t="shared" si="303"/>
        <v>-255</v>
      </c>
      <c r="BF462" s="46">
        <f t="shared" si="304"/>
        <v>-75</v>
      </c>
    </row>
    <row r="463" spans="22:58" x14ac:dyDescent="0.3">
      <c r="V463" s="29">
        <v>5.5900000000000496</v>
      </c>
      <c r="W463" s="38">
        <f t="shared" si="274"/>
        <v>3890451.4499432547</v>
      </c>
      <c r="X463" s="30">
        <f t="shared" si="308"/>
        <v>0.52657877444698298</v>
      </c>
      <c r="Y463" s="31">
        <f t="shared" si="275"/>
        <v>-60.827851231884296</v>
      </c>
      <c r="Z463" s="31">
        <f t="shared" si="276"/>
        <v>-89.947912905721211</v>
      </c>
      <c r="AA463" s="31">
        <f t="shared" si="277"/>
        <v>49.633047790547629</v>
      </c>
      <c r="AB463" s="31">
        <f t="shared" si="278"/>
        <v>-89.81099598475403</v>
      </c>
      <c r="AC463" s="31">
        <f t="shared" si="279"/>
        <v>0.20526984295954431</v>
      </c>
      <c r="AD463" s="31">
        <f t="shared" si="280"/>
        <v>12.407410138367696</v>
      </c>
      <c r="AE463" s="31">
        <f t="shared" si="281"/>
        <v>-10.46295482393014</v>
      </c>
      <c r="AF463" s="31">
        <f t="shared" si="282"/>
        <v>-167.35149875210755</v>
      </c>
      <c r="AG463" s="31">
        <f t="shared" si="305"/>
        <v>92.110410468749379</v>
      </c>
      <c r="AH463" s="31">
        <f t="shared" si="283"/>
        <v>-168.22085787710645</v>
      </c>
      <c r="AI463" s="31">
        <f t="shared" si="284"/>
        <v>-89.99999977762819</v>
      </c>
      <c r="AJ463" s="31">
        <f t="shared" si="285"/>
        <v>85.555233422241187</v>
      </c>
      <c r="AK463" s="31">
        <f t="shared" si="286"/>
        <v>89.996977537219763</v>
      </c>
      <c r="AL463" s="32">
        <f t="shared" si="287"/>
        <v>-27.085541419749614</v>
      </c>
      <c r="AM463" s="31">
        <f t="shared" si="288"/>
        <v>-87.464945688282228</v>
      </c>
      <c r="AN463" s="31">
        <f t="shared" si="289"/>
        <v>-17.640755405865502</v>
      </c>
      <c r="AO463" s="31">
        <f t="shared" si="290"/>
        <v>-87.467967928690655</v>
      </c>
      <c r="AP463" s="30">
        <f t="shared" si="306"/>
        <v>23.609121289162623</v>
      </c>
      <c r="AQ463" s="30">
        <f t="shared" si="307"/>
        <v>-22.498774732165998</v>
      </c>
      <c r="AR463" s="31">
        <f t="shared" si="291"/>
        <v>-26.993363672799017</v>
      </c>
      <c r="AS463" s="33">
        <f t="shared" si="292"/>
        <v>-254.8194666807982</v>
      </c>
      <c r="AT463" s="31">
        <f t="shared" si="293"/>
        <v>6.579932986692731E-5</v>
      </c>
      <c r="AU463" s="31">
        <f t="shared" si="294"/>
        <v>0.22301838355893433</v>
      </c>
      <c r="AV463" s="32">
        <f t="shared" si="295"/>
        <v>-3.7012401791832802E-7</v>
      </c>
      <c r="AW463" s="31">
        <f t="shared" si="296"/>
        <v>-1.672646276503538E-2</v>
      </c>
      <c r="AX463" s="34">
        <f t="shared" si="297"/>
        <v>6.5429205849008981E-5</v>
      </c>
      <c r="AY463" s="35">
        <f t="shared" si="298"/>
        <v>0.20629192079389896</v>
      </c>
      <c r="AZ463" s="10">
        <f t="shared" si="299"/>
        <v>-26.993298243593166</v>
      </c>
      <c r="BA463" s="10">
        <f t="shared" si="300"/>
        <v>-254.61317476000431</v>
      </c>
      <c r="BB463" s="10">
        <f t="shared" si="301"/>
        <v>-74.613174760004313</v>
      </c>
      <c r="BC463" s="37"/>
      <c r="BD463" s="46">
        <f t="shared" si="302"/>
        <v>-27</v>
      </c>
      <c r="BE463" s="46">
        <f t="shared" si="303"/>
        <v>-255</v>
      </c>
      <c r="BF463" s="46">
        <f t="shared" si="304"/>
        <v>-75</v>
      </c>
    </row>
    <row r="464" spans="22:58" x14ac:dyDescent="0.3">
      <c r="V464" s="29">
        <v>5.6000000000000503</v>
      </c>
      <c r="W464" s="38">
        <f t="shared" si="274"/>
        <v>3981071.7055354384</v>
      </c>
      <c r="X464" s="30">
        <f t="shared" si="308"/>
        <v>0.52657877444698298</v>
      </c>
      <c r="Y464" s="31">
        <f t="shared" si="275"/>
        <v>-61.027851070343132</v>
      </c>
      <c r="Z464" s="31">
        <f t="shared" si="276"/>
        <v>-89.949098552108211</v>
      </c>
      <c r="AA464" s="31">
        <f t="shared" si="277"/>
        <v>49.83304566356621</v>
      </c>
      <c r="AB464" s="31">
        <f t="shared" si="278"/>
        <v>-89.815298211238598</v>
      </c>
      <c r="AC464" s="31">
        <f t="shared" si="279"/>
        <v>0.21470858506697169</v>
      </c>
      <c r="AD464" s="31">
        <f t="shared" si="280"/>
        <v>12.687162072070871</v>
      </c>
      <c r="AE464" s="31">
        <f t="shared" si="281"/>
        <v>-10.453518047262968</v>
      </c>
      <c r="AF464" s="31">
        <f t="shared" si="282"/>
        <v>-167.07723469127595</v>
      </c>
      <c r="AG464" s="31">
        <f t="shared" si="305"/>
        <v>92.110410468749379</v>
      </c>
      <c r="AH464" s="31">
        <f t="shared" si="283"/>
        <v>-168.42085787710644</v>
      </c>
      <c r="AI464" s="31">
        <f t="shared" si="284"/>
        <v>-89.999999782689983</v>
      </c>
      <c r="AJ464" s="31">
        <f t="shared" si="285"/>
        <v>85.755233421697255</v>
      </c>
      <c r="AK464" s="31">
        <f t="shared" si="286"/>
        <v>89.997046336872074</v>
      </c>
      <c r="AL464" s="32">
        <f t="shared" si="287"/>
        <v>-27.285159006131117</v>
      </c>
      <c r="AM464" s="31">
        <f t="shared" si="288"/>
        <v>-87.522577836318845</v>
      </c>
      <c r="AN464" s="31">
        <f t="shared" si="289"/>
        <v>-17.840372992790925</v>
      </c>
      <c r="AO464" s="31">
        <f t="shared" si="290"/>
        <v>-87.525531282136754</v>
      </c>
      <c r="AP464" s="30">
        <f t="shared" si="306"/>
        <v>23.609121289162623</v>
      </c>
      <c r="AQ464" s="30">
        <f t="shared" si="307"/>
        <v>-22.498774732165998</v>
      </c>
      <c r="AR464" s="31">
        <f t="shared" si="291"/>
        <v>-27.183544483057268</v>
      </c>
      <c r="AS464" s="33">
        <f t="shared" si="292"/>
        <v>-254.60276597341272</v>
      </c>
      <c r="AT464" s="31">
        <f t="shared" si="293"/>
        <v>6.8900332148151886E-5</v>
      </c>
      <c r="AU464" s="31">
        <f t="shared" si="294"/>
        <v>0.22821309472835727</v>
      </c>
      <c r="AV464" s="32">
        <f t="shared" si="295"/>
        <v>-3.8756742577952686E-7</v>
      </c>
      <c r="AW464" s="31">
        <f t="shared" si="296"/>
        <v>-1.7116072110190172E-2</v>
      </c>
      <c r="AX464" s="34">
        <f t="shared" si="297"/>
        <v>6.8512764722372365E-5</v>
      </c>
      <c r="AY464" s="35">
        <f t="shared" si="298"/>
        <v>0.2110970226181671</v>
      </c>
      <c r="AZ464" s="10">
        <f t="shared" si="299"/>
        <v>-27.183475970292545</v>
      </c>
      <c r="BA464" s="10">
        <f t="shared" si="300"/>
        <v>-254.39166895079455</v>
      </c>
      <c r="BB464" s="10">
        <f t="shared" si="301"/>
        <v>-74.391668950794553</v>
      </c>
      <c r="BC464" s="37"/>
      <c r="BD464" s="46">
        <f t="shared" si="302"/>
        <v>-27</v>
      </c>
      <c r="BE464" s="46">
        <f t="shared" si="303"/>
        <v>-254</v>
      </c>
      <c r="BF464" s="46">
        <f t="shared" si="304"/>
        <v>-74</v>
      </c>
    </row>
    <row r="465" spans="22:58" x14ac:dyDescent="0.3">
      <c r="V465" s="29">
        <v>5.6100000000000501</v>
      </c>
      <c r="W465" s="36">
        <f t="shared" si="274"/>
        <v>4073802.778041604</v>
      </c>
      <c r="X465" s="30">
        <f t="shared" si="308"/>
        <v>0.52657877444698298</v>
      </c>
      <c r="Y465" s="31">
        <f t="shared" si="275"/>
        <v>-61.227850916072491</v>
      </c>
      <c r="Z465" s="31">
        <f t="shared" si="276"/>
        <v>-89.950257209930612</v>
      </c>
      <c r="AA465" s="31">
        <f t="shared" si="277"/>
        <v>50.033043632313735</v>
      </c>
      <c r="AB465" s="31">
        <f t="shared" si="278"/>
        <v>-89.819502509104851</v>
      </c>
      <c r="AC465" s="31">
        <f t="shared" si="279"/>
        <v>0.22457022390250272</v>
      </c>
      <c r="AD465" s="31">
        <f t="shared" si="280"/>
        <v>12.972794920879402</v>
      </c>
      <c r="AE465" s="31">
        <f t="shared" si="281"/>
        <v>-10.443658285409271</v>
      </c>
      <c r="AF465" s="31">
        <f t="shared" si="282"/>
        <v>-166.79696479815604</v>
      </c>
      <c r="AG465" s="31">
        <f t="shared" si="305"/>
        <v>92.110410468749379</v>
      </c>
      <c r="AH465" s="31">
        <f t="shared" si="283"/>
        <v>-168.62085787710643</v>
      </c>
      <c r="AI465" s="31">
        <f t="shared" si="284"/>
        <v>-89.999999787636568</v>
      </c>
      <c r="AJ465" s="31">
        <f t="shared" si="285"/>
        <v>85.955233421177809</v>
      </c>
      <c r="AK465" s="31">
        <f t="shared" si="286"/>
        <v>89.997113570453109</v>
      </c>
      <c r="AL465" s="32">
        <f t="shared" si="287"/>
        <v>-27.484793772524117</v>
      </c>
      <c r="AM465" s="31">
        <f t="shared" si="288"/>
        <v>-87.578902964114846</v>
      </c>
      <c r="AN465" s="31">
        <f t="shared" si="289"/>
        <v>-18.040007759703361</v>
      </c>
      <c r="AO465" s="31">
        <f t="shared" si="290"/>
        <v>-87.581789181298305</v>
      </c>
      <c r="AP465" s="30">
        <f t="shared" si="306"/>
        <v>23.609121289162623</v>
      </c>
      <c r="AQ465" s="30">
        <f t="shared" si="307"/>
        <v>-22.498774732165998</v>
      </c>
      <c r="AR465" s="31">
        <f t="shared" si="291"/>
        <v>-27.373319488116007</v>
      </c>
      <c r="AS465" s="33">
        <f t="shared" si="292"/>
        <v>-254.37875397945436</v>
      </c>
      <c r="AT465" s="31">
        <f t="shared" si="293"/>
        <v>7.2147477790569518E-5</v>
      </c>
      <c r="AU465" s="31">
        <f t="shared" si="294"/>
        <v>0.23352880238026677</v>
      </c>
      <c r="AV465" s="32">
        <f t="shared" si="295"/>
        <v>-4.0583291516474469E-7</v>
      </c>
      <c r="AW465" s="31">
        <f t="shared" si="296"/>
        <v>-1.7514756621175232E-2</v>
      </c>
      <c r="AX465" s="34">
        <f t="shared" si="297"/>
        <v>7.1741644875404775E-5</v>
      </c>
      <c r="AY465" s="35">
        <f t="shared" si="298"/>
        <v>0.21601404575909153</v>
      </c>
      <c r="AZ465" s="10">
        <f t="shared" si="299"/>
        <v>-27.373247746471133</v>
      </c>
      <c r="BA465" s="10">
        <f t="shared" si="300"/>
        <v>-254.16273993369526</v>
      </c>
      <c r="BB465" s="10">
        <f t="shared" si="301"/>
        <v>-74.162739933695264</v>
      </c>
      <c r="BC465" s="48"/>
      <c r="BD465" s="46">
        <f t="shared" si="302"/>
        <v>-27</v>
      </c>
      <c r="BE465" s="46">
        <f t="shared" si="303"/>
        <v>-254</v>
      </c>
      <c r="BF465" s="46">
        <f t="shared" si="304"/>
        <v>-74</v>
      </c>
    </row>
    <row r="466" spans="22:58" x14ac:dyDescent="0.3">
      <c r="V466" s="29">
        <v>5.6200000000000498</v>
      </c>
      <c r="W466" s="38">
        <f t="shared" si="274"/>
        <v>4168693.8347038412</v>
      </c>
      <c r="X466" s="30">
        <f t="shared" si="308"/>
        <v>0.52657877444698298</v>
      </c>
      <c r="Y466" s="31">
        <f t="shared" si="275"/>
        <v>-61.427850768745174</v>
      </c>
      <c r="Z466" s="31">
        <f t="shared" si="276"/>
        <v>-89.951389493520338</v>
      </c>
      <c r="AA466" s="31">
        <f t="shared" si="277"/>
        <v>50.233041692481805</v>
      </c>
      <c r="AB466" s="31">
        <f t="shared" si="278"/>
        <v>-89.823611107345968</v>
      </c>
      <c r="AC466" s="31">
        <f t="shared" si="279"/>
        <v>0.23487268254611016</v>
      </c>
      <c r="AD466" s="31">
        <f t="shared" si="280"/>
        <v>13.26440331589931</v>
      </c>
      <c r="AE466" s="31">
        <f t="shared" si="281"/>
        <v>-10.433357619270277</v>
      </c>
      <c r="AF466" s="31">
        <f t="shared" si="282"/>
        <v>-166.51059728496699</v>
      </c>
      <c r="AG466" s="31">
        <f t="shared" si="305"/>
        <v>92.110410468749379</v>
      </c>
      <c r="AH466" s="31">
        <f t="shared" si="283"/>
        <v>-168.82085787710648</v>
      </c>
      <c r="AI466" s="31">
        <f t="shared" si="284"/>
        <v>-89.999999792470547</v>
      </c>
      <c r="AJ466" s="31">
        <f t="shared" si="285"/>
        <v>86.155233420681725</v>
      </c>
      <c r="AK466" s="31">
        <f t="shared" si="286"/>
        <v>89.997179273610996</v>
      </c>
      <c r="AL466" s="32">
        <f t="shared" si="287"/>
        <v>-27.684444948461984</v>
      </c>
      <c r="AM466" s="31">
        <f t="shared" si="288"/>
        <v>-87.633950500287426</v>
      </c>
      <c r="AN466" s="31">
        <f t="shared" si="289"/>
        <v>-18.239658936137356</v>
      </c>
      <c r="AO466" s="31">
        <f t="shared" si="290"/>
        <v>-87.636771019146977</v>
      </c>
      <c r="AP466" s="30">
        <f t="shared" si="306"/>
        <v>23.609121289162623</v>
      </c>
      <c r="AQ466" s="30">
        <f t="shared" si="307"/>
        <v>-22.498774732165998</v>
      </c>
      <c r="AR466" s="31">
        <f t="shared" si="291"/>
        <v>-27.56266999841101</v>
      </c>
      <c r="AS466" s="33">
        <f t="shared" si="292"/>
        <v>-254.14736830411397</v>
      </c>
      <c r="AT466" s="31">
        <f t="shared" si="293"/>
        <v>7.5547654092223893E-5</v>
      </c>
      <c r="AU466" s="31">
        <f t="shared" si="294"/>
        <v>0.23896832460697198</v>
      </c>
      <c r="AV466" s="32">
        <f t="shared" si="295"/>
        <v>-4.2495922890135954E-7</v>
      </c>
      <c r="AW466" s="31">
        <f t="shared" si="296"/>
        <v>-1.7922727685641005E-2</v>
      </c>
      <c r="AX466" s="34">
        <f t="shared" si="297"/>
        <v>7.5122694863322538E-5</v>
      </c>
      <c r="AY466" s="35">
        <f t="shared" si="298"/>
        <v>0.22104559692133097</v>
      </c>
      <c r="AZ466" s="10">
        <f t="shared" si="299"/>
        <v>-27.562594875716147</v>
      </c>
      <c r="BA466" s="10">
        <f t="shared" si="300"/>
        <v>-253.92632270719264</v>
      </c>
      <c r="BB466" s="10">
        <f t="shared" si="301"/>
        <v>-73.926322707192639</v>
      </c>
      <c r="BC466" s="37"/>
      <c r="BD466" s="46">
        <f t="shared" si="302"/>
        <v>-28</v>
      </c>
      <c r="BE466" s="46">
        <f t="shared" si="303"/>
        <v>-254</v>
      </c>
      <c r="BF466" s="46">
        <f t="shared" si="304"/>
        <v>-74</v>
      </c>
    </row>
    <row r="467" spans="22:58" x14ac:dyDescent="0.3">
      <c r="V467" s="29">
        <v>5.6300000000000496</v>
      </c>
      <c r="W467" s="38">
        <f t="shared" si="274"/>
        <v>4265795.1880164174</v>
      </c>
      <c r="X467" s="30">
        <f t="shared" si="308"/>
        <v>0.52657877444698298</v>
      </c>
      <c r="Y467" s="31">
        <f t="shared" si="275"/>
        <v>-61.627850628048655</v>
      </c>
      <c r="Z467" s="31">
        <f t="shared" si="276"/>
        <v>-89.952496003225562</v>
      </c>
      <c r="AA467" s="31">
        <f t="shared" si="277"/>
        <v>50.43303983995586</v>
      </c>
      <c r="AB467" s="31">
        <f t="shared" si="278"/>
        <v>-89.82762618422602</v>
      </c>
      <c r="AC467" s="31">
        <f t="shared" si="279"/>
        <v>0.24563455038117415</v>
      </c>
      <c r="AD467" s="31">
        <f t="shared" si="280"/>
        <v>13.562081415963648</v>
      </c>
      <c r="AE467" s="31">
        <f t="shared" si="281"/>
        <v>-10.422597463264639</v>
      </c>
      <c r="AF467" s="31">
        <f t="shared" si="282"/>
        <v>-166.21804077148792</v>
      </c>
      <c r="AG467" s="31">
        <f t="shared" si="305"/>
        <v>92.110410468749379</v>
      </c>
      <c r="AH467" s="31">
        <f t="shared" si="283"/>
        <v>-169.02085787710644</v>
      </c>
      <c r="AI467" s="31">
        <f t="shared" si="284"/>
        <v>-89.999999797194505</v>
      </c>
      <c r="AJ467" s="31">
        <f t="shared" si="285"/>
        <v>86.355233420207966</v>
      </c>
      <c r="AK467" s="31">
        <f t="shared" si="286"/>
        <v>89.997243481182437</v>
      </c>
      <c r="AL467" s="32">
        <f t="shared" si="287"/>
        <v>-27.884111797912432</v>
      </c>
      <c r="AM467" s="31">
        <f t="shared" si="288"/>
        <v>-87.687749225039312</v>
      </c>
      <c r="AN467" s="31">
        <f t="shared" si="289"/>
        <v>-18.439325786061524</v>
      </c>
      <c r="AO467" s="31">
        <f t="shared" si="290"/>
        <v>-87.69050554105138</v>
      </c>
      <c r="AP467" s="30">
        <f t="shared" si="306"/>
        <v>23.609121289162623</v>
      </c>
      <c r="AQ467" s="30">
        <f t="shared" si="307"/>
        <v>-22.498774732165998</v>
      </c>
      <c r="AR467" s="31">
        <f t="shared" si="291"/>
        <v>-27.751576692329536</v>
      </c>
      <c r="AS467" s="33">
        <f t="shared" si="292"/>
        <v>-253.9085463125393</v>
      </c>
      <c r="AT467" s="31">
        <f t="shared" si="293"/>
        <v>7.9108072908691537E-5</v>
      </c>
      <c r="AU467" s="31">
        <f t="shared" si="294"/>
        <v>0.244534545122715</v>
      </c>
      <c r="AV467" s="32">
        <f t="shared" si="295"/>
        <v>-4.449869401109641E-7</v>
      </c>
      <c r="AW467" s="31">
        <f t="shared" si="296"/>
        <v>-1.8340201615080411E-2</v>
      </c>
      <c r="AX467" s="34">
        <f t="shared" si="297"/>
        <v>7.8663085968580577E-5</v>
      </c>
      <c r="AY467" s="35">
        <f t="shared" si="298"/>
        <v>0.22619434350763459</v>
      </c>
      <c r="AZ467" s="10">
        <f t="shared" si="299"/>
        <v>-27.751498029243567</v>
      </c>
      <c r="BA467" s="10">
        <f t="shared" si="300"/>
        <v>-253.68235196903166</v>
      </c>
      <c r="BB467" s="10">
        <f t="shared" si="301"/>
        <v>-73.682351969031657</v>
      </c>
      <c r="BC467" s="37"/>
      <c r="BD467" s="46">
        <f t="shared" si="302"/>
        <v>-28</v>
      </c>
      <c r="BE467" s="46">
        <f t="shared" si="303"/>
        <v>-254</v>
      </c>
      <c r="BF467" s="46">
        <f t="shared" si="304"/>
        <v>-74</v>
      </c>
    </row>
    <row r="468" spans="22:58" x14ac:dyDescent="0.3">
      <c r="V468" s="29">
        <v>5.6400000000000503</v>
      </c>
      <c r="W468" s="36">
        <f t="shared" si="274"/>
        <v>4365158.322402169</v>
      </c>
      <c r="X468" s="30">
        <f t="shared" si="308"/>
        <v>0.52657877444698298</v>
      </c>
      <c r="Y468" s="31">
        <f t="shared" si="275"/>
        <v>-61.827850493684551</v>
      </c>
      <c r="Z468" s="31">
        <f t="shared" si="276"/>
        <v>-89.9535773257291</v>
      </c>
      <c r="AA468" s="31">
        <f t="shared" si="277"/>
        <v>50.633038070806613</v>
      </c>
      <c r="AB468" s="31">
        <f t="shared" si="278"/>
        <v>-89.831549868434081</v>
      </c>
      <c r="AC468" s="31">
        <f t="shared" si="279"/>
        <v>0.25687509938500563</v>
      </c>
      <c r="AD468" s="31">
        <f t="shared" si="280"/>
        <v>13.865922744286582</v>
      </c>
      <c r="AE468" s="31">
        <f t="shared" si="281"/>
        <v>-10.41135854904595</v>
      </c>
      <c r="AF468" s="31">
        <f t="shared" si="282"/>
        <v>-165.91920444987659</v>
      </c>
      <c r="AG468" s="31">
        <f t="shared" si="305"/>
        <v>92.110410468749379</v>
      </c>
      <c r="AH468" s="31">
        <f t="shared" si="283"/>
        <v>-169.22085787710645</v>
      </c>
      <c r="AI468" s="31">
        <f t="shared" si="284"/>
        <v>-89.999999801810915</v>
      </c>
      <c r="AJ468" s="31">
        <f t="shared" si="285"/>
        <v>86.555233419755552</v>
      </c>
      <c r="AK468" s="31">
        <f t="shared" si="286"/>
        <v>89.997306227211126</v>
      </c>
      <c r="AL468" s="32">
        <f t="shared" si="287"/>
        <v>-28.083793617749052</v>
      </c>
      <c r="AM468" s="31">
        <f t="shared" si="288"/>
        <v>-87.740327283494821</v>
      </c>
      <c r="AN468" s="31">
        <f t="shared" si="289"/>
        <v>-18.639007606350575</v>
      </c>
      <c r="AO468" s="31">
        <f t="shared" si="290"/>
        <v>-87.74302085809461</v>
      </c>
      <c r="AP468" s="30">
        <f t="shared" si="306"/>
        <v>23.609121289162623</v>
      </c>
      <c r="AQ468" s="30">
        <f t="shared" si="307"/>
        <v>-22.498774732165998</v>
      </c>
      <c r="AR468" s="31">
        <f t="shared" si="291"/>
        <v>-27.9400195983999</v>
      </c>
      <c r="AS468" s="33">
        <f t="shared" si="292"/>
        <v>-253.6622253079712</v>
      </c>
      <c r="AT468" s="31">
        <f t="shared" si="293"/>
        <v>8.2836285970304611E-5</v>
      </c>
      <c r="AU468" s="31">
        <f t="shared" si="294"/>
        <v>0.25023041479078312</v>
      </c>
      <c r="AV468" s="32">
        <f t="shared" si="295"/>
        <v>-4.6595852742697409E-7</v>
      </c>
      <c r="AW468" s="31">
        <f t="shared" si="296"/>
        <v>-1.8767399759519434E-2</v>
      </c>
      <c r="AX468" s="34">
        <f t="shared" si="297"/>
        <v>8.2370327442877635E-5</v>
      </c>
      <c r="AY468" s="35">
        <f t="shared" si="298"/>
        <v>0.23146301503126368</v>
      </c>
      <c r="AZ468" s="10">
        <f t="shared" si="299"/>
        <v>-27.939937228072456</v>
      </c>
      <c r="BA468" s="10">
        <f t="shared" si="300"/>
        <v>-253.43076229293993</v>
      </c>
      <c r="BB468" s="10">
        <f t="shared" si="301"/>
        <v>-73.430762292939932</v>
      </c>
      <c r="BC468" s="48"/>
      <c r="BD468" s="46">
        <f t="shared" si="302"/>
        <v>-28</v>
      </c>
      <c r="BE468" s="46">
        <f t="shared" si="303"/>
        <v>-253</v>
      </c>
      <c r="BF468" s="46">
        <f t="shared" si="304"/>
        <v>-73</v>
      </c>
    </row>
    <row r="469" spans="22:58" x14ac:dyDescent="0.3">
      <c r="V469" s="29">
        <v>5.6500000000000599</v>
      </c>
      <c r="W469" s="38">
        <f t="shared" si="274"/>
        <v>4466835.921510255</v>
      </c>
      <c r="X469" s="30">
        <f t="shared" si="308"/>
        <v>0.52657877444698298</v>
      </c>
      <c r="Y469" s="31">
        <f t="shared" si="275"/>
        <v>-62.027850365367996</v>
      </c>
      <c r="Z469" s="31">
        <f t="shared" si="276"/>
        <v>-89.954634034359387</v>
      </c>
      <c r="AA469" s="31">
        <f t="shared" si="277"/>
        <v>50.833036381281708</v>
      </c>
      <c r="AB469" s="31">
        <f t="shared" si="278"/>
        <v>-89.835384240212178</v>
      </c>
      <c r="AC469" s="31">
        <f t="shared" si="279"/>
        <v>0.26861430000897202</v>
      </c>
      <c r="AD469" s="31">
        <f t="shared" si="280"/>
        <v>14.176020014553666</v>
      </c>
      <c r="AE469" s="31">
        <f t="shared" si="281"/>
        <v>-10.399620909630334</v>
      </c>
      <c r="AF469" s="31">
        <f t="shared" si="282"/>
        <v>-165.61399826001789</v>
      </c>
      <c r="AG469" s="31">
        <f t="shared" si="305"/>
        <v>92.110410468749379</v>
      </c>
      <c r="AH469" s="31">
        <f t="shared" si="283"/>
        <v>-169.42085787710664</v>
      </c>
      <c r="AI469" s="31">
        <f t="shared" si="284"/>
        <v>-89.999999806322251</v>
      </c>
      <c r="AJ469" s="31">
        <f t="shared" si="285"/>
        <v>86.755233419323702</v>
      </c>
      <c r="AK469" s="31">
        <f t="shared" si="286"/>
        <v>89.997367544965826</v>
      </c>
      <c r="AL469" s="32">
        <f t="shared" si="287"/>
        <v>-28.283489736289734</v>
      </c>
      <c r="AM469" s="31">
        <f t="shared" si="288"/>
        <v>-87.791712198826531</v>
      </c>
      <c r="AN469" s="31">
        <f t="shared" si="289"/>
        <v>-18.838703725323295</v>
      </c>
      <c r="AO469" s="31">
        <f t="shared" si="290"/>
        <v>-87.794344460182955</v>
      </c>
      <c r="AP469" s="30">
        <f t="shared" si="306"/>
        <v>23.609121289162623</v>
      </c>
      <c r="AQ469" s="30">
        <f t="shared" si="307"/>
        <v>-22.498774732165998</v>
      </c>
      <c r="AR469" s="31">
        <f t="shared" si="291"/>
        <v>-28.127978077957003</v>
      </c>
      <c r="AS469" s="33">
        <f t="shared" si="292"/>
        <v>-253.40834272020084</v>
      </c>
      <c r="AT469" s="31">
        <f t="shared" si="293"/>
        <v>8.6740200866487952E-5</v>
      </c>
      <c r="AU469" s="31">
        <f t="shared" si="294"/>
        <v>0.25605895318609018</v>
      </c>
      <c r="AV469" s="32">
        <f t="shared" si="295"/>
        <v>-4.8791847528475714E-7</v>
      </c>
      <c r="AW469" s="31">
        <f t="shared" si="296"/>
        <v>-1.9204548624879147E-2</v>
      </c>
      <c r="AX469" s="34">
        <f t="shared" si="297"/>
        <v>8.6252282391203195E-5</v>
      </c>
      <c r="AY469" s="35">
        <f t="shared" si="298"/>
        <v>0.23685440456121104</v>
      </c>
      <c r="AZ469" s="10">
        <f t="shared" si="299"/>
        <v>-28.127891825674613</v>
      </c>
      <c r="BA469" s="10">
        <f t="shared" si="300"/>
        <v>-253.17148831563964</v>
      </c>
      <c r="BB469" s="10">
        <f t="shared" si="301"/>
        <v>-73.171488315639635</v>
      </c>
      <c r="BC469" s="37"/>
      <c r="BD469" s="46">
        <f t="shared" si="302"/>
        <v>-28</v>
      </c>
      <c r="BE469" s="46">
        <f t="shared" si="303"/>
        <v>-253</v>
      </c>
      <c r="BF469" s="46">
        <f t="shared" si="304"/>
        <v>-73</v>
      </c>
    </row>
    <row r="470" spans="22:58" x14ac:dyDescent="0.3">
      <c r="V470" s="29">
        <v>5.6600000000000597</v>
      </c>
      <c r="W470" s="38">
        <f t="shared" si="274"/>
        <v>4570881.8961493801</v>
      </c>
      <c r="X470" s="30">
        <f t="shared" si="308"/>
        <v>0.52657877444698298</v>
      </c>
      <c r="Y470" s="31">
        <f t="shared" si="275"/>
        <v>-62.227850242826442</v>
      </c>
      <c r="Z470" s="31">
        <f t="shared" si="276"/>
        <v>-89.95566668939442</v>
      </c>
      <c r="AA470" s="31">
        <f t="shared" si="277"/>
        <v>51.033034767797133</v>
      </c>
      <c r="AB470" s="31">
        <f t="shared" si="278"/>
        <v>-89.839131332457498</v>
      </c>
      <c r="AC470" s="31">
        <f t="shared" si="279"/>
        <v>0.28087283655092182</v>
      </c>
      <c r="AD470" s="31">
        <f t="shared" si="280"/>
        <v>14.492464946124256</v>
      </c>
      <c r="AE470" s="31">
        <f t="shared" si="281"/>
        <v>-10.387363864031405</v>
      </c>
      <c r="AF470" s="31">
        <f t="shared" si="282"/>
        <v>-165.30233307572769</v>
      </c>
      <c r="AG470" s="31">
        <f t="shared" si="305"/>
        <v>92.110410468749379</v>
      </c>
      <c r="AH470" s="31">
        <f t="shared" si="283"/>
        <v>-169.62085787710663</v>
      </c>
      <c r="AI470" s="31">
        <f t="shared" si="284"/>
        <v>-89.999999810730884</v>
      </c>
      <c r="AJ470" s="31">
        <f t="shared" si="285"/>
        <v>86.955233418911064</v>
      </c>
      <c r="AK470" s="31">
        <f t="shared" si="286"/>
        <v>89.99742746695803</v>
      </c>
      <c r="AL470" s="32">
        <f t="shared" si="287"/>
        <v>-28.483199511898484</v>
      </c>
      <c r="AM470" s="31">
        <f t="shared" si="288"/>
        <v>-87.841930885170854</v>
      </c>
      <c r="AN470" s="31">
        <f t="shared" si="289"/>
        <v>-19.038413501344671</v>
      </c>
      <c r="AO470" s="31">
        <f t="shared" si="290"/>
        <v>-87.844503228943708</v>
      </c>
      <c r="AP470" s="30">
        <f t="shared" si="306"/>
        <v>23.609121289162623</v>
      </c>
      <c r="AQ470" s="30">
        <f t="shared" si="307"/>
        <v>-22.498774732165998</v>
      </c>
      <c r="AR470" s="31">
        <f t="shared" si="291"/>
        <v>-28.315430808379453</v>
      </c>
      <c r="AS470" s="33">
        <f t="shared" si="292"/>
        <v>-253.14683630467141</v>
      </c>
      <c r="AT470" s="31">
        <f t="shared" si="293"/>
        <v>9.0828097845696137E-5</v>
      </c>
      <c r="AU470" s="31">
        <f t="shared" si="294"/>
        <v>0.26202325019402517</v>
      </c>
      <c r="AV470" s="32">
        <f t="shared" si="295"/>
        <v>-5.109133636041663E-7</v>
      </c>
      <c r="AW470" s="31">
        <f t="shared" si="296"/>
        <v>-1.9651879993069735E-2</v>
      </c>
      <c r="AX470" s="34">
        <f t="shared" si="297"/>
        <v>9.0317184482091966E-5</v>
      </c>
      <c r="AY470" s="35">
        <f t="shared" si="298"/>
        <v>0.24237137020095545</v>
      </c>
      <c r="AZ470" s="10">
        <f t="shared" si="299"/>
        <v>-28.31534049119497</v>
      </c>
      <c r="BA470" s="10">
        <f t="shared" si="300"/>
        <v>-252.90446493447047</v>
      </c>
      <c r="BB470" s="10">
        <f t="shared" si="301"/>
        <v>-72.904464934470468</v>
      </c>
      <c r="BC470" s="37"/>
      <c r="BD470" s="46">
        <f t="shared" si="302"/>
        <v>-28</v>
      </c>
      <c r="BE470" s="46">
        <f t="shared" si="303"/>
        <v>-253</v>
      </c>
      <c r="BF470" s="46">
        <f t="shared" si="304"/>
        <v>-73</v>
      </c>
    </row>
    <row r="471" spans="22:58" x14ac:dyDescent="0.3">
      <c r="V471" s="29">
        <v>5.6700000000000603</v>
      </c>
      <c r="W471" s="36">
        <f t="shared" si="274"/>
        <v>4677351.4128726339</v>
      </c>
      <c r="X471" s="30">
        <f t="shared" si="308"/>
        <v>0.52657877444698298</v>
      </c>
      <c r="Y471" s="31">
        <f t="shared" si="275"/>
        <v>-62.427850125800191</v>
      </c>
      <c r="Z471" s="31">
        <f t="shared" si="276"/>
        <v>-89.956675838358876</v>
      </c>
      <c r="AA471" s="31">
        <f t="shared" si="277"/>
        <v>51.233033226930793</v>
      </c>
      <c r="AB471" s="31">
        <f t="shared" si="278"/>
        <v>-89.842793131799695</v>
      </c>
      <c r="AC471" s="31">
        <f t="shared" si="279"/>
        <v>0.29367212191494046</v>
      </c>
      <c r="AD471" s="31">
        <f t="shared" si="280"/>
        <v>14.815348068049071</v>
      </c>
      <c r="AE471" s="31">
        <f t="shared" si="281"/>
        <v>-10.374566002507475</v>
      </c>
      <c r="AF471" s="31">
        <f t="shared" si="282"/>
        <v>-164.98412090210948</v>
      </c>
      <c r="AG471" s="31">
        <f t="shared" si="305"/>
        <v>92.110410468749379</v>
      </c>
      <c r="AH471" s="31">
        <f t="shared" si="283"/>
        <v>-169.82085787710668</v>
      </c>
      <c r="AI471" s="31">
        <f t="shared" si="284"/>
        <v>-89.999999815039175</v>
      </c>
      <c r="AJ471" s="31">
        <f t="shared" si="285"/>
        <v>87.155233418517042</v>
      </c>
      <c r="AK471" s="31">
        <f t="shared" si="286"/>
        <v>89.997486024959173</v>
      </c>
      <c r="AL471" s="32">
        <f t="shared" si="287"/>
        <v>-28.682922331650399</v>
      </c>
      <c r="AM471" s="31">
        <f t="shared" si="288"/>
        <v>-87.89100966033206</v>
      </c>
      <c r="AN471" s="31">
        <f t="shared" si="289"/>
        <v>-19.238136321490654</v>
      </c>
      <c r="AO471" s="31">
        <f t="shared" si="290"/>
        <v>-87.893523450412061</v>
      </c>
      <c r="AP471" s="30">
        <f t="shared" si="306"/>
        <v>23.609121289162623</v>
      </c>
      <c r="AQ471" s="30">
        <f t="shared" si="307"/>
        <v>-22.498774732165998</v>
      </c>
      <c r="AR471" s="31">
        <f t="shared" si="291"/>
        <v>-28.502355767001504</v>
      </c>
      <c r="AS471" s="33">
        <f t="shared" si="292"/>
        <v>-252.87764435252154</v>
      </c>
      <c r="AT471" s="31">
        <f t="shared" si="293"/>
        <v>9.5108647347998446E-5</v>
      </c>
      <c r="AU471" s="31">
        <f t="shared" si="294"/>
        <v>0.26812646764648035</v>
      </c>
      <c r="AV471" s="32">
        <f t="shared" si="295"/>
        <v>-5.3499196711535608E-7</v>
      </c>
      <c r="AW471" s="31">
        <f t="shared" si="296"/>
        <v>-2.0109631044886014E-2</v>
      </c>
      <c r="AX471" s="34">
        <f t="shared" si="297"/>
        <v>9.4573655380883085E-5</v>
      </c>
      <c r="AY471" s="35">
        <f t="shared" si="298"/>
        <v>0.24801683660159435</v>
      </c>
      <c r="AZ471" s="10">
        <f t="shared" si="299"/>
        <v>-28.502261193346122</v>
      </c>
      <c r="BA471" s="10">
        <f t="shared" si="300"/>
        <v>-252.62962751591994</v>
      </c>
      <c r="BB471" s="10">
        <f t="shared" si="301"/>
        <v>-72.629627515919935</v>
      </c>
      <c r="BC471" s="48"/>
      <c r="BD471" s="46">
        <f t="shared" si="302"/>
        <v>-29</v>
      </c>
      <c r="BE471" s="46">
        <f t="shared" si="303"/>
        <v>-253</v>
      </c>
      <c r="BF471" s="46">
        <f t="shared" si="304"/>
        <v>-73</v>
      </c>
    </row>
    <row r="472" spans="22:58" x14ac:dyDescent="0.3">
      <c r="V472" s="29">
        <v>5.6800000000000601</v>
      </c>
      <c r="W472" s="38">
        <f t="shared" si="274"/>
        <v>4786300.9232270503</v>
      </c>
      <c r="X472" s="30">
        <f t="shared" si="308"/>
        <v>0.52657877444698298</v>
      </c>
      <c r="Y472" s="31">
        <f t="shared" si="275"/>
        <v>-62.627850014040973</v>
      </c>
      <c r="Z472" s="31">
        <f t="shared" si="276"/>
        <v>-89.957662016314416</v>
      </c>
      <c r="AA472" s="31">
        <f t="shared" si="277"/>
        <v>51.433031755414341</v>
      </c>
      <c r="AB472" s="31">
        <f t="shared" si="278"/>
        <v>-89.846371579653479</v>
      </c>
      <c r="AC472" s="31">
        <f t="shared" si="279"/>
        <v>0.30703431164501765</v>
      </c>
      <c r="AD472" s="31">
        <f t="shared" si="280"/>
        <v>15.144758511622365</v>
      </c>
      <c r="AE472" s="31">
        <f t="shared" si="281"/>
        <v>-10.361205172534634</v>
      </c>
      <c r="AF472" s="31">
        <f t="shared" si="282"/>
        <v>-164.65927508434552</v>
      </c>
      <c r="AG472" s="31">
        <f t="shared" si="305"/>
        <v>92.110410468749379</v>
      </c>
      <c r="AH472" s="31">
        <f t="shared" si="283"/>
        <v>-170.02085787710666</v>
      </c>
      <c r="AI472" s="31">
        <f t="shared" si="284"/>
        <v>-89.99999981924941</v>
      </c>
      <c r="AJ472" s="31">
        <f t="shared" si="285"/>
        <v>87.355233418140728</v>
      </c>
      <c r="AK472" s="31">
        <f t="shared" si="286"/>
        <v>89.997543250017486</v>
      </c>
      <c r="AL472" s="32">
        <f t="shared" si="287"/>
        <v>-28.882657610053339</v>
      </c>
      <c r="AM472" s="31">
        <f t="shared" si="288"/>
        <v>-87.938974258273447</v>
      </c>
      <c r="AN472" s="31">
        <f t="shared" si="289"/>
        <v>-19.437871600269897</v>
      </c>
      <c r="AO472" s="31">
        <f t="shared" si="290"/>
        <v>-87.941430827505371</v>
      </c>
      <c r="AP472" s="30">
        <f t="shared" si="306"/>
        <v>23.609121289162623</v>
      </c>
      <c r="AQ472" s="30">
        <f t="shared" si="307"/>
        <v>-22.498774732165998</v>
      </c>
      <c r="AR472" s="31">
        <f t="shared" si="291"/>
        <v>-28.688730215807908</v>
      </c>
      <c r="AS472" s="33">
        <f t="shared" si="292"/>
        <v>-252.60070591185089</v>
      </c>
      <c r="AT472" s="31">
        <f t="shared" si="293"/>
        <v>9.9590928411079081E-5</v>
      </c>
      <c r="AU472" s="31">
        <f t="shared" si="294"/>
        <v>0.27437184099580053</v>
      </c>
      <c r="AV472" s="32">
        <f t="shared" si="295"/>
        <v>-5.6020536047057182E-7</v>
      </c>
      <c r="AW472" s="31">
        <f t="shared" si="296"/>
        <v>-2.0578044485760737E-2</v>
      </c>
      <c r="AX472" s="34">
        <f t="shared" si="297"/>
        <v>9.9030723050608514E-5</v>
      </c>
      <c r="AY472" s="35">
        <f t="shared" si="298"/>
        <v>0.2537937965100398</v>
      </c>
      <c r="AZ472" s="10">
        <f t="shared" si="299"/>
        <v>-28.688631185084859</v>
      </c>
      <c r="BA472" s="10">
        <f t="shared" si="300"/>
        <v>-252.34691211534084</v>
      </c>
      <c r="BB472" s="10">
        <f t="shared" si="301"/>
        <v>-72.346912115340842</v>
      </c>
      <c r="BC472" s="37"/>
      <c r="BD472" s="46">
        <f t="shared" si="302"/>
        <v>-29</v>
      </c>
      <c r="BE472" s="46">
        <f t="shared" si="303"/>
        <v>-252</v>
      </c>
      <c r="BF472" s="46">
        <f t="shared" si="304"/>
        <v>-72</v>
      </c>
    </row>
    <row r="473" spans="22:58" x14ac:dyDescent="0.3">
      <c r="V473" s="29">
        <v>5.6900000000000599</v>
      </c>
      <c r="W473" s="38">
        <f t="shared" si="274"/>
        <v>4897788.1936851442</v>
      </c>
      <c r="X473" s="30">
        <f t="shared" si="308"/>
        <v>0.52657877444698298</v>
      </c>
      <c r="Y473" s="31">
        <f t="shared" si="275"/>
        <v>-62.827849907311737</v>
      </c>
      <c r="Z473" s="31">
        <f t="shared" si="276"/>
        <v>-89.958625746143298</v>
      </c>
      <c r="AA473" s="31">
        <f t="shared" si="277"/>
        <v>51.633030350126567</v>
      </c>
      <c r="AB473" s="31">
        <f t="shared" si="278"/>
        <v>-89.849868573247576</v>
      </c>
      <c r="AC473" s="31">
        <f t="shared" si="279"/>
        <v>0.32098231711146419</v>
      </c>
      <c r="AD473" s="31">
        <f t="shared" si="280"/>
        <v>15.48078379123181</v>
      </c>
      <c r="AE473" s="31">
        <f t="shared" si="281"/>
        <v>-10.347258465626723</v>
      </c>
      <c r="AF473" s="31">
        <f t="shared" si="282"/>
        <v>-164.32771052815909</v>
      </c>
      <c r="AG473" s="31">
        <f t="shared" si="305"/>
        <v>92.110410468749379</v>
      </c>
      <c r="AH473" s="31">
        <f t="shared" si="283"/>
        <v>-170.22085787710665</v>
      </c>
      <c r="AI473" s="31">
        <f t="shared" si="284"/>
        <v>-89.999999823363794</v>
      </c>
      <c r="AJ473" s="31">
        <f t="shared" si="285"/>
        <v>87.555233417781352</v>
      </c>
      <c r="AK473" s="31">
        <f t="shared" si="286"/>
        <v>89.997599172474423</v>
      </c>
      <c r="AL473" s="32">
        <f t="shared" si="287"/>
        <v>-29.082404787826963</v>
      </c>
      <c r="AM473" s="31">
        <f t="shared" si="288"/>
        <v>-87.985849841396089</v>
      </c>
      <c r="AN473" s="31">
        <f t="shared" si="289"/>
        <v>-19.637618778402885</v>
      </c>
      <c r="AO473" s="31">
        <f t="shared" si="290"/>
        <v>-87.988250492285459</v>
      </c>
      <c r="AP473" s="30">
        <f t="shared" si="306"/>
        <v>23.609121289162623</v>
      </c>
      <c r="AQ473" s="30">
        <f t="shared" si="307"/>
        <v>-22.498774732165998</v>
      </c>
      <c r="AR473" s="31">
        <f t="shared" si="291"/>
        <v>-28.874530687032983</v>
      </c>
      <c r="AS473" s="33">
        <f t="shared" si="292"/>
        <v>-252.31596102044455</v>
      </c>
      <c r="AT473" s="31">
        <f t="shared" si="293"/>
        <v>1.0428444791298358E-4</v>
      </c>
      <c r="AU473" s="31">
        <f t="shared" si="294"/>
        <v>0.28076268102762653</v>
      </c>
      <c r="AV473" s="32">
        <f t="shared" si="295"/>
        <v>-5.8660702239161973E-7</v>
      </c>
      <c r="AW473" s="31">
        <f t="shared" si="296"/>
        <v>-2.1057368674449871E-2</v>
      </c>
      <c r="AX473" s="34">
        <f t="shared" si="297"/>
        <v>1.0369784089059196E-4</v>
      </c>
      <c r="AY473" s="35">
        <f t="shared" si="298"/>
        <v>0.25970531235317668</v>
      </c>
      <c r="AZ473" s="10">
        <f t="shared" si="299"/>
        <v>-28.874426989192091</v>
      </c>
      <c r="BA473" s="10">
        <f t="shared" si="300"/>
        <v>-252.05625570809136</v>
      </c>
      <c r="BB473" s="10">
        <f t="shared" si="301"/>
        <v>-72.056255708091356</v>
      </c>
      <c r="BC473" s="37"/>
      <c r="BD473" s="46">
        <f t="shared" si="302"/>
        <v>-29</v>
      </c>
      <c r="BE473" s="46">
        <f t="shared" si="303"/>
        <v>-252</v>
      </c>
      <c r="BF473" s="46">
        <f t="shared" si="304"/>
        <v>-72</v>
      </c>
    </row>
    <row r="474" spans="22:58" x14ac:dyDescent="0.3">
      <c r="V474" s="29">
        <v>5.7000000000000597</v>
      </c>
      <c r="W474" s="36">
        <f t="shared" si="274"/>
        <v>5011872.3362734206</v>
      </c>
      <c r="X474" s="30">
        <f t="shared" si="308"/>
        <v>0.52657877444698298</v>
      </c>
      <c r="Y474" s="31">
        <f t="shared" si="275"/>
        <v>-63.027849805386111</v>
      </c>
      <c r="Z474" s="31">
        <f t="shared" si="276"/>
        <v>-89.959567538825667</v>
      </c>
      <c r="AA474" s="31">
        <f t="shared" si="277"/>
        <v>51.83302900808674</v>
      </c>
      <c r="AB474" s="31">
        <f t="shared" si="278"/>
        <v>-89.853285966629983</v>
      </c>
      <c r="AC474" s="31">
        <f t="shared" si="279"/>
        <v>0.33553981772012786</v>
      </c>
      <c r="AD474" s="31">
        <f t="shared" si="280"/>
        <v>15.82350957329867</v>
      </c>
      <c r="AE474" s="31">
        <f t="shared" si="281"/>
        <v>-10.332702205132261</v>
      </c>
      <c r="AF474" s="31">
        <f t="shared" si="282"/>
        <v>-163.98934393215697</v>
      </c>
      <c r="AG474" s="31">
        <f t="shared" si="305"/>
        <v>92.110410468749379</v>
      </c>
      <c r="AH474" s="31">
        <f t="shared" si="283"/>
        <v>-170.42085787710664</v>
      </c>
      <c r="AI474" s="31">
        <f t="shared" si="284"/>
        <v>-89.999999827384528</v>
      </c>
      <c r="AJ474" s="31">
        <f t="shared" si="285"/>
        <v>87.755233417438149</v>
      </c>
      <c r="AK474" s="31">
        <f t="shared" si="286"/>
        <v>89.997653821980848</v>
      </c>
      <c r="AL474" s="32">
        <f t="shared" si="287"/>
        <v>-29.282163330735216</v>
      </c>
      <c r="AM474" s="31">
        <f t="shared" si="288"/>
        <v>-88.031661012604872</v>
      </c>
      <c r="AN474" s="31">
        <f t="shared" si="289"/>
        <v>-19.83737732165433</v>
      </c>
      <c r="AO474" s="31">
        <f t="shared" si="290"/>
        <v>-88.034007018008552</v>
      </c>
      <c r="AP474" s="30">
        <f t="shared" si="306"/>
        <v>23.609121289162623</v>
      </c>
      <c r="AQ474" s="30">
        <f t="shared" si="307"/>
        <v>-22.498774732165998</v>
      </c>
      <c r="AR474" s="31">
        <f t="shared" si="291"/>
        <v>-29.059732969789966</v>
      </c>
      <c r="AS474" s="33">
        <f t="shared" si="292"/>
        <v>-252.02335095016554</v>
      </c>
      <c r="AT474" s="31">
        <f t="shared" si="293"/>
        <v>1.0919916074030066E-4</v>
      </c>
      <c r="AU474" s="31">
        <f t="shared" si="294"/>
        <v>0.28730237561348076</v>
      </c>
      <c r="AV474" s="32">
        <f t="shared" si="295"/>
        <v>-6.1425295813957083E-7</v>
      </c>
      <c r="AW474" s="31">
        <f t="shared" si="296"/>
        <v>-2.154785775471434E-2</v>
      </c>
      <c r="AX474" s="34">
        <f t="shared" si="297"/>
        <v>1.0858490778216109E-4</v>
      </c>
      <c r="AY474" s="35">
        <f t="shared" si="298"/>
        <v>0.26575451785876641</v>
      </c>
      <c r="AZ474" s="10">
        <f t="shared" si="299"/>
        <v>-29.059624384882184</v>
      </c>
      <c r="BA474" s="10">
        <f t="shared" si="300"/>
        <v>-251.75759643230677</v>
      </c>
      <c r="BB474" s="10">
        <f t="shared" si="301"/>
        <v>-71.757596432306769</v>
      </c>
      <c r="BC474" s="48"/>
      <c r="BD474" s="46">
        <f t="shared" si="302"/>
        <v>-29</v>
      </c>
      <c r="BE474" s="46">
        <f t="shared" si="303"/>
        <v>-252</v>
      </c>
      <c r="BF474" s="46">
        <f t="shared" si="304"/>
        <v>-72</v>
      </c>
    </row>
    <row r="475" spans="22:58" x14ac:dyDescent="0.3">
      <c r="V475" s="29">
        <v>5.7100000000000604</v>
      </c>
      <c r="W475" s="38">
        <f t="shared" si="274"/>
        <v>5128613.8399143713</v>
      </c>
      <c r="X475" s="30">
        <f t="shared" si="308"/>
        <v>0.52657877444698298</v>
      </c>
      <c r="Y475" s="31">
        <f t="shared" si="275"/>
        <v>-63.227849708047906</v>
      </c>
      <c r="Z475" s="31">
        <f t="shared" si="276"/>
        <v>-89.960487893710393</v>
      </c>
      <c r="AA475" s="31">
        <f t="shared" si="277"/>
        <v>52.033027726448289</v>
      </c>
      <c r="AB475" s="31">
        <f t="shared" si="278"/>
        <v>-89.856625571650596</v>
      </c>
      <c r="AC475" s="31">
        <f t="shared" si="279"/>
        <v>0.35073127200630383</v>
      </c>
      <c r="AD475" s="31">
        <f t="shared" si="280"/>
        <v>16.173019433148465</v>
      </c>
      <c r="AE475" s="31">
        <f t="shared" si="281"/>
        <v>-10.317511935146332</v>
      </c>
      <c r="AF475" s="31">
        <f t="shared" si="282"/>
        <v>-163.64409403221254</v>
      </c>
      <c r="AG475" s="31">
        <f t="shared" si="305"/>
        <v>92.110410468749379</v>
      </c>
      <c r="AH475" s="31">
        <f t="shared" si="283"/>
        <v>-170.62085787710663</v>
      </c>
      <c r="AI475" s="31">
        <f t="shared" si="284"/>
        <v>-89.99999983131373</v>
      </c>
      <c r="AJ475" s="31">
        <f t="shared" si="285"/>
        <v>87.955233417110435</v>
      </c>
      <c r="AK475" s="31">
        <f t="shared" si="286"/>
        <v>89.997707227512649</v>
      </c>
      <c r="AL475" s="32">
        <f t="shared" si="287"/>
        <v>-29.481932728470376</v>
      </c>
      <c r="AM475" s="31">
        <f t="shared" si="288"/>
        <v>-88.076431827162509</v>
      </c>
      <c r="AN475" s="31">
        <f t="shared" si="289"/>
        <v>-20.037146719717192</v>
      </c>
      <c r="AO475" s="31">
        <f t="shared" si="290"/>
        <v>-88.078724430963589</v>
      </c>
      <c r="AP475" s="30">
        <f t="shared" si="306"/>
        <v>23.609121289162623</v>
      </c>
      <c r="AQ475" s="30">
        <f t="shared" si="307"/>
        <v>-22.498774732165998</v>
      </c>
      <c r="AR475" s="31">
        <f t="shared" si="291"/>
        <v>-29.244312097866899</v>
      </c>
      <c r="AS475" s="33">
        <f t="shared" si="292"/>
        <v>-251.72281846317611</v>
      </c>
      <c r="AT475" s="31">
        <f t="shared" si="293"/>
        <v>1.1434549088560719E-4</v>
      </c>
      <c r="AU475" s="31">
        <f t="shared" si="294"/>
        <v>0.29399439150402418</v>
      </c>
      <c r="AV475" s="32">
        <f t="shared" si="295"/>
        <v>-6.4320180655523457E-7</v>
      </c>
      <c r="AW475" s="31">
        <f t="shared" si="296"/>
        <v>-2.20497717900692E-2</v>
      </c>
      <c r="AX475" s="34">
        <f t="shared" si="297"/>
        <v>1.1370228907905196E-4</v>
      </c>
      <c r="AY475" s="35">
        <f t="shared" si="298"/>
        <v>0.271944619713955</v>
      </c>
      <c r="AZ475" s="10">
        <f t="shared" si="299"/>
        <v>-29.244198395577822</v>
      </c>
      <c r="BA475" s="10">
        <f t="shared" si="300"/>
        <v>-251.45087384346215</v>
      </c>
      <c r="BB475" s="10">
        <f t="shared" si="301"/>
        <v>-71.450873843462148</v>
      </c>
      <c r="BC475" s="37"/>
      <c r="BD475" s="46">
        <f t="shared" si="302"/>
        <v>-29</v>
      </c>
      <c r="BE475" s="46">
        <f t="shared" si="303"/>
        <v>-251</v>
      </c>
      <c r="BF475" s="46">
        <f t="shared" si="304"/>
        <v>-71</v>
      </c>
    </row>
    <row r="476" spans="22:58" x14ac:dyDescent="0.3">
      <c r="V476" s="29">
        <v>5.7200000000000601</v>
      </c>
      <c r="W476" s="38">
        <f t="shared" si="274"/>
        <v>5248074.602498455</v>
      </c>
      <c r="X476" s="30">
        <f t="shared" si="308"/>
        <v>0.52657877444698298</v>
      </c>
      <c r="Y476" s="31">
        <f t="shared" si="275"/>
        <v>-63.427849615090615</v>
      </c>
      <c r="Z476" s="31">
        <f t="shared" si="276"/>
        <v>-89.96138729877994</v>
      </c>
      <c r="AA476" s="31">
        <f t="shared" si="277"/>
        <v>52.233026502492677</v>
      </c>
      <c r="AB476" s="31">
        <f t="shared" si="278"/>
        <v>-89.859889158921391</v>
      </c>
      <c r="AC476" s="31">
        <f t="shared" si="279"/>
        <v>0.36658192746660234</v>
      </c>
      <c r="AD476" s="31">
        <f t="shared" si="280"/>
        <v>16.529394599701138</v>
      </c>
      <c r="AE476" s="31">
        <f t="shared" si="281"/>
        <v>-10.301662410684353</v>
      </c>
      <c r="AF476" s="31">
        <f t="shared" si="282"/>
        <v>-163.29188185800021</v>
      </c>
      <c r="AG476" s="31">
        <f t="shared" si="305"/>
        <v>92.110410468749379</v>
      </c>
      <c r="AH476" s="31">
        <f t="shared" si="283"/>
        <v>-170.82085787710665</v>
      </c>
      <c r="AI476" s="31">
        <f t="shared" si="284"/>
        <v>-89.999999835153503</v>
      </c>
      <c r="AJ476" s="31">
        <f t="shared" si="285"/>
        <v>88.155233416797387</v>
      </c>
      <c r="AK476" s="31">
        <f t="shared" si="286"/>
        <v>89.997759417386121</v>
      </c>
      <c r="AL476" s="32">
        <f t="shared" si="287"/>
        <v>-29.681712493586208</v>
      </c>
      <c r="AM476" s="31">
        <f t="shared" si="288"/>
        <v>-88.120185804332124</v>
      </c>
      <c r="AN476" s="31">
        <f t="shared" si="289"/>
        <v>-20.236926485146089</v>
      </c>
      <c r="AO476" s="31">
        <f t="shared" si="290"/>
        <v>-88.122426222099506</v>
      </c>
      <c r="AP476" s="30">
        <f t="shared" si="306"/>
        <v>23.609121289162623</v>
      </c>
      <c r="AQ476" s="30">
        <f t="shared" si="307"/>
        <v>-22.498774732165998</v>
      </c>
      <c r="AR476" s="31">
        <f t="shared" si="291"/>
        <v>-29.428242338833819</v>
      </c>
      <c r="AS476" s="33">
        <f t="shared" si="292"/>
        <v>-251.41430808009972</v>
      </c>
      <c r="AT476" s="31">
        <f t="shared" si="293"/>
        <v>1.1973435356093063E-4</v>
      </c>
      <c r="AU476" s="31">
        <f t="shared" si="294"/>
        <v>0.30084227616391601</v>
      </c>
      <c r="AV476" s="32">
        <f t="shared" si="295"/>
        <v>-6.7351497120783201E-7</v>
      </c>
      <c r="AW476" s="31">
        <f t="shared" si="296"/>
        <v>-2.2563376901671189E-2</v>
      </c>
      <c r="AX476" s="34">
        <f t="shared" si="297"/>
        <v>1.190608385897228E-4</v>
      </c>
      <c r="AY476" s="35">
        <f t="shared" si="298"/>
        <v>0.27827889926224481</v>
      </c>
      <c r="AZ476" s="10">
        <f t="shared" si="299"/>
        <v>-29.42812327799523</v>
      </c>
      <c r="BA476" s="10">
        <f t="shared" si="300"/>
        <v>-251.13602918083748</v>
      </c>
      <c r="BB476" s="10">
        <f t="shared" si="301"/>
        <v>-71.136029180837482</v>
      </c>
      <c r="BC476" s="37"/>
      <c r="BD476" s="46">
        <f t="shared" si="302"/>
        <v>-29</v>
      </c>
      <c r="BE476" s="46">
        <f t="shared" si="303"/>
        <v>-251</v>
      </c>
      <c r="BF476" s="46">
        <f t="shared" si="304"/>
        <v>-71</v>
      </c>
    </row>
    <row r="477" spans="22:58" x14ac:dyDescent="0.3">
      <c r="V477" s="29">
        <v>5.7300000000000599</v>
      </c>
      <c r="W477" s="36">
        <f t="shared" si="274"/>
        <v>5370317.9637032738</v>
      </c>
      <c r="X477" s="30">
        <f t="shared" si="308"/>
        <v>0.52657877444698298</v>
      </c>
      <c r="Y477" s="31">
        <f t="shared" si="275"/>
        <v>-63.6278495263171</v>
      </c>
      <c r="Z477" s="31">
        <f t="shared" si="276"/>
        <v>-89.962266230908995</v>
      </c>
      <c r="AA477" s="31">
        <f t="shared" si="277"/>
        <v>52.433025333623846</v>
      </c>
      <c r="AB477" s="31">
        <f t="shared" si="278"/>
        <v>-89.863078458754757</v>
      </c>
      <c r="AC477" s="31">
        <f t="shared" si="279"/>
        <v>0.38311782897384417</v>
      </c>
      <c r="AD477" s="31">
        <f t="shared" si="280"/>
        <v>16.892713687928335</v>
      </c>
      <c r="AE477" s="31">
        <f t="shared" si="281"/>
        <v>-10.285127589272427</v>
      </c>
      <c r="AF477" s="31">
        <f t="shared" si="282"/>
        <v>-162.93263100173542</v>
      </c>
      <c r="AG477" s="31">
        <f t="shared" si="305"/>
        <v>92.110410468749379</v>
      </c>
      <c r="AH477" s="31">
        <f t="shared" si="283"/>
        <v>-171.02085787710664</v>
      </c>
      <c r="AI477" s="31">
        <f t="shared" si="284"/>
        <v>-89.999999838905865</v>
      </c>
      <c r="AJ477" s="31">
        <f t="shared" si="285"/>
        <v>88.355233416498479</v>
      </c>
      <c r="AK477" s="31">
        <f t="shared" si="286"/>
        <v>89.997810419273037</v>
      </c>
      <c r="AL477" s="32">
        <f t="shared" si="287"/>
        <v>-29.881502160478497</v>
      </c>
      <c r="AM477" s="31">
        <f t="shared" si="288"/>
        <v>-88.162945938809386</v>
      </c>
      <c r="AN477" s="31">
        <f t="shared" si="289"/>
        <v>-20.436716152337276</v>
      </c>
      <c r="AO477" s="31">
        <f t="shared" si="290"/>
        <v>-88.165135358442214</v>
      </c>
      <c r="AP477" s="30">
        <f t="shared" si="306"/>
        <v>23.609121289162623</v>
      </c>
      <c r="AQ477" s="30">
        <f t="shared" si="307"/>
        <v>-22.498774732165998</v>
      </c>
      <c r="AR477" s="31">
        <f t="shared" si="291"/>
        <v>-29.611497184613079</v>
      </c>
      <c r="AS477" s="33">
        <f t="shared" si="292"/>
        <v>-251.09776636017762</v>
      </c>
      <c r="AT477" s="31">
        <f t="shared" si="293"/>
        <v>1.2537717834455123E-4</v>
      </c>
      <c r="AU477" s="31">
        <f t="shared" si="294"/>
        <v>0.30784965964924421</v>
      </c>
      <c r="AV477" s="32">
        <f t="shared" si="295"/>
        <v>-7.0525675057935515E-7</v>
      </c>
      <c r="AW477" s="31">
        <f t="shared" si="296"/>
        <v>-2.3088945409418624E-2</v>
      </c>
      <c r="AX477" s="34">
        <f t="shared" si="297"/>
        <v>1.2467192159397187E-4</v>
      </c>
      <c r="AY477" s="35">
        <f t="shared" si="298"/>
        <v>0.28476071423982557</v>
      </c>
      <c r="AZ477" s="10">
        <f t="shared" si="299"/>
        <v>-29.611372512691485</v>
      </c>
      <c r="BA477" s="10">
        <f t="shared" si="300"/>
        <v>-250.81300564593778</v>
      </c>
      <c r="BB477" s="10">
        <f t="shared" si="301"/>
        <v>-70.813005645937778</v>
      </c>
      <c r="BC477" s="48"/>
      <c r="BD477" s="46">
        <f t="shared" si="302"/>
        <v>-30</v>
      </c>
      <c r="BE477" s="46">
        <f t="shared" si="303"/>
        <v>-251</v>
      </c>
      <c r="BF477" s="46">
        <f t="shared" si="304"/>
        <v>-71</v>
      </c>
    </row>
    <row r="478" spans="22:58" x14ac:dyDescent="0.3">
      <c r="V478" s="29">
        <v>5.7400000000000597</v>
      </c>
      <c r="W478" s="38">
        <f t="shared" si="274"/>
        <v>5495408.7385770082</v>
      </c>
      <c r="X478" s="30">
        <f t="shared" si="308"/>
        <v>0.52657877444698298</v>
      </c>
      <c r="Y478" s="31">
        <f t="shared" si="275"/>
        <v>-63.827849441539044</v>
      </c>
      <c r="Z478" s="31">
        <f t="shared" si="276"/>
        <v>-89.963125156117385</v>
      </c>
      <c r="AA478" s="31">
        <f t="shared" si="277"/>
        <v>52.633024217362482</v>
      </c>
      <c r="AB478" s="31">
        <f t="shared" si="278"/>
        <v>-89.866195162080615</v>
      </c>
      <c r="AC478" s="31">
        <f t="shared" si="279"/>
        <v>0.40036582561176587</v>
      </c>
      <c r="AD478" s="31">
        <f t="shared" si="280"/>
        <v>17.263052419088183</v>
      </c>
      <c r="AE478" s="31">
        <f t="shared" si="281"/>
        <v>-10.267880624117813</v>
      </c>
      <c r="AF478" s="31">
        <f t="shared" si="282"/>
        <v>-162.56626789910982</v>
      </c>
      <c r="AG478" s="31">
        <f t="shared" si="305"/>
        <v>92.110410468749379</v>
      </c>
      <c r="AH478" s="31">
        <f t="shared" si="283"/>
        <v>-171.22085787710662</v>
      </c>
      <c r="AI478" s="31">
        <f t="shared" si="284"/>
        <v>-89.999999842572805</v>
      </c>
      <c r="AJ478" s="31">
        <f t="shared" si="285"/>
        <v>88.555233416213042</v>
      </c>
      <c r="AK478" s="31">
        <f t="shared" si="286"/>
        <v>89.99786026021529</v>
      </c>
      <c r="AL478" s="32">
        <f t="shared" si="287"/>
        <v>-30.081301284410348</v>
      </c>
      <c r="AM478" s="31">
        <f t="shared" si="288"/>
        <v>-88.204734711945264</v>
      </c>
      <c r="AN478" s="31">
        <f t="shared" si="289"/>
        <v>-20.636515276554551</v>
      </c>
      <c r="AO478" s="31">
        <f t="shared" si="290"/>
        <v>-88.206874294302779</v>
      </c>
      <c r="AP478" s="30">
        <f t="shared" si="306"/>
        <v>23.609121289162623</v>
      </c>
      <c r="AQ478" s="30">
        <f t="shared" si="307"/>
        <v>-22.498774732165998</v>
      </c>
      <c r="AR478" s="31">
        <f t="shared" si="291"/>
        <v>-29.794049343675738</v>
      </c>
      <c r="AS478" s="33">
        <f t="shared" si="292"/>
        <v>-250.77314219341258</v>
      </c>
      <c r="AT478" s="31">
        <f t="shared" si="293"/>
        <v>1.3128593340739063E-4</v>
      </c>
      <c r="AU478" s="31">
        <f t="shared" si="294"/>
        <v>0.31502025652848598</v>
      </c>
      <c r="AV478" s="32">
        <f t="shared" si="295"/>
        <v>-7.3849447499923256E-7</v>
      </c>
      <c r="AW478" s="31">
        <f t="shared" si="296"/>
        <v>-2.3626755976336986E-2</v>
      </c>
      <c r="AX478" s="34">
        <f t="shared" si="297"/>
        <v>1.3054743893239139E-4</v>
      </c>
      <c r="AY478" s="35">
        <f t="shared" si="298"/>
        <v>0.29139350055214897</v>
      </c>
      <c r="AZ478" s="10">
        <f t="shared" si="299"/>
        <v>-29.793918796236806</v>
      </c>
      <c r="BA478" s="10">
        <f t="shared" si="300"/>
        <v>-250.48174869286044</v>
      </c>
      <c r="BB478" s="10">
        <f t="shared" si="301"/>
        <v>-70.481748692860435</v>
      </c>
      <c r="BC478" s="37"/>
      <c r="BD478" s="46">
        <f t="shared" si="302"/>
        <v>-30</v>
      </c>
      <c r="BE478" s="46">
        <f t="shared" si="303"/>
        <v>-250</v>
      </c>
      <c r="BF478" s="46">
        <f t="shared" si="304"/>
        <v>-70</v>
      </c>
    </row>
    <row r="479" spans="22:58" x14ac:dyDescent="0.3">
      <c r="V479" s="29">
        <v>5.7500000000000604</v>
      </c>
      <c r="W479" s="38">
        <f t="shared" si="274"/>
        <v>5623413.2519042809</v>
      </c>
      <c r="X479" s="30">
        <f t="shared" si="308"/>
        <v>0.52657877444698298</v>
      </c>
      <c r="Y479" s="31">
        <f t="shared" si="275"/>
        <v>-64.027849360576653</v>
      </c>
      <c r="Z479" s="31">
        <f t="shared" si="276"/>
        <v>-89.963964529817048</v>
      </c>
      <c r="AA479" s="31">
        <f t="shared" si="277"/>
        <v>52.833023151340903</v>
      </c>
      <c r="AB479" s="31">
        <f t="shared" si="278"/>
        <v>-89.869240921342481</v>
      </c>
      <c r="AC479" s="31">
        <f t="shared" si="279"/>
        <v>0.41835357575848225</v>
      </c>
      <c r="AD479" s="31">
        <f t="shared" si="280"/>
        <v>17.640483328822707</v>
      </c>
      <c r="AE479" s="31">
        <f t="shared" si="281"/>
        <v>-10.249893859030285</v>
      </c>
      <c r="AF479" s="31">
        <f t="shared" si="282"/>
        <v>-162.19272212233682</v>
      </c>
      <c r="AG479" s="31">
        <f t="shared" si="305"/>
        <v>92.110410468749379</v>
      </c>
      <c r="AH479" s="31">
        <f t="shared" si="283"/>
        <v>-171.42085787710667</v>
      </c>
      <c r="AI479" s="31">
        <f t="shared" si="284"/>
        <v>-89.999999846156285</v>
      </c>
      <c r="AJ479" s="31">
        <f t="shared" si="285"/>
        <v>88.755233415940438</v>
      </c>
      <c r="AK479" s="31">
        <f t="shared" si="286"/>
        <v>89.997908966639159</v>
      </c>
      <c r="AL479" s="32">
        <f t="shared" si="287"/>
        <v>-30.281109440580821</v>
      </c>
      <c r="AM479" s="31">
        <f t="shared" si="288"/>
        <v>-88.245574102761154</v>
      </c>
      <c r="AN479" s="31">
        <f t="shared" si="289"/>
        <v>-20.836323432997673</v>
      </c>
      <c r="AO479" s="31">
        <f t="shared" si="290"/>
        <v>-88.24766498227828</v>
      </c>
      <c r="AP479" s="30">
        <f t="shared" si="306"/>
        <v>23.609121289162623</v>
      </c>
      <c r="AQ479" s="30">
        <f t="shared" si="307"/>
        <v>-22.498774732165998</v>
      </c>
      <c r="AR479" s="31">
        <f t="shared" si="291"/>
        <v>-29.975870735031336</v>
      </c>
      <c r="AS479" s="33">
        <f t="shared" si="292"/>
        <v>-250.4403871046151</v>
      </c>
      <c r="AT479" s="31">
        <f t="shared" si="293"/>
        <v>1.3747315090187421E-4</v>
      </c>
      <c r="AU479" s="31">
        <f t="shared" si="294"/>
        <v>0.32235786784802062</v>
      </c>
      <c r="AV479" s="32">
        <f t="shared" si="295"/>
        <v>-7.7329864550766658E-7</v>
      </c>
      <c r="AW479" s="31">
        <f t="shared" si="296"/>
        <v>-2.4177093756328382E-2</v>
      </c>
      <c r="AX479" s="34">
        <f t="shared" si="297"/>
        <v>1.3669985225636655E-4</v>
      </c>
      <c r="AY479" s="35">
        <f t="shared" si="298"/>
        <v>0.29818077409169225</v>
      </c>
      <c r="AZ479" s="10">
        <f t="shared" si="299"/>
        <v>-29.97573403517908</v>
      </c>
      <c r="BA479" s="10">
        <f t="shared" si="300"/>
        <v>-250.14220633052341</v>
      </c>
      <c r="BB479" s="10">
        <f t="shared" si="301"/>
        <v>-70.142206330523408</v>
      </c>
      <c r="BC479" s="37"/>
      <c r="BD479" s="46">
        <f t="shared" si="302"/>
        <v>-30</v>
      </c>
      <c r="BE479" s="46">
        <f t="shared" si="303"/>
        <v>-250</v>
      </c>
      <c r="BF479" s="46">
        <f t="shared" si="304"/>
        <v>-70</v>
      </c>
    </row>
    <row r="480" spans="22:58" x14ac:dyDescent="0.3">
      <c r="V480" s="29">
        <v>5.7600000000000602</v>
      </c>
      <c r="W480" s="36">
        <f t="shared" si="274"/>
        <v>5754399.3733723778</v>
      </c>
      <c r="X480" s="30">
        <f t="shared" si="308"/>
        <v>0.52657877444698298</v>
      </c>
      <c r="Y480" s="31">
        <f t="shared" si="275"/>
        <v>-64.227849283258138</v>
      </c>
      <c r="Z480" s="31">
        <f t="shared" si="276"/>
        <v>-89.964784797053596</v>
      </c>
      <c r="AA480" s="31">
        <f t="shared" si="277"/>
        <v>53.033022133297933</v>
      </c>
      <c r="AB480" s="31">
        <f t="shared" si="278"/>
        <v>-89.872217351373337</v>
      </c>
      <c r="AC480" s="31">
        <f t="shared" si="279"/>
        <v>0.43710955024019366</v>
      </c>
      <c r="AD480" s="31">
        <f t="shared" si="280"/>
        <v>18.025075463281205</v>
      </c>
      <c r="AE480" s="31">
        <f t="shared" si="281"/>
        <v>-10.231138825273028</v>
      </c>
      <c r="AF480" s="31">
        <f t="shared" si="282"/>
        <v>-161.81192668514572</v>
      </c>
      <c r="AG480" s="31">
        <f t="shared" si="305"/>
        <v>92.110410468749379</v>
      </c>
      <c r="AH480" s="31">
        <f t="shared" si="283"/>
        <v>-171.62085787710666</v>
      </c>
      <c r="AI480" s="31">
        <f t="shared" si="284"/>
        <v>-89.999999849658209</v>
      </c>
      <c r="AJ480" s="31">
        <f t="shared" si="285"/>
        <v>88.955233415680084</v>
      </c>
      <c r="AK480" s="31">
        <f t="shared" si="286"/>
        <v>89.997956564369488</v>
      </c>
      <c r="AL480" s="32">
        <f t="shared" si="287"/>
        <v>-30.48092622323469</v>
      </c>
      <c r="AM480" s="31">
        <f t="shared" si="288"/>
        <v>-88.285485598757461</v>
      </c>
      <c r="AN480" s="31">
        <f t="shared" si="289"/>
        <v>-21.036140215911885</v>
      </c>
      <c r="AO480" s="31">
        <f t="shared" si="290"/>
        <v>-88.287528884046182</v>
      </c>
      <c r="AP480" s="30">
        <f t="shared" si="306"/>
        <v>23.609121289162623</v>
      </c>
      <c r="AQ480" s="30">
        <f t="shared" si="307"/>
        <v>-22.498774732165998</v>
      </c>
      <c r="AR480" s="31">
        <f t="shared" si="291"/>
        <v>-30.156932484188289</v>
      </c>
      <c r="AS480" s="33">
        <f t="shared" si="292"/>
        <v>-250.09945556919189</v>
      </c>
      <c r="AT480" s="31">
        <f t="shared" si="293"/>
        <v>1.4395195352672011E-4</v>
      </c>
      <c r="AU480" s="31">
        <f t="shared" si="294"/>
        <v>0.32986638314320094</v>
      </c>
      <c r="AV480" s="32">
        <f t="shared" si="295"/>
        <v>-8.097430823622607E-7</v>
      </c>
      <c r="AW480" s="31">
        <f t="shared" si="296"/>
        <v>-2.4740250545361827E-2</v>
      </c>
      <c r="AX480" s="34">
        <f t="shared" si="297"/>
        <v>1.4314221044435784E-4</v>
      </c>
      <c r="AY480" s="35">
        <f t="shared" si="298"/>
        <v>0.30512613259783911</v>
      </c>
      <c r="AZ480" s="10">
        <f t="shared" si="299"/>
        <v>-30.156789341977845</v>
      </c>
      <c r="BA480" s="10">
        <f t="shared" si="300"/>
        <v>-249.79432943659404</v>
      </c>
      <c r="BB480" s="10">
        <f t="shared" si="301"/>
        <v>-69.79432943659404</v>
      </c>
      <c r="BC480" s="48"/>
      <c r="BD480" s="46">
        <f t="shared" si="302"/>
        <v>-30</v>
      </c>
      <c r="BE480" s="46">
        <f t="shared" si="303"/>
        <v>-250</v>
      </c>
      <c r="BF480" s="46">
        <f t="shared" si="304"/>
        <v>-70</v>
      </c>
    </row>
    <row r="481" spans="22:58" x14ac:dyDescent="0.3">
      <c r="V481" s="29">
        <v>5.77000000000006</v>
      </c>
      <c r="W481" s="38">
        <f t="shared" si="274"/>
        <v>5888436.5535567049</v>
      </c>
      <c r="X481" s="30">
        <f t="shared" si="308"/>
        <v>0.52657877444698298</v>
      </c>
      <c r="Y481" s="31">
        <f t="shared" si="275"/>
        <v>-64.427849209419534</v>
      </c>
      <c r="Z481" s="31">
        <f t="shared" si="276"/>
        <v>-89.965586392742225</v>
      </c>
      <c r="AA481" s="31">
        <f t="shared" si="277"/>
        <v>53.233021161074213</v>
      </c>
      <c r="AB481" s="31">
        <f t="shared" si="278"/>
        <v>-89.875126030251494</v>
      </c>
      <c r="AC481" s="31">
        <f t="shared" si="279"/>
        <v>0.45666303336966252</v>
      </c>
      <c r="AD481" s="31">
        <f t="shared" si="280"/>
        <v>18.4168940635235</v>
      </c>
      <c r="AE481" s="31">
        <f t="shared" si="281"/>
        <v>-10.211586240528677</v>
      </c>
      <c r="AF481" s="31">
        <f t="shared" si="282"/>
        <v>-161.4238183594702</v>
      </c>
      <c r="AG481" s="31">
        <f t="shared" si="305"/>
        <v>92.110410468749379</v>
      </c>
      <c r="AH481" s="31">
        <f t="shared" si="283"/>
        <v>-171.82085787710665</v>
      </c>
      <c r="AI481" s="31">
        <f t="shared" si="284"/>
        <v>-89.999999853080411</v>
      </c>
      <c r="AJ481" s="31">
        <f t="shared" si="285"/>
        <v>89.155233415431439</v>
      </c>
      <c r="AK481" s="31">
        <f t="shared" si="286"/>
        <v>89.998003078643194</v>
      </c>
      <c r="AL481" s="32">
        <f t="shared" si="287"/>
        <v>-30.680751244811727</v>
      </c>
      <c r="AM481" s="31">
        <f t="shared" si="288"/>
        <v>-88.324490206517879</v>
      </c>
      <c r="AN481" s="31">
        <f t="shared" si="289"/>
        <v>-21.235965237737556</v>
      </c>
      <c r="AO481" s="31">
        <f t="shared" si="290"/>
        <v>-88.326486980955096</v>
      </c>
      <c r="AP481" s="30">
        <f t="shared" si="306"/>
        <v>23.609121289162623</v>
      </c>
      <c r="AQ481" s="30">
        <f t="shared" si="307"/>
        <v>-22.498774732165998</v>
      </c>
      <c r="AR481" s="31">
        <f t="shared" si="291"/>
        <v>-30.33720492126961</v>
      </c>
      <c r="AS481" s="33">
        <f t="shared" si="292"/>
        <v>-249.75030534042531</v>
      </c>
      <c r="AT481" s="31">
        <f t="shared" si="293"/>
        <v>1.507360823505327E-4</v>
      </c>
      <c r="AU481" s="31">
        <f t="shared" si="294"/>
        <v>0.33754978249604112</v>
      </c>
      <c r="AV481" s="32">
        <f t="shared" si="295"/>
        <v>-8.4790509572420197E-7</v>
      </c>
      <c r="AW481" s="31">
        <f t="shared" si="296"/>
        <v>-2.5316524936185629E-2</v>
      </c>
      <c r="AX481" s="34">
        <f t="shared" si="297"/>
        <v>1.498881772548085E-4</v>
      </c>
      <c r="AY481" s="35">
        <f t="shared" si="298"/>
        <v>0.31223325755985548</v>
      </c>
      <c r="AZ481" s="10">
        <f t="shared" si="299"/>
        <v>-30.337055033092355</v>
      </c>
      <c r="BA481" s="10">
        <f t="shared" si="300"/>
        <v>-249.43807208286546</v>
      </c>
      <c r="BB481" s="10">
        <f t="shared" si="301"/>
        <v>-69.43807208286546</v>
      </c>
      <c r="BC481" s="37"/>
      <c r="BD481" s="46">
        <f t="shared" si="302"/>
        <v>-30</v>
      </c>
      <c r="BE481" s="46">
        <f t="shared" si="303"/>
        <v>-249</v>
      </c>
      <c r="BF481" s="46">
        <f t="shared" si="304"/>
        <v>-69</v>
      </c>
    </row>
    <row r="482" spans="22:58" x14ac:dyDescent="0.3">
      <c r="V482" s="29">
        <v>5.7800000000000598</v>
      </c>
      <c r="W482" s="38">
        <f t="shared" si="274"/>
        <v>6025595.8607444111</v>
      </c>
      <c r="X482" s="30">
        <f t="shared" si="308"/>
        <v>0.52657877444698298</v>
      </c>
      <c r="Y482" s="31">
        <f t="shared" si="275"/>
        <v>-64.62784913890421</v>
      </c>
      <c r="Z482" s="31">
        <f t="shared" si="276"/>
        <v>-89.966369741898333</v>
      </c>
      <c r="AA482" s="31">
        <f t="shared" si="277"/>
        <v>53.433020232607575</v>
      </c>
      <c r="AB482" s="31">
        <f t="shared" si="278"/>
        <v>-89.877968500136987</v>
      </c>
      <c r="AC482" s="31">
        <f t="shared" si="279"/>
        <v>0.47704412167770294</v>
      </c>
      <c r="AD482" s="31">
        <f t="shared" si="280"/>
        <v>18.816000238552807</v>
      </c>
      <c r="AE482" s="31">
        <f t="shared" si="281"/>
        <v>-10.191206010171943</v>
      </c>
      <c r="AF482" s="31">
        <f t="shared" si="282"/>
        <v>-161.0283380034825</v>
      </c>
      <c r="AG482" s="31">
        <f t="shared" si="305"/>
        <v>92.110410468749379</v>
      </c>
      <c r="AH482" s="31">
        <f t="shared" si="283"/>
        <v>-172.02085787710666</v>
      </c>
      <c r="AI482" s="31">
        <f t="shared" si="284"/>
        <v>-89.999999856424694</v>
      </c>
      <c r="AJ482" s="31">
        <f t="shared" si="285"/>
        <v>89.355233415194007</v>
      </c>
      <c r="AK482" s="31">
        <f t="shared" si="286"/>
        <v>89.998048534122773</v>
      </c>
      <c r="AL482" s="32">
        <f t="shared" si="287"/>
        <v>-30.880584135133727</v>
      </c>
      <c r="AM482" s="31">
        <f t="shared" si="288"/>
        <v>-88.362608462110941</v>
      </c>
      <c r="AN482" s="31">
        <f t="shared" si="289"/>
        <v>-21.435798128297005</v>
      </c>
      <c r="AO482" s="31">
        <f t="shared" si="290"/>
        <v>-88.364559784412862</v>
      </c>
      <c r="AP482" s="30">
        <f t="shared" si="306"/>
        <v>23.609121289162623</v>
      </c>
      <c r="AQ482" s="30">
        <f t="shared" si="307"/>
        <v>-22.498774732165998</v>
      </c>
      <c r="AR482" s="31">
        <f t="shared" si="291"/>
        <v>-30.516657581472323</v>
      </c>
      <c r="AS482" s="33">
        <f t="shared" si="292"/>
        <v>-249.39289778789538</v>
      </c>
      <c r="AT482" s="31">
        <f t="shared" si="293"/>
        <v>1.5783992595971676E-4</v>
      </c>
      <c r="AU482" s="31">
        <f t="shared" si="294"/>
        <v>0.34541213864058301</v>
      </c>
      <c r="AV482" s="32">
        <f t="shared" si="295"/>
        <v>-8.8786562645030785E-7</v>
      </c>
      <c r="AW482" s="31">
        <f t="shared" si="296"/>
        <v>-2.5906222476643148E-2</v>
      </c>
      <c r="AX482" s="34">
        <f t="shared" si="297"/>
        <v>1.5695206033326646E-4</v>
      </c>
      <c r="AY482" s="35">
        <f t="shared" si="298"/>
        <v>0.31950591616393986</v>
      </c>
      <c r="AZ482" s="10">
        <f t="shared" si="299"/>
        <v>-30.51650062941199</v>
      </c>
      <c r="BA482" s="10">
        <f t="shared" si="300"/>
        <v>-249.07339187173145</v>
      </c>
      <c r="BB482" s="10">
        <f t="shared" si="301"/>
        <v>-69.073391871731445</v>
      </c>
      <c r="BC482" s="37"/>
      <c r="BD482" s="46">
        <f t="shared" si="302"/>
        <v>-31</v>
      </c>
      <c r="BE482" s="46">
        <f t="shared" si="303"/>
        <v>-249</v>
      </c>
      <c r="BF482" s="46">
        <f t="shared" si="304"/>
        <v>-69</v>
      </c>
    </row>
    <row r="483" spans="22:58" x14ac:dyDescent="0.3">
      <c r="V483" s="29">
        <v>5.7900000000000604</v>
      </c>
      <c r="W483" s="36">
        <f t="shared" si="274"/>
        <v>6165950.0186156854</v>
      </c>
      <c r="X483" s="30">
        <f t="shared" si="308"/>
        <v>0.52657877444698298</v>
      </c>
      <c r="Y483" s="31">
        <f t="shared" si="275"/>
        <v>-64.827849071562625</v>
      </c>
      <c r="Z483" s="31">
        <f t="shared" si="276"/>
        <v>-89.967135259862843</v>
      </c>
      <c r="AA483" s="31">
        <f t="shared" si="277"/>
        <v>53.633019345928652</v>
      </c>
      <c r="AB483" s="31">
        <f t="shared" si="278"/>
        <v>-89.880746268088956</v>
      </c>
      <c r="AC483" s="31">
        <f t="shared" si="279"/>
        <v>0.49828372014057942</v>
      </c>
      <c r="AD483" s="31">
        <f t="shared" si="280"/>
        <v>19.222450627434402</v>
      </c>
      <c r="AE483" s="31">
        <f t="shared" si="281"/>
        <v>-10.169967231046405</v>
      </c>
      <c r="AF483" s="31">
        <f t="shared" si="282"/>
        <v>-160.62543090051742</v>
      </c>
      <c r="AG483" s="31">
        <f t="shared" si="305"/>
        <v>92.110410468749379</v>
      </c>
      <c r="AH483" s="31">
        <f t="shared" si="283"/>
        <v>-172.22085787710665</v>
      </c>
      <c r="AI483" s="31">
        <f t="shared" si="284"/>
        <v>-89.999999859692863</v>
      </c>
      <c r="AJ483" s="31">
        <f t="shared" si="285"/>
        <v>89.555233414967276</v>
      </c>
      <c r="AK483" s="31">
        <f t="shared" si="286"/>
        <v>89.998092954909325</v>
      </c>
      <c r="AL483" s="32">
        <f t="shared" si="287"/>
        <v>-31.080424540627448</v>
      </c>
      <c r="AM483" s="31">
        <f t="shared" si="288"/>
        <v>-88.399860441291054</v>
      </c>
      <c r="AN483" s="31">
        <f t="shared" si="289"/>
        <v>-21.635638534017446</v>
      </c>
      <c r="AO483" s="31">
        <f t="shared" si="290"/>
        <v>-88.401767346074593</v>
      </c>
      <c r="AP483" s="30">
        <f t="shared" si="306"/>
        <v>23.609121289162623</v>
      </c>
      <c r="AQ483" s="30">
        <f t="shared" si="307"/>
        <v>-22.498774732165998</v>
      </c>
      <c r="AR483" s="31">
        <f t="shared" si="291"/>
        <v>-30.695259208067228</v>
      </c>
      <c r="AS483" s="33">
        <f t="shared" si="292"/>
        <v>-249.02719824659201</v>
      </c>
      <c r="AT483" s="31">
        <f t="shared" si="293"/>
        <v>1.6527855094800595E-4</v>
      </c>
      <c r="AU483" s="31">
        <f t="shared" si="294"/>
        <v>0.35345761911703283</v>
      </c>
      <c r="AV483" s="32">
        <f t="shared" si="295"/>
        <v>-9.2970943992311113E-7</v>
      </c>
      <c r="AW483" s="31">
        <f t="shared" si="296"/>
        <v>-2.6509655831675898E-2</v>
      </c>
      <c r="AX483" s="34">
        <f t="shared" si="297"/>
        <v>1.6434884150808284E-4</v>
      </c>
      <c r="AY483" s="35">
        <f t="shared" si="298"/>
        <v>0.32694796328535691</v>
      </c>
      <c r="AZ483" s="10">
        <f t="shared" si="299"/>
        <v>-30.695094859225719</v>
      </c>
      <c r="BA483" s="10">
        <f t="shared" si="300"/>
        <v>-248.70025028330664</v>
      </c>
      <c r="BB483" s="10">
        <f t="shared" si="301"/>
        <v>-68.700250283306644</v>
      </c>
      <c r="BC483" s="48"/>
      <c r="BD483" s="46">
        <f t="shared" si="302"/>
        <v>-31</v>
      </c>
      <c r="BE483" s="46">
        <f t="shared" si="303"/>
        <v>-249</v>
      </c>
      <c r="BF483" s="46">
        <f t="shared" si="304"/>
        <v>-69</v>
      </c>
    </row>
    <row r="484" spans="22:58" x14ac:dyDescent="0.3">
      <c r="V484" s="29">
        <v>5.8000000000000602</v>
      </c>
      <c r="W484" s="38">
        <f t="shared" si="274"/>
        <v>6309573.444802816</v>
      </c>
      <c r="X484" s="30">
        <f t="shared" si="308"/>
        <v>0.52657877444698298</v>
      </c>
      <c r="Y484" s="31">
        <f t="shared" si="275"/>
        <v>-65.027849007251888</v>
      </c>
      <c r="Z484" s="31">
        <f t="shared" si="276"/>
        <v>-89.967883352522392</v>
      </c>
      <c r="AA484" s="31">
        <f t="shared" si="277"/>
        <v>53.833018499156672</v>
      </c>
      <c r="AB484" s="31">
        <f t="shared" si="278"/>
        <v>-89.883460806864505</v>
      </c>
      <c r="AC484" s="31">
        <f t="shared" si="279"/>
        <v>0.52041353570172721</v>
      </c>
      <c r="AD484" s="31">
        <f t="shared" si="280"/>
        <v>19.636297051070951</v>
      </c>
      <c r="AE484" s="31">
        <f t="shared" si="281"/>
        <v>-10.147838197946498</v>
      </c>
      <c r="AF484" s="31">
        <f t="shared" si="282"/>
        <v>-160.21504710831593</v>
      </c>
      <c r="AG484" s="31">
        <f t="shared" si="305"/>
        <v>92.110410468749379</v>
      </c>
      <c r="AH484" s="31">
        <f t="shared" si="283"/>
        <v>-172.42085787710664</v>
      </c>
      <c r="AI484" s="31">
        <f t="shared" si="284"/>
        <v>-89.999999862886654</v>
      </c>
      <c r="AJ484" s="31">
        <f t="shared" si="285"/>
        <v>89.755233414750734</v>
      </c>
      <c r="AK484" s="31">
        <f t="shared" si="286"/>
        <v>89.998136364555322</v>
      </c>
      <c r="AL484" s="32">
        <f t="shared" si="287"/>
        <v>-31.280272123582197</v>
      </c>
      <c r="AM484" s="31">
        <f t="shared" si="288"/>
        <v>-88.436265769501105</v>
      </c>
      <c r="AN484" s="31">
        <f t="shared" si="289"/>
        <v>-21.835486117188726</v>
      </c>
      <c r="AO484" s="31">
        <f t="shared" si="290"/>
        <v>-88.438129267832437</v>
      </c>
      <c r="AP484" s="30">
        <f t="shared" si="306"/>
        <v>23.609121289162623</v>
      </c>
      <c r="AQ484" s="30">
        <f t="shared" si="307"/>
        <v>-22.498774732165998</v>
      </c>
      <c r="AR484" s="31">
        <f t="shared" si="291"/>
        <v>-30.8729777581386</v>
      </c>
      <c r="AS484" s="33">
        <f t="shared" si="292"/>
        <v>-248.65317637614837</v>
      </c>
      <c r="AT484" s="31">
        <f t="shared" si="293"/>
        <v>1.7306773387675527E-4</v>
      </c>
      <c r="AU484" s="31">
        <f t="shared" si="294"/>
        <v>0.36169048847578905</v>
      </c>
      <c r="AV484" s="32">
        <f t="shared" si="295"/>
        <v>-9.735252909511438E-7</v>
      </c>
      <c r="AW484" s="31">
        <f t="shared" si="296"/>
        <v>-2.7127144949100228E-2</v>
      </c>
      <c r="AX484" s="34">
        <f t="shared" si="297"/>
        <v>1.7209420858580412E-4</v>
      </c>
      <c r="AY484" s="35">
        <f t="shared" si="298"/>
        <v>0.33456334352668882</v>
      </c>
      <c r="AZ484" s="10">
        <f t="shared" si="299"/>
        <v>-30.872805663930013</v>
      </c>
      <c r="BA484" s="10">
        <f t="shared" si="300"/>
        <v>-248.31861303262167</v>
      </c>
      <c r="BB484" s="10">
        <f t="shared" si="301"/>
        <v>-68.31861303262167</v>
      </c>
      <c r="BC484" s="37"/>
      <c r="BD484" s="46">
        <f t="shared" si="302"/>
        <v>-31</v>
      </c>
      <c r="BE484" s="46">
        <f t="shared" si="303"/>
        <v>-248</v>
      </c>
      <c r="BF484" s="46">
        <f t="shared" si="304"/>
        <v>-68</v>
      </c>
    </row>
    <row r="485" spans="22:58" x14ac:dyDescent="0.3">
      <c r="V485" s="29">
        <v>5.81000000000006</v>
      </c>
      <c r="W485" s="38">
        <f t="shared" si="274"/>
        <v>6456542.2903474588</v>
      </c>
      <c r="X485" s="30">
        <f t="shared" si="308"/>
        <v>0.52657877444698298</v>
      </c>
      <c r="Y485" s="31">
        <f t="shared" si="275"/>
        <v>-65.227848945835618</v>
      </c>
      <c r="Z485" s="31">
        <f t="shared" si="276"/>
        <v>-89.968614416524616</v>
      </c>
      <c r="AA485" s="31">
        <f t="shared" si="277"/>
        <v>54.033017690495548</v>
      </c>
      <c r="AB485" s="31">
        <f t="shared" si="278"/>
        <v>-89.886113555699239</v>
      </c>
      <c r="AC485" s="31">
        <f t="shared" si="279"/>
        <v>0.54346606788310303</v>
      </c>
      <c r="AD485" s="31">
        <f t="shared" si="280"/>
        <v>20.057586154328156</v>
      </c>
      <c r="AE485" s="31">
        <f t="shared" si="281"/>
        <v>-10.124786413009979</v>
      </c>
      <c r="AF485" s="31">
        <f t="shared" si="282"/>
        <v>-159.79714181789569</v>
      </c>
      <c r="AG485" s="31">
        <f t="shared" si="305"/>
        <v>92.110410468749379</v>
      </c>
      <c r="AH485" s="31">
        <f t="shared" si="283"/>
        <v>-172.62085787710663</v>
      </c>
      <c r="AI485" s="31">
        <f t="shared" si="284"/>
        <v>-89.999999866007741</v>
      </c>
      <c r="AJ485" s="31">
        <f t="shared" si="285"/>
        <v>89.95523341454394</v>
      </c>
      <c r="AK485" s="31">
        <f t="shared" si="286"/>
        <v>89.998178786077133</v>
      </c>
      <c r="AL485" s="32">
        <f t="shared" si="287"/>
        <v>-31.480126561440407</v>
      </c>
      <c r="AM485" s="31">
        <f t="shared" si="288"/>
        <v>-88.471843631679036</v>
      </c>
      <c r="AN485" s="31">
        <f t="shared" si="289"/>
        <v>-22.035340555253718</v>
      </c>
      <c r="AO485" s="31">
        <f t="shared" si="290"/>
        <v>-88.473664711609644</v>
      </c>
      <c r="AP485" s="30">
        <f t="shared" si="306"/>
        <v>23.609121289162623</v>
      </c>
      <c r="AQ485" s="30">
        <f t="shared" si="307"/>
        <v>-22.498774732165998</v>
      </c>
      <c r="AR485" s="31">
        <f t="shared" si="291"/>
        <v>-31.049780411267072</v>
      </c>
      <c r="AS485" s="33">
        <f t="shared" si="292"/>
        <v>-248.27080652950534</v>
      </c>
      <c r="AT485" s="31">
        <f t="shared" si="293"/>
        <v>1.8122399471363443E-4</v>
      </c>
      <c r="AU485" s="31">
        <f t="shared" si="294"/>
        <v>0.37011511053250712</v>
      </c>
      <c r="AV485" s="32">
        <f t="shared" si="295"/>
        <v>-1.0194061195277282E-6</v>
      </c>
      <c r="AW485" s="31">
        <f t="shared" si="296"/>
        <v>-2.7759017229245588E-2</v>
      </c>
      <c r="AX485" s="34">
        <f t="shared" si="297"/>
        <v>1.8020458859410669E-4</v>
      </c>
      <c r="AY485" s="35">
        <f t="shared" si="298"/>
        <v>0.34235609330326155</v>
      </c>
      <c r="AZ485" s="10">
        <f t="shared" si="299"/>
        <v>-31.049600206678477</v>
      </c>
      <c r="BA485" s="10">
        <f t="shared" si="300"/>
        <v>-247.92845043620207</v>
      </c>
      <c r="BB485" s="10">
        <f t="shared" si="301"/>
        <v>-67.92845043620207</v>
      </c>
      <c r="BC485" s="37"/>
      <c r="BD485" s="46">
        <f t="shared" si="302"/>
        <v>-31</v>
      </c>
      <c r="BE485" s="46">
        <f t="shared" si="303"/>
        <v>-248</v>
      </c>
      <c r="BF485" s="46">
        <f t="shared" si="304"/>
        <v>-68</v>
      </c>
    </row>
    <row r="486" spans="22:58" x14ac:dyDescent="0.3">
      <c r="V486" s="29">
        <v>5.8200000000000598</v>
      </c>
      <c r="W486" s="36">
        <f t="shared" si="274"/>
        <v>6606934.4800768839</v>
      </c>
      <c r="X486" s="30">
        <f t="shared" si="308"/>
        <v>0.52657877444698298</v>
      </c>
      <c r="Y486" s="31">
        <f t="shared" si="275"/>
        <v>-65.427848887183529</v>
      </c>
      <c r="Z486" s="31">
        <f t="shared" si="276"/>
        <v>-89.969328839488369</v>
      </c>
      <c r="AA486" s="31">
        <f t="shared" si="277"/>
        <v>54.233016918230035</v>
      </c>
      <c r="AB486" s="31">
        <f t="shared" si="278"/>
        <v>-89.888705921070184</v>
      </c>
      <c r="AC486" s="31">
        <f t="shared" si="279"/>
        <v>0.56747459627953656</v>
      </c>
      <c r="AD486" s="31">
        <f t="shared" si="280"/>
        <v>20.486359039335117</v>
      </c>
      <c r="AE486" s="31">
        <f t="shared" si="281"/>
        <v>-10.100778598226968</v>
      </c>
      <c r="AF486" s="31">
        <f t="shared" si="282"/>
        <v>-159.37167572122343</v>
      </c>
      <c r="AG486" s="31">
        <f t="shared" si="305"/>
        <v>92.110410468749379</v>
      </c>
      <c r="AH486" s="31">
        <f t="shared" si="283"/>
        <v>-172.82085787710668</v>
      </c>
      <c r="AI486" s="31">
        <f t="shared" si="284"/>
        <v>-89.999999869057774</v>
      </c>
      <c r="AJ486" s="31">
        <f t="shared" si="285"/>
        <v>90.155233414346441</v>
      </c>
      <c r="AK486" s="31">
        <f t="shared" si="286"/>
        <v>89.998220241967232</v>
      </c>
      <c r="AL486" s="32">
        <f t="shared" si="287"/>
        <v>-31.67998754611968</v>
      </c>
      <c r="AM486" s="31">
        <f t="shared" si="288"/>
        <v>-88.506612781870572</v>
      </c>
      <c r="AN486" s="31">
        <f t="shared" si="289"/>
        <v>-22.235201540130536</v>
      </c>
      <c r="AO486" s="31">
        <f t="shared" si="290"/>
        <v>-88.508392408961114</v>
      </c>
      <c r="AP486" s="30">
        <f t="shared" si="306"/>
        <v>23.609121289162623</v>
      </c>
      <c r="AQ486" s="30">
        <f t="shared" si="307"/>
        <v>-22.498774732165998</v>
      </c>
      <c r="AR486" s="31">
        <f t="shared" si="291"/>
        <v>-31.225633581360881</v>
      </c>
      <c r="AS486" s="33">
        <f t="shared" si="292"/>
        <v>-247.88006813018455</v>
      </c>
      <c r="AT486" s="31">
        <f t="shared" si="293"/>
        <v>1.8976463186342875E-4</v>
      </c>
      <c r="AU486" s="31">
        <f t="shared" si="294"/>
        <v>0.37873595067535526</v>
      </c>
      <c r="AV486" s="32">
        <f t="shared" si="295"/>
        <v>-1.0674492436968163E-6</v>
      </c>
      <c r="AW486" s="31">
        <f t="shared" si="296"/>
        <v>-2.840560769854357E-2</v>
      </c>
      <c r="AX486" s="34">
        <f t="shared" si="297"/>
        <v>1.8869718261973193E-4</v>
      </c>
      <c r="AY486" s="35">
        <f t="shared" si="298"/>
        <v>0.3503303429768117</v>
      </c>
      <c r="AZ486" s="10">
        <f t="shared" si="299"/>
        <v>-31.225444884178263</v>
      </c>
      <c r="BA486" s="10">
        <f t="shared" si="300"/>
        <v>-247.52973778720775</v>
      </c>
      <c r="BB486" s="10">
        <f t="shared" si="301"/>
        <v>-67.52973778720775</v>
      </c>
      <c r="BC486" s="48"/>
      <c r="BD486" s="46">
        <f t="shared" si="302"/>
        <v>-31</v>
      </c>
      <c r="BE486" s="46">
        <f t="shared" si="303"/>
        <v>-248</v>
      </c>
      <c r="BF486" s="46">
        <f t="shared" si="304"/>
        <v>-68</v>
      </c>
    </row>
    <row r="487" spans="22:58" x14ac:dyDescent="0.3">
      <c r="V487" s="29">
        <v>5.8300000000000596</v>
      </c>
      <c r="W487" s="38">
        <f t="shared" si="274"/>
        <v>6760829.7539207507</v>
      </c>
      <c r="X487" s="30">
        <f t="shared" si="308"/>
        <v>0.52657877444698298</v>
      </c>
      <c r="Y487" s="31">
        <f t="shared" si="275"/>
        <v>-65.627848831171193</v>
      </c>
      <c r="Z487" s="31">
        <f t="shared" si="276"/>
        <v>-89.970027000209257</v>
      </c>
      <c r="AA487" s="31">
        <f t="shared" si="277"/>
        <v>54.433016180722049</v>
      </c>
      <c r="AB487" s="31">
        <f t="shared" si="278"/>
        <v>-89.891239277441301</v>
      </c>
      <c r="AC487" s="31">
        <f t="shared" si="279"/>
        <v>0.59247316472933231</v>
      </c>
      <c r="AD487" s="31">
        <f t="shared" si="280"/>
        <v>20.922650890923876</v>
      </c>
      <c r="AE487" s="31">
        <f t="shared" si="281"/>
        <v>-10.075780711272822</v>
      </c>
      <c r="AF487" s="31">
        <f t="shared" si="282"/>
        <v>-158.93861538672667</v>
      </c>
      <c r="AG487" s="31">
        <f t="shared" si="305"/>
        <v>92.110410468749379</v>
      </c>
      <c r="AH487" s="31">
        <f t="shared" si="283"/>
        <v>-173.02085787710664</v>
      </c>
      <c r="AI487" s="31">
        <f t="shared" si="284"/>
        <v>-89.999999872038387</v>
      </c>
      <c r="AJ487" s="31">
        <f t="shared" si="285"/>
        <v>90.355233414157823</v>
      </c>
      <c r="AK487" s="31">
        <f t="shared" si="286"/>
        <v>89.998260754206058</v>
      </c>
      <c r="AL487" s="32">
        <f t="shared" si="287"/>
        <v>-31.879854783365001</v>
      </c>
      <c r="AM487" s="31">
        <f t="shared" si="288"/>
        <v>-88.540591552650781</v>
      </c>
      <c r="AN487" s="31">
        <f t="shared" si="289"/>
        <v>-22.435068777564435</v>
      </c>
      <c r="AO487" s="31">
        <f t="shared" si="290"/>
        <v>-88.542330670483111</v>
      </c>
      <c r="AP487" s="30">
        <f t="shared" si="306"/>
        <v>23.609121289162623</v>
      </c>
      <c r="AQ487" s="30">
        <f t="shared" si="307"/>
        <v>-22.498774732165998</v>
      </c>
      <c r="AR487" s="31">
        <f t="shared" si="291"/>
        <v>-31.400502931840634</v>
      </c>
      <c r="AS487" s="33">
        <f t="shared" si="292"/>
        <v>-247.48094605720979</v>
      </c>
      <c r="AT487" s="31">
        <f t="shared" si="293"/>
        <v>1.9870775884099981E-4</v>
      </c>
      <c r="AU487" s="31">
        <f t="shared" si="294"/>
        <v>0.38755757822566445</v>
      </c>
      <c r="AV487" s="32">
        <f t="shared" si="295"/>
        <v>-1.117756569776757E-6</v>
      </c>
      <c r="AW487" s="31">
        <f t="shared" si="296"/>
        <v>-2.9067259187160448E-2</v>
      </c>
      <c r="AX487" s="34">
        <f t="shared" si="297"/>
        <v>1.9759000227122304E-4</v>
      </c>
      <c r="AY487" s="35">
        <f t="shared" si="298"/>
        <v>0.35849031903850398</v>
      </c>
      <c r="AZ487" s="10">
        <f t="shared" si="299"/>
        <v>-31.400305341838362</v>
      </c>
      <c r="BA487" s="10">
        <f t="shared" si="300"/>
        <v>-247.12245573817128</v>
      </c>
      <c r="BB487" s="10">
        <f t="shared" si="301"/>
        <v>-67.122455738171283</v>
      </c>
      <c r="BC487" s="37"/>
      <c r="BD487" s="46">
        <f t="shared" si="302"/>
        <v>-31</v>
      </c>
      <c r="BE487" s="46">
        <f t="shared" si="303"/>
        <v>-247</v>
      </c>
      <c r="BF487" s="46">
        <f t="shared" si="304"/>
        <v>-67</v>
      </c>
    </row>
    <row r="488" spans="22:58" x14ac:dyDescent="0.3">
      <c r="V488" s="29">
        <v>5.8400000000000603</v>
      </c>
      <c r="W488" s="38">
        <f t="shared" si="274"/>
        <v>6918309.7091903305</v>
      </c>
      <c r="X488" s="30">
        <f t="shared" si="308"/>
        <v>0.52657877444698298</v>
      </c>
      <c r="Y488" s="31">
        <f t="shared" si="275"/>
        <v>-65.827848777679876</v>
      </c>
      <c r="Z488" s="31">
        <f t="shared" si="276"/>
        <v>-89.970709268860531</v>
      </c>
      <c r="AA488" s="31">
        <f t="shared" si="277"/>
        <v>54.633015476407309</v>
      </c>
      <c r="AB488" s="31">
        <f t="shared" si="278"/>
        <v>-89.893714967992025</v>
      </c>
      <c r="AC488" s="31">
        <f t="shared" si="279"/>
        <v>0.61849656195588187</v>
      </c>
      <c r="AD488" s="31">
        <f t="shared" si="280"/>
        <v>21.366490595318766</v>
      </c>
      <c r="AE488" s="31">
        <f t="shared" si="281"/>
        <v>-10.049757964869697</v>
      </c>
      <c r="AF488" s="31">
        <f t="shared" si="282"/>
        <v>-158.49793364153379</v>
      </c>
      <c r="AG488" s="31">
        <f t="shared" si="305"/>
        <v>92.110410468749379</v>
      </c>
      <c r="AH488" s="31">
        <f t="shared" si="283"/>
        <v>-173.22085787710665</v>
      </c>
      <c r="AI488" s="31">
        <f t="shared" si="284"/>
        <v>-89.999999874951143</v>
      </c>
      <c r="AJ488" s="31">
        <f t="shared" si="285"/>
        <v>90.555233413977732</v>
      </c>
      <c r="AK488" s="31">
        <f t="shared" si="286"/>
        <v>89.998300344273744</v>
      </c>
      <c r="AL488" s="32">
        <f t="shared" si="287"/>
        <v>-32.079727992129854</v>
      </c>
      <c r="AM488" s="31">
        <f t="shared" si="288"/>
        <v>-88.573797864356749</v>
      </c>
      <c r="AN488" s="31">
        <f t="shared" si="289"/>
        <v>-22.634941986509396</v>
      </c>
      <c r="AO488" s="31">
        <f t="shared" si="290"/>
        <v>-88.575497395034148</v>
      </c>
      <c r="AP488" s="30">
        <f t="shared" si="306"/>
        <v>23.609121289162623</v>
      </c>
      <c r="AQ488" s="30">
        <f t="shared" si="307"/>
        <v>-22.498774732165998</v>
      </c>
      <c r="AR488" s="31">
        <f t="shared" si="291"/>
        <v>-31.57435339438247</v>
      </c>
      <c r="AS488" s="33">
        <f t="shared" si="292"/>
        <v>-247.07343103656794</v>
      </c>
      <c r="AT488" s="31">
        <f t="shared" si="293"/>
        <v>2.0807234266923577E-4</v>
      </c>
      <c r="AU488" s="31">
        <f t="shared" si="294"/>
        <v>0.39658466885319038</v>
      </c>
      <c r="AV488" s="32">
        <f t="shared" si="295"/>
        <v>-1.170434807405737E-6</v>
      </c>
      <c r="AW488" s="31">
        <f t="shared" si="296"/>
        <v>-2.9744322510767331E-2</v>
      </c>
      <c r="AX488" s="34">
        <f t="shared" si="297"/>
        <v>2.0690190786183004E-4</v>
      </c>
      <c r="AY488" s="35">
        <f t="shared" si="298"/>
        <v>0.36684034634242307</v>
      </c>
      <c r="AZ488" s="10">
        <f t="shared" si="299"/>
        <v>-31.574146492474608</v>
      </c>
      <c r="BA488" s="10">
        <f t="shared" si="300"/>
        <v>-246.70659069022551</v>
      </c>
      <c r="BB488" s="10">
        <f t="shared" si="301"/>
        <v>-66.706590690225511</v>
      </c>
      <c r="BC488" s="37"/>
      <c r="BD488" s="46">
        <f t="shared" si="302"/>
        <v>-32</v>
      </c>
      <c r="BE488" s="46">
        <f t="shared" si="303"/>
        <v>-247</v>
      </c>
      <c r="BF488" s="46">
        <f t="shared" si="304"/>
        <v>-67</v>
      </c>
    </row>
    <row r="489" spans="22:58" x14ac:dyDescent="0.3">
      <c r="V489" s="29">
        <v>5.85000000000006</v>
      </c>
      <c r="W489" s="36">
        <f t="shared" ref="W489:W552" si="309">10*10^V489</f>
        <v>7079457.8438423667</v>
      </c>
      <c r="X489" s="30">
        <f t="shared" si="308"/>
        <v>0.52657877444698298</v>
      </c>
      <c r="Y489" s="31">
        <f t="shared" ref="Y489:Y552" si="310">20*LOG(1/SQRT((W489/fp)^2+1))</f>
        <v>-66.027848726596034</v>
      </c>
      <c r="Z489" s="31">
        <f t="shared" ref="Z489:Z552" si="311">-180/PI()*ATAN(W489/fp)</f>
        <v>-89.971376007189278</v>
      </c>
      <c r="AA489" s="31">
        <f t="shared" ref="AA489:AA552" si="312">20*LOG(SQRT((W489/fzRHP)^2+1))</f>
        <v>54.833014803791826</v>
      </c>
      <c r="AB489" s="31">
        <f t="shared" ref="AB489:AB552" si="313">-180/PI()*ATAN(W489/fzRHP)</f>
        <v>-89.896134305329241</v>
      </c>
      <c r="AC489" s="31">
        <f t="shared" ref="AC489:AC552" si="314">20*LOG(SQRT((W489/fzESR)^2+1))</f>
        <v>0.6455802984786263</v>
      </c>
      <c r="AD489" s="31">
        <f t="shared" ref="AD489:AD552" si="315">180/PI()*ATAN(W489/fzESR)</f>
        <v>21.817900353338676</v>
      </c>
      <c r="AE489" s="31">
        <f t="shared" ref="AE489:AE552" si="316">X489+Y489+AA489+AC489</f>
        <v>-10.022674849878593</v>
      </c>
      <c r="AF489" s="31">
        <f t="shared" ref="AF489:AF552" si="317">Z489+AB489+AD489</f>
        <v>-158.04960995917983</v>
      </c>
      <c r="AG489" s="31">
        <f t="shared" si="305"/>
        <v>92.110410468749379</v>
      </c>
      <c r="AH489" s="31">
        <f t="shared" ref="AH489:AH552" si="318">20*LOG(1/SQRT((W489/fp_comp1)^2+1))</f>
        <v>-173.42085787710664</v>
      </c>
      <c r="AI489" s="31">
        <f t="shared" ref="AI489:AI552" si="319">-180/PI()*ATAN(W489/fp_comp1)</f>
        <v>-89.999999877797606</v>
      </c>
      <c r="AJ489" s="31">
        <f t="shared" ref="AJ489:AJ552" si="320">20*LOG(SQRT((W489/fz_comp)^2+1))</f>
        <v>90.755233413805726</v>
      </c>
      <c r="AK489" s="31">
        <f t="shared" ref="AK489:AK552" si="321">180/PI()*ATAN(W489/fz_comp)</f>
        <v>89.998339033161471</v>
      </c>
      <c r="AL489" s="32">
        <f t="shared" ref="AL489:AL552" si="322">20*LOG(1/SQRT((W489/fp_comp2)^2+1))</f>
        <v>-32.279606903984721</v>
      </c>
      <c r="AM489" s="31">
        <f t="shared" ref="AM489:AM552" si="323">-180/PI()*ATAN(W489/fp_comp2)</f>
        <v>-88.606249234134253</v>
      </c>
      <c r="AN489" s="31">
        <f t="shared" ref="AN489:AN552" si="324">AG489+AH489+AJ489+AL489</f>
        <v>-22.834820898536258</v>
      </c>
      <c r="AO489" s="31">
        <f t="shared" ref="AO489:AO552" si="325">AI489+AK489+AM489</f>
        <v>-88.607910078770388</v>
      </c>
      <c r="AP489" s="30">
        <f t="shared" si="306"/>
        <v>23.609121289162623</v>
      </c>
      <c r="AQ489" s="30">
        <f t="shared" si="307"/>
        <v>-22.498774732165998</v>
      </c>
      <c r="AR489" s="31">
        <f t="shared" ref="AR489:AR552" si="326">AE489+AN489+AP489+AQ489</f>
        <v>-31.747149191418224</v>
      </c>
      <c r="AS489" s="33">
        <f t="shared" ref="AS489:AS552" si="327">AF489+AO489</f>
        <v>-246.65752003795023</v>
      </c>
      <c r="AT489" s="31">
        <f t="shared" ref="AT489:AT552" si="328">20*LOG(SQRT((W489/fz_ff)^2+1))</f>
        <v>2.1787824409445582E-4</v>
      </c>
      <c r="AU489" s="31">
        <f t="shared" ref="AU489:AU552" si="329">180/PI()*ATAN(W489/fz_ff)</f>
        <v>0.40582200704722032</v>
      </c>
      <c r="AV489" s="32">
        <f t="shared" ref="AV489:AV552" si="330">20*LOG(1/SQRT((W489/fp_ff)^2+1))</f>
        <v>-1.2255956932662088E-6</v>
      </c>
      <c r="AW489" s="31">
        <f t="shared" ref="AW489:AW552" si="331">-180/PI()*ATAN(W489/fp_ff)</f>
        <v>-3.0437156656543441E-2</v>
      </c>
      <c r="AX489" s="34">
        <f t="shared" ref="AX489:AX552" si="332">AT489+AV489</f>
        <v>2.166526484011896E-4</v>
      </c>
      <c r="AY489" s="35">
        <f t="shared" ref="AY489:AY552" si="333">AU489+AW489</f>
        <v>0.37538485039067687</v>
      </c>
      <c r="AZ489" s="10">
        <f t="shared" ref="AZ489:AZ552" si="334">AR489+AX489</f>
        <v>-31.746932538769823</v>
      </c>
      <c r="BA489" s="10">
        <f t="shared" ref="BA489:BA552" si="335">AS489+AY489</f>
        <v>-246.28213518755956</v>
      </c>
      <c r="BB489" s="10">
        <f t="shared" ref="BB489:BB552" si="336">BA489+180</f>
        <v>-66.282135187559561</v>
      </c>
      <c r="BC489" s="48"/>
      <c r="BD489" s="46">
        <f t="shared" ref="BD489:BD552" si="337">ROUND(AZ489,0)</f>
        <v>-32</v>
      </c>
      <c r="BE489" s="46">
        <f t="shared" ref="BE489:BE552" si="338">ROUND(BA489,0)</f>
        <v>-246</v>
      </c>
      <c r="BF489" s="46">
        <f t="shared" ref="BF489:BF552" si="339">ROUND(BB489,0)</f>
        <v>-66</v>
      </c>
    </row>
    <row r="490" spans="22:58" x14ac:dyDescent="0.3">
      <c r="V490" s="29">
        <v>5.8600000000000598</v>
      </c>
      <c r="W490" s="38">
        <f t="shared" si="309"/>
        <v>7244359.600750911</v>
      </c>
      <c r="X490" s="30">
        <f t="shared" si="308"/>
        <v>0.52657877444698298</v>
      </c>
      <c r="Y490" s="31">
        <f t="shared" si="310"/>
        <v>-66.227848677811352</v>
      </c>
      <c r="Z490" s="31">
        <f t="shared" si="311"/>
        <v>-89.972027568708256</v>
      </c>
      <c r="AA490" s="31">
        <f t="shared" si="312"/>
        <v>55.033014161448939</v>
      </c>
      <c r="AB490" s="31">
        <f t="shared" si="313"/>
        <v>-89.898498572183101</v>
      </c>
      <c r="AC490" s="31">
        <f t="shared" si="314"/>
        <v>0.67376057959757041</v>
      </c>
      <c r="AD490" s="31">
        <f t="shared" si="315"/>
        <v>22.276895289535911</v>
      </c>
      <c r="AE490" s="31">
        <f t="shared" si="316"/>
        <v>-9.994495162317854</v>
      </c>
      <c r="AF490" s="31">
        <f t="shared" si="317"/>
        <v>-157.59363085135544</v>
      </c>
      <c r="AG490" s="31">
        <f t="shared" si="305"/>
        <v>92.110410468749379</v>
      </c>
      <c r="AH490" s="31">
        <f t="shared" si="318"/>
        <v>-173.62085787710666</v>
      </c>
      <c r="AI490" s="31">
        <f t="shared" si="319"/>
        <v>-89.999999880579267</v>
      </c>
      <c r="AJ490" s="31">
        <f t="shared" si="320"/>
        <v>90.955233413641452</v>
      </c>
      <c r="AK490" s="31">
        <f t="shared" si="321"/>
        <v>89.998376841382594</v>
      </c>
      <c r="AL490" s="32">
        <f t="shared" si="322"/>
        <v>-32.479491262552159</v>
      </c>
      <c r="AM490" s="31">
        <f t="shared" si="323"/>
        <v>-88.63796278480082</v>
      </c>
      <c r="AN490" s="31">
        <f t="shared" si="324"/>
        <v>-23.034705257267987</v>
      </c>
      <c r="AO490" s="31">
        <f t="shared" si="325"/>
        <v>-88.639585823997493</v>
      </c>
      <c r="AP490" s="30">
        <f t="shared" si="306"/>
        <v>23.609121289162623</v>
      </c>
      <c r="AQ490" s="30">
        <f t="shared" si="307"/>
        <v>-22.498774732165998</v>
      </c>
      <c r="AR490" s="31">
        <f t="shared" si="326"/>
        <v>-31.918853862589216</v>
      </c>
      <c r="AS490" s="33">
        <f t="shared" si="327"/>
        <v>-246.23321667535293</v>
      </c>
      <c r="AT490" s="31">
        <f t="shared" si="328"/>
        <v>2.2814625968472081E-4</v>
      </c>
      <c r="AU490" s="31">
        <f t="shared" si="329"/>
        <v>0.41527448864481903</v>
      </c>
      <c r="AV490" s="32">
        <f t="shared" si="330"/>
        <v>-1.2833562302386029E-6</v>
      </c>
      <c r="AW490" s="31">
        <f t="shared" si="331"/>
        <v>-3.1146128973512738E-2</v>
      </c>
      <c r="AX490" s="34">
        <f t="shared" si="332"/>
        <v>2.2686290345448222E-4</v>
      </c>
      <c r="AY490" s="35">
        <f t="shared" si="333"/>
        <v>0.38412835967130632</v>
      </c>
      <c r="AZ490" s="10">
        <f t="shared" si="334"/>
        <v>-31.918626999685763</v>
      </c>
      <c r="BA490" s="10">
        <f t="shared" si="335"/>
        <v>-245.84908831568163</v>
      </c>
      <c r="BB490" s="10">
        <f t="shared" si="336"/>
        <v>-65.849088315681627</v>
      </c>
      <c r="BC490" s="37"/>
      <c r="BD490" s="46">
        <f t="shared" si="337"/>
        <v>-32</v>
      </c>
      <c r="BE490" s="46">
        <f t="shared" si="338"/>
        <v>-246</v>
      </c>
      <c r="BF490" s="46">
        <f t="shared" si="339"/>
        <v>-66</v>
      </c>
    </row>
    <row r="491" spans="22:58" x14ac:dyDescent="0.3">
      <c r="V491" s="29">
        <v>5.8700000000000596</v>
      </c>
      <c r="W491" s="38">
        <f t="shared" si="309"/>
        <v>7413102.4130102079</v>
      </c>
      <c r="X491" s="30">
        <f t="shared" si="308"/>
        <v>0.52657877444698298</v>
      </c>
      <c r="Y491" s="31">
        <f t="shared" si="310"/>
        <v>-66.427848631222332</v>
      </c>
      <c r="Z491" s="31">
        <f t="shared" si="311"/>
        <v>-89.972664298883331</v>
      </c>
      <c r="AA491" s="31">
        <f t="shared" si="312"/>
        <v>55.233013548016146</v>
      </c>
      <c r="AB491" s="31">
        <f t="shared" si="313"/>
        <v>-89.900809022086989</v>
      </c>
      <c r="AC491" s="31">
        <f t="shared" si="314"/>
        <v>0.70307427426372504</v>
      </c>
      <c r="AD491" s="31">
        <f t="shared" si="315"/>
        <v>22.743483058856437</v>
      </c>
      <c r="AE491" s="31">
        <f t="shared" si="316"/>
        <v>-9.9651820344954718</v>
      </c>
      <c r="AF491" s="31">
        <f t="shared" si="317"/>
        <v>-157.12999026211389</v>
      </c>
      <c r="AG491" s="31">
        <f t="shared" si="305"/>
        <v>92.110410468749379</v>
      </c>
      <c r="AH491" s="31">
        <f t="shared" si="318"/>
        <v>-173.82085787710665</v>
      </c>
      <c r="AI491" s="31">
        <f t="shared" si="319"/>
        <v>-89.999999883297605</v>
      </c>
      <c r="AJ491" s="31">
        <f t="shared" si="320"/>
        <v>91.155233413484581</v>
      </c>
      <c r="AK491" s="31">
        <f t="shared" si="321"/>
        <v>89.998413788983541</v>
      </c>
      <c r="AL491" s="32">
        <f t="shared" si="322"/>
        <v>-32.679380822966877</v>
      </c>
      <c r="AM491" s="31">
        <f t="shared" si="323"/>
        <v>-88.668955253527855</v>
      </c>
      <c r="AN491" s="31">
        <f t="shared" si="324"/>
        <v>-23.234594817839564</v>
      </c>
      <c r="AO491" s="31">
        <f t="shared" si="325"/>
        <v>-88.670541347841919</v>
      </c>
      <c r="AP491" s="30">
        <f t="shared" si="306"/>
        <v>23.609121289162623</v>
      </c>
      <c r="AQ491" s="30">
        <f t="shared" si="307"/>
        <v>-22.498774732165998</v>
      </c>
      <c r="AR491" s="31">
        <f t="shared" si="326"/>
        <v>-32.08943029533841</v>
      </c>
      <c r="AS491" s="33">
        <f t="shared" si="327"/>
        <v>-245.80053160995581</v>
      </c>
      <c r="AT491" s="31">
        <f t="shared" si="328"/>
        <v>2.3889816592084835E-4</v>
      </c>
      <c r="AU491" s="31">
        <f t="shared" si="329"/>
        <v>0.42494712341749102</v>
      </c>
      <c r="AV491" s="32">
        <f t="shared" si="330"/>
        <v>-1.3438389361983609E-6</v>
      </c>
      <c r="AW491" s="31">
        <f t="shared" si="331"/>
        <v>-3.1871615367313109E-2</v>
      </c>
      <c r="AX491" s="34">
        <f t="shared" si="332"/>
        <v>2.3755432698464998E-4</v>
      </c>
      <c r="AY491" s="35">
        <f t="shared" si="333"/>
        <v>0.39307550805017794</v>
      </c>
      <c r="AZ491" s="10">
        <f t="shared" si="334"/>
        <v>-32.089192741011423</v>
      </c>
      <c r="BA491" s="10">
        <f t="shared" si="335"/>
        <v>-245.40745610190564</v>
      </c>
      <c r="BB491" s="10">
        <f t="shared" si="336"/>
        <v>-65.407456101905638</v>
      </c>
      <c r="BC491" s="37"/>
      <c r="BD491" s="46">
        <f t="shared" si="337"/>
        <v>-32</v>
      </c>
      <c r="BE491" s="46">
        <f t="shared" si="338"/>
        <v>-245</v>
      </c>
      <c r="BF491" s="46">
        <f t="shared" si="339"/>
        <v>-65</v>
      </c>
    </row>
    <row r="492" spans="22:58" x14ac:dyDescent="0.3">
      <c r="V492" s="29">
        <v>5.8800000000000603</v>
      </c>
      <c r="W492" s="36">
        <f t="shared" si="309"/>
        <v>7585775.7502928935</v>
      </c>
      <c r="X492" s="30">
        <f t="shared" si="308"/>
        <v>0.52657877444698298</v>
      </c>
      <c r="Y492" s="31">
        <f t="shared" si="310"/>
        <v>-66.627848586730181</v>
      </c>
      <c r="Z492" s="31">
        <f t="shared" si="311"/>
        <v>-89.973286535316646</v>
      </c>
      <c r="AA492" s="31">
        <f t="shared" si="312"/>
        <v>55.433012962192301</v>
      </c>
      <c r="AB492" s="31">
        <f t="shared" si="313"/>
        <v>-89.903066880041948</v>
      </c>
      <c r="AC492" s="31">
        <f t="shared" si="314"/>
        <v>0.7335588796587682</v>
      </c>
      <c r="AD492" s="31">
        <f t="shared" si="315"/>
        <v>23.217663452574651</v>
      </c>
      <c r="AE492" s="31">
        <f t="shared" si="316"/>
        <v>-9.9346979704321239</v>
      </c>
      <c r="AF492" s="31">
        <f t="shared" si="317"/>
        <v>-156.65868996278397</v>
      </c>
      <c r="AG492" s="31">
        <f t="shared" si="305"/>
        <v>92.110410468749379</v>
      </c>
      <c r="AH492" s="31">
        <f t="shared" si="318"/>
        <v>-174.02085787710664</v>
      </c>
      <c r="AI492" s="31">
        <f t="shared" si="319"/>
        <v>-89.999999885954082</v>
      </c>
      <c r="AJ492" s="31">
        <f t="shared" si="320"/>
        <v>91.355233413334759</v>
      </c>
      <c r="AK492" s="31">
        <f t="shared" si="321"/>
        <v>89.998449895554401</v>
      </c>
      <c r="AL492" s="32">
        <f t="shared" si="322"/>
        <v>-32.879275351359979</v>
      </c>
      <c r="AM492" s="31">
        <f t="shared" si="323"/>
        <v>-88.699243000345049</v>
      </c>
      <c r="AN492" s="31">
        <f t="shared" si="324"/>
        <v>-23.434489346382477</v>
      </c>
      <c r="AO492" s="31">
        <f t="shared" si="325"/>
        <v>-88.700792990744731</v>
      </c>
      <c r="AP492" s="30">
        <f t="shared" si="306"/>
        <v>23.609121289162623</v>
      </c>
      <c r="AQ492" s="30">
        <f t="shared" si="307"/>
        <v>-22.498774732165998</v>
      </c>
      <c r="AR492" s="31">
        <f t="shared" si="326"/>
        <v>-32.258840759817978</v>
      </c>
      <c r="AS492" s="33">
        <f t="shared" si="327"/>
        <v>-245.3594829535287</v>
      </c>
      <c r="AT492" s="31">
        <f t="shared" si="328"/>
        <v>2.5015676535713343E-4</v>
      </c>
      <c r="AU492" s="31">
        <f t="shared" si="329"/>
        <v>0.43484503771760058</v>
      </c>
      <c r="AV492" s="32">
        <f t="shared" si="330"/>
        <v>-1.4071721034206281E-6</v>
      </c>
      <c r="AW492" s="31">
        <f t="shared" si="331"/>
        <v>-3.2614000499502416E-2</v>
      </c>
      <c r="AX492" s="34">
        <f t="shared" si="332"/>
        <v>2.487495932537128E-4</v>
      </c>
      <c r="AY492" s="35">
        <f t="shared" si="333"/>
        <v>0.40223103721809816</v>
      </c>
      <c r="AZ492" s="10">
        <f t="shared" si="334"/>
        <v>-32.258592010224724</v>
      </c>
      <c r="BA492" s="10">
        <f t="shared" si="335"/>
        <v>-244.95725191631061</v>
      </c>
      <c r="BB492" s="10">
        <f t="shared" si="336"/>
        <v>-64.957251916310611</v>
      </c>
      <c r="BC492" s="48"/>
      <c r="BD492" s="46">
        <f t="shared" si="337"/>
        <v>-32</v>
      </c>
      <c r="BE492" s="46">
        <f t="shared" si="338"/>
        <v>-245</v>
      </c>
      <c r="BF492" s="46">
        <f t="shared" si="339"/>
        <v>-65</v>
      </c>
    </row>
    <row r="493" spans="22:58" x14ac:dyDescent="0.3">
      <c r="V493" s="29">
        <v>5.8900000000000601</v>
      </c>
      <c r="W493" s="38">
        <f t="shared" si="309"/>
        <v>7762471.1662879968</v>
      </c>
      <c r="X493" s="30">
        <f t="shared" si="308"/>
        <v>0.52657877444698298</v>
      </c>
      <c r="Y493" s="31">
        <f t="shared" si="310"/>
        <v>-66.827848544240481</v>
      </c>
      <c r="Z493" s="31">
        <f t="shared" si="311"/>
        <v>-89.973894607925601</v>
      </c>
      <c r="AA493" s="31">
        <f t="shared" si="312"/>
        <v>55.633012402734792</v>
      </c>
      <c r="AB493" s="31">
        <f t="shared" si="313"/>
        <v>-89.905273343166058</v>
      </c>
      <c r="AC493" s="31">
        <f t="shared" si="314"/>
        <v>0.76525248132096724</v>
      </c>
      <c r="AD493" s="31">
        <f t="shared" si="315"/>
        <v>23.699428005422813</v>
      </c>
      <c r="AE493" s="31">
        <f t="shared" si="316"/>
        <v>-9.9030048857377331</v>
      </c>
      <c r="AF493" s="31">
        <f t="shared" si="317"/>
        <v>-156.17973994566884</v>
      </c>
      <c r="AG493" s="31">
        <f t="shared" si="305"/>
        <v>92.110410468749379</v>
      </c>
      <c r="AH493" s="31">
        <f t="shared" si="318"/>
        <v>-174.22085787710665</v>
      </c>
      <c r="AI493" s="31">
        <f t="shared" si="319"/>
        <v>-89.999999888550093</v>
      </c>
      <c r="AJ493" s="31">
        <f t="shared" si="320"/>
        <v>91.555233413191687</v>
      </c>
      <c r="AK493" s="31">
        <f t="shared" si="321"/>
        <v>89.998485180239371</v>
      </c>
      <c r="AL493" s="32">
        <f t="shared" si="322"/>
        <v>-33.079174624366182</v>
      </c>
      <c r="AM493" s="31">
        <f t="shared" si="323"/>
        <v>-88.72884201646896</v>
      </c>
      <c r="AN493" s="31">
        <f t="shared" si="324"/>
        <v>-23.634388619531769</v>
      </c>
      <c r="AO493" s="31">
        <f t="shared" si="325"/>
        <v>-88.730356724779682</v>
      </c>
      <c r="AP493" s="30">
        <f t="shared" si="306"/>
        <v>23.609121289162623</v>
      </c>
      <c r="AQ493" s="30">
        <f t="shared" si="307"/>
        <v>-22.498774732165998</v>
      </c>
      <c r="AR493" s="31">
        <f t="shared" si="326"/>
        <v>-32.427046948272881</v>
      </c>
      <c r="AS493" s="33">
        <f t="shared" si="327"/>
        <v>-244.91009667044852</v>
      </c>
      <c r="AT493" s="31">
        <f t="shared" si="328"/>
        <v>2.6194593495768709E-4</v>
      </c>
      <c r="AU493" s="31">
        <f t="shared" si="329"/>
        <v>0.44497347718590113</v>
      </c>
      <c r="AV493" s="32">
        <f t="shared" si="330"/>
        <v>-1.4734900705212562E-6</v>
      </c>
      <c r="AW493" s="31">
        <f t="shared" si="331"/>
        <v>-3.3373677991506735E-2</v>
      </c>
      <c r="AX493" s="34">
        <f t="shared" si="332"/>
        <v>2.6047244488716583E-4</v>
      </c>
      <c r="AY493" s="35">
        <f t="shared" si="333"/>
        <v>0.41159979919439438</v>
      </c>
      <c r="AZ493" s="10">
        <f t="shared" si="334"/>
        <v>-32.426786475827996</v>
      </c>
      <c r="BA493" s="10">
        <f t="shared" si="335"/>
        <v>-244.49849687125413</v>
      </c>
      <c r="BB493" s="10">
        <f t="shared" si="336"/>
        <v>-64.498496871254133</v>
      </c>
      <c r="BC493" s="37"/>
      <c r="BD493" s="46">
        <f t="shared" si="337"/>
        <v>-32</v>
      </c>
      <c r="BE493" s="46">
        <f t="shared" si="338"/>
        <v>-244</v>
      </c>
      <c r="BF493" s="46">
        <f t="shared" si="339"/>
        <v>-64</v>
      </c>
    </row>
    <row r="494" spans="22:58" x14ac:dyDescent="0.3">
      <c r="V494" s="29">
        <v>5.9000000000000599</v>
      </c>
      <c r="W494" s="38">
        <f t="shared" si="309"/>
        <v>7943282.34724392</v>
      </c>
      <c r="X494" s="30">
        <f t="shared" si="308"/>
        <v>0.52657877444698298</v>
      </c>
      <c r="Y494" s="31">
        <f t="shared" si="310"/>
        <v>-67.027848503663151</v>
      </c>
      <c r="Z494" s="31">
        <f t="shared" si="311"/>
        <v>-89.974488839117797</v>
      </c>
      <c r="AA494" s="31">
        <f t="shared" si="312"/>
        <v>55.833011868456957</v>
      </c>
      <c r="AB494" s="31">
        <f t="shared" si="313"/>
        <v>-89.907429581329097</v>
      </c>
      <c r="AC494" s="31">
        <f t="shared" si="314"/>
        <v>0.79819370867109207</v>
      </c>
      <c r="AD494" s="31">
        <f t="shared" si="315"/>
        <v>24.18875960600338</v>
      </c>
      <c r="AE494" s="31">
        <f t="shared" si="316"/>
        <v>-9.8700641520881121</v>
      </c>
      <c r="AF494" s="31">
        <f t="shared" si="317"/>
        <v>-155.69315881444351</v>
      </c>
      <c r="AG494" s="31">
        <f t="shared" si="305"/>
        <v>92.110410468749379</v>
      </c>
      <c r="AH494" s="31">
        <f t="shared" si="318"/>
        <v>-174.42085787710664</v>
      </c>
      <c r="AI494" s="31">
        <f t="shared" si="319"/>
        <v>-89.999999891087</v>
      </c>
      <c r="AJ494" s="31">
        <f t="shared" si="320"/>
        <v>91.755233413055066</v>
      </c>
      <c r="AK494" s="31">
        <f t="shared" si="321"/>
        <v>89.998519661746869</v>
      </c>
      <c r="AL494" s="32">
        <f t="shared" si="322"/>
        <v>-33.279078428653008</v>
      </c>
      <c r="AM494" s="31">
        <f t="shared" si="323"/>
        <v>-88.757767932459402</v>
      </c>
      <c r="AN494" s="31">
        <f t="shared" si="324"/>
        <v>-23.834292423955205</v>
      </c>
      <c r="AO494" s="31">
        <f t="shared" si="325"/>
        <v>-88.759248161799533</v>
      </c>
      <c r="AP494" s="30">
        <f t="shared" si="306"/>
        <v>23.609121289162623</v>
      </c>
      <c r="AQ494" s="30">
        <f t="shared" si="307"/>
        <v>-22.498774732165998</v>
      </c>
      <c r="AR494" s="31">
        <f t="shared" si="326"/>
        <v>-32.594010019046692</v>
      </c>
      <c r="AS494" s="33">
        <f t="shared" si="327"/>
        <v>-244.45240697624303</v>
      </c>
      <c r="AT494" s="31">
        <f t="shared" si="328"/>
        <v>2.74290676702723E-4</v>
      </c>
      <c r="AU494" s="31">
        <f t="shared" si="329"/>
        <v>0.45533780952155994</v>
      </c>
      <c r="AV494" s="32">
        <f t="shared" si="330"/>
        <v>-1.5429335050054729E-6</v>
      </c>
      <c r="AW494" s="31">
        <f t="shared" si="331"/>
        <v>-3.4151050633318823E-2</v>
      </c>
      <c r="AX494" s="34">
        <f t="shared" si="332"/>
        <v>2.727477431977175E-4</v>
      </c>
      <c r="AY494" s="35">
        <f t="shared" si="333"/>
        <v>0.42118675888824114</v>
      </c>
      <c r="AZ494" s="10">
        <f t="shared" si="334"/>
        <v>-32.593737271303496</v>
      </c>
      <c r="BA494" s="10">
        <f t="shared" si="335"/>
        <v>-244.03122021735479</v>
      </c>
      <c r="BB494" s="10">
        <f t="shared" si="336"/>
        <v>-64.031220217354786</v>
      </c>
      <c r="BC494" s="37"/>
      <c r="BD494" s="46">
        <f t="shared" si="337"/>
        <v>-33</v>
      </c>
      <c r="BE494" s="46">
        <f t="shared" si="338"/>
        <v>-244</v>
      </c>
      <c r="BF494" s="46">
        <f t="shared" si="339"/>
        <v>-64</v>
      </c>
    </row>
    <row r="495" spans="22:58" x14ac:dyDescent="0.3">
      <c r="V495" s="29">
        <v>5.9100000000000597</v>
      </c>
      <c r="W495" s="36">
        <f t="shared" si="309"/>
        <v>8128305.1616421212</v>
      </c>
      <c r="X495" s="30">
        <f t="shared" si="308"/>
        <v>0.52657877444698298</v>
      </c>
      <c r="Y495" s="31">
        <f t="shared" si="310"/>
        <v>-67.2278484649121</v>
      </c>
      <c r="Z495" s="31">
        <f t="shared" si="311"/>
        <v>-89.975069543961965</v>
      </c>
      <c r="AA495" s="31">
        <f t="shared" si="312"/>
        <v>56.033011358225522</v>
      </c>
      <c r="AB495" s="31">
        <f t="shared" si="313"/>
        <v>-89.909536737772626</v>
      </c>
      <c r="AC495" s="31">
        <f t="shared" si="314"/>
        <v>0.83242168581194398</v>
      </c>
      <c r="AD495" s="31">
        <f t="shared" si="315"/>
        <v>24.685632112737469</v>
      </c>
      <c r="AE495" s="31">
        <f t="shared" si="316"/>
        <v>-9.8358366464276443</v>
      </c>
      <c r="AF495" s="31">
        <f t="shared" si="317"/>
        <v>-155.19897416899713</v>
      </c>
      <c r="AG495" s="31">
        <f t="shared" si="305"/>
        <v>92.110410468749379</v>
      </c>
      <c r="AH495" s="31">
        <f t="shared" si="318"/>
        <v>-174.62085787710663</v>
      </c>
      <c r="AI495" s="31">
        <f t="shared" si="319"/>
        <v>-89.999999893566155</v>
      </c>
      <c r="AJ495" s="31">
        <f t="shared" si="320"/>
        <v>91.955233412924585</v>
      </c>
      <c r="AK495" s="31">
        <f t="shared" si="321"/>
        <v>89.998553358359416</v>
      </c>
      <c r="AL495" s="32">
        <f t="shared" si="322"/>
        <v>-33.478986560471043</v>
      </c>
      <c r="AM495" s="31">
        <f t="shared" si="323"/>
        <v>-88.78603602620592</v>
      </c>
      <c r="AN495" s="31">
        <f t="shared" si="324"/>
        <v>-24.034200555903709</v>
      </c>
      <c r="AO495" s="31">
        <f t="shared" si="325"/>
        <v>-88.787482561412659</v>
      </c>
      <c r="AP495" s="30">
        <f t="shared" si="306"/>
        <v>23.609121289162623</v>
      </c>
      <c r="AQ495" s="30">
        <f t="shared" si="307"/>
        <v>-22.498774732165998</v>
      </c>
      <c r="AR495" s="31">
        <f t="shared" si="326"/>
        <v>-32.759690645334729</v>
      </c>
      <c r="AS495" s="33">
        <f t="shared" si="327"/>
        <v>-243.98645673040977</v>
      </c>
      <c r="AT495" s="31">
        <f t="shared" si="328"/>
        <v>2.8721717059188685E-4</v>
      </c>
      <c r="AU495" s="31">
        <f t="shared" si="329"/>
        <v>0.4659435273160929</v>
      </c>
      <c r="AV495" s="32">
        <f t="shared" si="330"/>
        <v>-1.6156497089604836E-6</v>
      </c>
      <c r="AW495" s="31">
        <f t="shared" si="331"/>
        <v>-3.494653059705765E-2</v>
      </c>
      <c r="AX495" s="34">
        <f t="shared" si="332"/>
        <v>2.8560152088292638E-4</v>
      </c>
      <c r="AY495" s="35">
        <f t="shared" si="333"/>
        <v>0.43099699671903524</v>
      </c>
      <c r="AZ495" s="10">
        <f t="shared" si="334"/>
        <v>-32.759405043813842</v>
      </c>
      <c r="BA495" s="10">
        <f t="shared" si="335"/>
        <v>-243.55545973369072</v>
      </c>
      <c r="BB495" s="10">
        <f t="shared" si="336"/>
        <v>-63.555459733690725</v>
      </c>
      <c r="BC495" s="48"/>
      <c r="BD495" s="46">
        <f t="shared" si="337"/>
        <v>-33</v>
      </c>
      <c r="BE495" s="46">
        <f t="shared" si="338"/>
        <v>-244</v>
      </c>
      <c r="BF495" s="46">
        <f t="shared" si="339"/>
        <v>-64</v>
      </c>
    </row>
    <row r="496" spans="22:58" x14ac:dyDescent="0.3">
      <c r="V496" s="29">
        <v>5.9200000000000603</v>
      </c>
      <c r="W496" s="38">
        <f t="shared" si="309"/>
        <v>8317637.7110278793</v>
      </c>
      <c r="X496" s="30">
        <f t="shared" si="308"/>
        <v>0.52657877444698298</v>
      </c>
      <c r="Y496" s="31">
        <f t="shared" si="310"/>
        <v>-67.427848427905147</v>
      </c>
      <c r="Z496" s="31">
        <f t="shared" si="311"/>
        <v>-89.975637030355031</v>
      </c>
      <c r="AA496" s="31">
        <f t="shared" si="312"/>
        <v>56.233010870958246</v>
      </c>
      <c r="AB496" s="31">
        <f t="shared" si="313"/>
        <v>-89.911595929716086</v>
      </c>
      <c r="AC496" s="31">
        <f t="shared" si="314"/>
        <v>0.86797597749838529</v>
      </c>
      <c r="AD496" s="31">
        <f t="shared" si="315"/>
        <v>25.190009977763321</v>
      </c>
      <c r="AE496" s="31">
        <f t="shared" si="316"/>
        <v>-9.800282805001526</v>
      </c>
      <c r="AF496" s="31">
        <f t="shared" si="317"/>
        <v>-154.69722298230781</v>
      </c>
      <c r="AG496" s="31">
        <f t="shared" si="305"/>
        <v>92.110410468749379</v>
      </c>
      <c r="AH496" s="31">
        <f t="shared" si="318"/>
        <v>-174.82085787710668</v>
      </c>
      <c r="AI496" s="31">
        <f t="shared" si="319"/>
        <v>-89.999999895988893</v>
      </c>
      <c r="AJ496" s="31">
        <f t="shared" si="320"/>
        <v>92.155233412799987</v>
      </c>
      <c r="AK496" s="31">
        <f t="shared" si="321"/>
        <v>89.998586287943425</v>
      </c>
      <c r="AL496" s="32">
        <f t="shared" si="322"/>
        <v>-33.678898825224252</v>
      </c>
      <c r="AM496" s="31">
        <f t="shared" si="323"/>
        <v>-88.813661230747371</v>
      </c>
      <c r="AN496" s="31">
        <f t="shared" si="324"/>
        <v>-24.234112820781561</v>
      </c>
      <c r="AO496" s="31">
        <f t="shared" si="325"/>
        <v>-88.815074838792839</v>
      </c>
      <c r="AP496" s="30">
        <f t="shared" si="306"/>
        <v>23.609121289162623</v>
      </c>
      <c r="AQ496" s="30">
        <f t="shared" si="307"/>
        <v>-22.498774732165998</v>
      </c>
      <c r="AR496" s="31">
        <f t="shared" si="326"/>
        <v>-32.924049068786466</v>
      </c>
      <c r="AS496" s="33">
        <f t="shared" si="327"/>
        <v>-243.51229782110065</v>
      </c>
      <c r="AT496" s="31">
        <f t="shared" si="328"/>
        <v>3.0075283013313644E-4</v>
      </c>
      <c r="AU496" s="31">
        <f t="shared" si="329"/>
        <v>0.47679625095265632</v>
      </c>
      <c r="AV496" s="32">
        <f t="shared" si="330"/>
        <v>-1.6917929179978538E-6</v>
      </c>
      <c r="AW496" s="31">
        <f t="shared" si="331"/>
        <v>-3.5760539655502098E-2</v>
      </c>
      <c r="AX496" s="34">
        <f t="shared" si="332"/>
        <v>2.9906103721513857E-4</v>
      </c>
      <c r="AY496" s="35">
        <f t="shared" si="333"/>
        <v>0.44103571129715424</v>
      </c>
      <c r="AZ496" s="10">
        <f t="shared" si="334"/>
        <v>-32.923750007749248</v>
      </c>
      <c r="BA496" s="10">
        <f t="shared" si="335"/>
        <v>-243.07126210980348</v>
      </c>
      <c r="BB496" s="10">
        <f t="shared" si="336"/>
        <v>-63.071262109803484</v>
      </c>
      <c r="BC496" s="37"/>
      <c r="BD496" s="46">
        <f t="shared" si="337"/>
        <v>-33</v>
      </c>
      <c r="BE496" s="46">
        <f t="shared" si="338"/>
        <v>-243</v>
      </c>
      <c r="BF496" s="46">
        <f t="shared" si="339"/>
        <v>-63</v>
      </c>
    </row>
    <row r="497" spans="22:58" x14ac:dyDescent="0.3">
      <c r="V497" s="29">
        <v>5.9300000000000601</v>
      </c>
      <c r="W497" s="38">
        <f t="shared" si="309"/>
        <v>8511380.3820249606</v>
      </c>
      <c r="X497" s="30">
        <f t="shared" si="308"/>
        <v>0.52657877444698298</v>
      </c>
      <c r="Y497" s="31">
        <f t="shared" si="310"/>
        <v>-67.627848392563749</v>
      </c>
      <c r="Z497" s="31">
        <f t="shared" si="311"/>
        <v>-89.976191599185341</v>
      </c>
      <c r="AA497" s="31">
        <f t="shared" si="312"/>
        <v>56.433010405621545</v>
      </c>
      <c r="AB497" s="31">
        <f t="shared" si="313"/>
        <v>-89.913608248949004</v>
      </c>
      <c r="AC497" s="31">
        <f t="shared" si="314"/>
        <v>0.9048965302012163</v>
      </c>
      <c r="AD497" s="31">
        <f t="shared" si="315"/>
        <v>25.70184788135111</v>
      </c>
      <c r="AE497" s="31">
        <f t="shared" si="316"/>
        <v>-9.7633626822939981</v>
      </c>
      <c r="AF497" s="31">
        <f t="shared" si="317"/>
        <v>-154.18795196678323</v>
      </c>
      <c r="AG497" s="31">
        <f t="shared" si="305"/>
        <v>92.110410468749379</v>
      </c>
      <c r="AH497" s="31">
        <f t="shared" si="318"/>
        <v>-175.02085787710666</v>
      </c>
      <c r="AI497" s="31">
        <f t="shared" si="319"/>
        <v>-89.999999898356464</v>
      </c>
      <c r="AJ497" s="31">
        <f t="shared" si="320"/>
        <v>92.355233412680988</v>
      </c>
      <c r="AK497" s="31">
        <f t="shared" si="321"/>
        <v>89.998618467958593</v>
      </c>
      <c r="AL497" s="32">
        <f t="shared" si="322"/>
        <v>-33.878815037059439</v>
      </c>
      <c r="AM497" s="31">
        <f t="shared" si="323"/>
        <v>-88.840658141927264</v>
      </c>
      <c r="AN497" s="31">
        <f t="shared" si="324"/>
        <v>-24.434029032735737</v>
      </c>
      <c r="AO497" s="31">
        <f t="shared" si="325"/>
        <v>-88.842039572325135</v>
      </c>
      <c r="AP497" s="30">
        <f t="shared" si="306"/>
        <v>23.609121289162623</v>
      </c>
      <c r="AQ497" s="30">
        <f t="shared" si="307"/>
        <v>-22.498774732165998</v>
      </c>
      <c r="AR497" s="31">
        <f t="shared" si="326"/>
        <v>-33.087045158033114</v>
      </c>
      <c r="AS497" s="33">
        <f t="shared" si="327"/>
        <v>-243.02999153910838</v>
      </c>
      <c r="AT497" s="31">
        <f t="shared" si="328"/>
        <v>3.1492636044037231E-4</v>
      </c>
      <c r="AU497" s="31">
        <f t="shared" si="329"/>
        <v>0.48790173157216349</v>
      </c>
      <c r="AV497" s="32">
        <f t="shared" si="330"/>
        <v>-1.7715246464836945E-6</v>
      </c>
      <c r="AW497" s="31">
        <f t="shared" si="331"/>
        <v>-3.6593509405714326E-2</v>
      </c>
      <c r="AX497" s="34">
        <f t="shared" si="332"/>
        <v>3.1315483579388858E-4</v>
      </c>
      <c r="AY497" s="35">
        <f t="shared" si="333"/>
        <v>0.45130822216644917</v>
      </c>
      <c r="AZ497" s="10">
        <f t="shared" si="334"/>
        <v>-33.086732003197319</v>
      </c>
      <c r="BA497" s="10">
        <f t="shared" si="335"/>
        <v>-242.57868331694192</v>
      </c>
      <c r="BB497" s="10">
        <f t="shared" si="336"/>
        <v>-62.57868331694192</v>
      </c>
      <c r="BC497" s="37"/>
      <c r="BD497" s="46">
        <f t="shared" si="337"/>
        <v>-33</v>
      </c>
      <c r="BE497" s="46">
        <f t="shared" si="338"/>
        <v>-243</v>
      </c>
      <c r="BF497" s="46">
        <f t="shared" si="339"/>
        <v>-63</v>
      </c>
    </row>
    <row r="498" spans="22:58" x14ac:dyDescent="0.3">
      <c r="V498" s="29">
        <v>5.9400000000000599</v>
      </c>
      <c r="W498" s="36">
        <f t="shared" si="309"/>
        <v>8709635.8995620143</v>
      </c>
      <c r="X498" s="30">
        <f t="shared" si="308"/>
        <v>0.52657877444698298</v>
      </c>
      <c r="Y498" s="31">
        <f t="shared" si="310"/>
        <v>-67.827848358812986</v>
      </c>
      <c r="Z498" s="31">
        <f t="shared" si="311"/>
        <v>-89.976733544492205</v>
      </c>
      <c r="AA498" s="31">
        <f t="shared" si="312"/>
        <v>56.633009961228382</v>
      </c>
      <c r="AB498" s="31">
        <f t="shared" si="313"/>
        <v>-89.915574762409804</v>
      </c>
      <c r="AC498" s="31">
        <f t="shared" si="314"/>
        <v>0.94322360821834672</v>
      </c>
      <c r="AD498" s="31">
        <f t="shared" si="315"/>
        <v>26.221090379544378</v>
      </c>
      <c r="AE498" s="31">
        <f t="shared" si="316"/>
        <v>-9.7250360149192687</v>
      </c>
      <c r="AF498" s="31">
        <f t="shared" si="317"/>
        <v>-153.67121792735765</v>
      </c>
      <c r="AG498" s="31">
        <f t="shared" si="305"/>
        <v>92.110410468749379</v>
      </c>
      <c r="AH498" s="31">
        <f t="shared" si="318"/>
        <v>-175.22085787710665</v>
      </c>
      <c r="AI498" s="31">
        <f t="shared" si="319"/>
        <v>-89.999999900670161</v>
      </c>
      <c r="AJ498" s="31">
        <f t="shared" si="320"/>
        <v>92.555233412567333</v>
      </c>
      <c r="AK498" s="31">
        <f t="shared" si="321"/>
        <v>89.998649915467169</v>
      </c>
      <c r="AL498" s="32">
        <f t="shared" si="322"/>
        <v>-34.078735018474184</v>
      </c>
      <c r="AM498" s="31">
        <f t="shared" si="323"/>
        <v>-88.867041025887985</v>
      </c>
      <c r="AN498" s="31">
        <f t="shared" si="324"/>
        <v>-24.633949014264125</v>
      </c>
      <c r="AO498" s="31">
        <f t="shared" si="325"/>
        <v>-88.868391011090978</v>
      </c>
      <c r="AP498" s="30">
        <f t="shared" si="306"/>
        <v>23.609121289162623</v>
      </c>
      <c r="AQ498" s="30">
        <f t="shared" si="307"/>
        <v>-22.498774732165998</v>
      </c>
      <c r="AR498" s="31">
        <f t="shared" si="326"/>
        <v>-33.248638472186769</v>
      </c>
      <c r="AS498" s="33">
        <f t="shared" si="327"/>
        <v>-242.53960893844862</v>
      </c>
      <c r="AT498" s="31">
        <f t="shared" si="328"/>
        <v>3.2976781907456936E-4</v>
      </c>
      <c r="AU498" s="31">
        <f t="shared" si="329"/>
        <v>0.49926585410774699</v>
      </c>
      <c r="AV498" s="32">
        <f t="shared" si="330"/>
        <v>-1.855014012518064E-6</v>
      </c>
      <c r="AW498" s="31">
        <f t="shared" si="331"/>
        <v>-3.7445881497872334E-2</v>
      </c>
      <c r="AX498" s="34">
        <f t="shared" si="332"/>
        <v>3.2791280506205129E-4</v>
      </c>
      <c r="AY498" s="35">
        <f t="shared" si="333"/>
        <v>0.46181997260987467</v>
      </c>
      <c r="AZ498" s="10">
        <f t="shared" si="334"/>
        <v>-33.248310559381707</v>
      </c>
      <c r="BA498" s="10">
        <f t="shared" si="335"/>
        <v>-242.07778896583875</v>
      </c>
      <c r="BB498" s="10">
        <f t="shared" si="336"/>
        <v>-62.077788965838749</v>
      </c>
      <c r="BC498" s="48"/>
      <c r="BD498" s="46">
        <f t="shared" si="337"/>
        <v>-33</v>
      </c>
      <c r="BE498" s="46">
        <f t="shared" si="338"/>
        <v>-242</v>
      </c>
      <c r="BF498" s="46">
        <f t="shared" si="339"/>
        <v>-62</v>
      </c>
    </row>
    <row r="499" spans="22:58" x14ac:dyDescent="0.3">
      <c r="V499" s="29">
        <v>5.9500000000000597</v>
      </c>
      <c r="W499" s="38">
        <f t="shared" si="309"/>
        <v>8912509.3813386895</v>
      </c>
      <c r="X499" s="30">
        <f t="shared" si="308"/>
        <v>0.52657877444698298</v>
      </c>
      <c r="Y499" s="31">
        <f t="shared" si="310"/>
        <v>-68.02784832658125</v>
      </c>
      <c r="Z499" s="31">
        <f t="shared" si="311"/>
        <v>-89.97726315362182</v>
      </c>
      <c r="AA499" s="31">
        <f t="shared" si="312"/>
        <v>56.833009536836173</v>
      </c>
      <c r="AB499" s="31">
        <f t="shared" si="313"/>
        <v>-89.917496512751413</v>
      </c>
      <c r="AC499" s="31">
        <f t="shared" si="314"/>
        <v>0.98299772482004633</v>
      </c>
      <c r="AD499" s="31">
        <f t="shared" si="315"/>
        <v>26.747671567866512</v>
      </c>
      <c r="AE499" s="31">
        <f t="shared" si="316"/>
        <v>-9.6852622904780414</v>
      </c>
      <c r="AF499" s="31">
        <f t="shared" si="317"/>
        <v>-153.14708809850671</v>
      </c>
      <c r="AG499" s="31">
        <f t="shared" si="305"/>
        <v>92.110410468749379</v>
      </c>
      <c r="AH499" s="31">
        <f t="shared" si="318"/>
        <v>-175.42085787710664</v>
      </c>
      <c r="AI499" s="31">
        <f t="shared" si="319"/>
        <v>-89.999999902931194</v>
      </c>
      <c r="AJ499" s="31">
        <f t="shared" si="320"/>
        <v>92.755233412458807</v>
      </c>
      <c r="AK499" s="31">
        <f t="shared" si="321"/>
        <v>89.998680647143075</v>
      </c>
      <c r="AL499" s="32">
        <f t="shared" si="322"/>
        <v>-34.278658599942212</v>
      </c>
      <c r="AM499" s="31">
        <f t="shared" si="323"/>
        <v>-88.892823826406229</v>
      </c>
      <c r="AN499" s="31">
        <f t="shared" si="324"/>
        <v>-24.833872595840667</v>
      </c>
      <c r="AO499" s="31">
        <f t="shared" si="325"/>
        <v>-88.894143082194347</v>
      </c>
      <c r="AP499" s="30">
        <f t="shared" si="306"/>
        <v>23.609121289162623</v>
      </c>
      <c r="AQ499" s="30">
        <f t="shared" si="307"/>
        <v>-22.498774732165998</v>
      </c>
      <c r="AR499" s="31">
        <f t="shared" si="326"/>
        <v>-33.408788329322086</v>
      </c>
      <c r="AS499" s="33">
        <f t="shared" si="327"/>
        <v>-242.04123118070106</v>
      </c>
      <c r="AT499" s="31">
        <f t="shared" si="328"/>
        <v>3.4530867974384932E-4</v>
      </c>
      <c r="AU499" s="31">
        <f t="shared" si="329"/>
        <v>0.51089464038909271</v>
      </c>
      <c r="AV499" s="32">
        <f t="shared" si="330"/>
        <v>-1.942438111130843E-6</v>
      </c>
      <c r="AW499" s="31">
        <f t="shared" si="331"/>
        <v>-3.8318107869431961E-2</v>
      </c>
      <c r="AX499" s="34">
        <f t="shared" si="332"/>
        <v>3.4336624163271851E-4</v>
      </c>
      <c r="AY499" s="35">
        <f t="shared" si="333"/>
        <v>0.47257653251966075</v>
      </c>
      <c r="AZ499" s="10">
        <f t="shared" si="334"/>
        <v>-33.408444963080456</v>
      </c>
      <c r="BA499" s="10">
        <f t="shared" si="335"/>
        <v>-241.56865464818139</v>
      </c>
      <c r="BB499" s="10">
        <f t="shared" si="336"/>
        <v>-61.568654648181393</v>
      </c>
      <c r="BC499" s="37"/>
      <c r="BD499" s="46">
        <f t="shared" si="337"/>
        <v>-33</v>
      </c>
      <c r="BE499" s="46">
        <f t="shared" si="338"/>
        <v>-242</v>
      </c>
      <c r="BF499" s="46">
        <f t="shared" si="339"/>
        <v>-62</v>
      </c>
    </row>
    <row r="500" spans="22:58" x14ac:dyDescent="0.3">
      <c r="V500" s="29">
        <v>5.9600000000000604</v>
      </c>
      <c r="W500" s="38">
        <f t="shared" si="309"/>
        <v>9120108.393560376</v>
      </c>
      <c r="X500" s="30">
        <f t="shared" si="308"/>
        <v>0.52657877444698298</v>
      </c>
      <c r="Y500" s="31">
        <f t="shared" si="310"/>
        <v>-68.227848295800214</v>
      </c>
      <c r="Z500" s="31">
        <f t="shared" si="311"/>
        <v>-89.977780707379594</v>
      </c>
      <c r="AA500" s="31">
        <f t="shared" si="312"/>
        <v>57.033009131544745</v>
      </c>
      <c r="AB500" s="31">
        <f t="shared" si="313"/>
        <v>-89.919374518893989</v>
      </c>
      <c r="AC500" s="31">
        <f t="shared" si="314"/>
        <v>1.0242595684518652</v>
      </c>
      <c r="AD500" s="31">
        <f t="shared" si="315"/>
        <v>27.281514764044907</v>
      </c>
      <c r="AE500" s="31">
        <f t="shared" si="316"/>
        <v>-9.6440008213566148</v>
      </c>
      <c r="AF500" s="31">
        <f t="shared" si="317"/>
        <v>-152.61564046222867</v>
      </c>
      <c r="AG500" s="31">
        <f t="shared" si="305"/>
        <v>92.110410468749379</v>
      </c>
      <c r="AH500" s="31">
        <f t="shared" si="318"/>
        <v>-175.62085787710663</v>
      </c>
      <c r="AI500" s="31">
        <f t="shared" si="319"/>
        <v>-89.99999990514074</v>
      </c>
      <c r="AJ500" s="31">
        <f t="shared" si="320"/>
        <v>92.95523341235517</v>
      </c>
      <c r="AK500" s="31">
        <f t="shared" si="321"/>
        <v>89.998710679280634</v>
      </c>
      <c r="AL500" s="32">
        <f t="shared" si="322"/>
        <v>-34.478585619555496</v>
      </c>
      <c r="AM500" s="31">
        <f t="shared" si="323"/>
        <v>-88.918020172073</v>
      </c>
      <c r="AN500" s="31">
        <f t="shared" si="324"/>
        <v>-25.033799615557577</v>
      </c>
      <c r="AO500" s="31">
        <f t="shared" si="325"/>
        <v>-88.919309397933105</v>
      </c>
      <c r="AP500" s="30">
        <f t="shared" si="306"/>
        <v>23.609121289162623</v>
      </c>
      <c r="AQ500" s="30">
        <f t="shared" si="307"/>
        <v>-22.498774732165998</v>
      </c>
      <c r="AR500" s="31">
        <f t="shared" si="326"/>
        <v>-33.567453879917565</v>
      </c>
      <c r="AS500" s="33">
        <f t="shared" si="327"/>
        <v>-241.53494986016176</v>
      </c>
      <c r="AT500" s="31">
        <f t="shared" si="328"/>
        <v>3.6158189900683564E-4</v>
      </c>
      <c r="AU500" s="31">
        <f t="shared" si="329"/>
        <v>0.52279425231821397</v>
      </c>
      <c r="AV500" s="32">
        <f t="shared" si="330"/>
        <v>-2.0339823768701154E-6</v>
      </c>
      <c r="AW500" s="31">
        <f t="shared" si="331"/>
        <v>-3.9210650984742697E-2</v>
      </c>
      <c r="AX500" s="34">
        <f t="shared" si="332"/>
        <v>3.5954791662996555E-4</v>
      </c>
      <c r="AY500" s="35">
        <f t="shared" si="333"/>
        <v>0.48358360133347128</v>
      </c>
      <c r="AZ500" s="10">
        <f t="shared" si="334"/>
        <v>-33.567094332000934</v>
      </c>
      <c r="BA500" s="10">
        <f t="shared" si="335"/>
        <v>-241.0513662588283</v>
      </c>
      <c r="BB500" s="10">
        <f t="shared" si="336"/>
        <v>-61.051366258828295</v>
      </c>
      <c r="BC500" s="37"/>
      <c r="BD500" s="46">
        <f t="shared" si="337"/>
        <v>-34</v>
      </c>
      <c r="BE500" s="46">
        <f t="shared" si="338"/>
        <v>-241</v>
      </c>
      <c r="BF500" s="46">
        <f t="shared" si="339"/>
        <v>-61</v>
      </c>
    </row>
    <row r="501" spans="22:58" x14ac:dyDescent="0.3">
      <c r="V501" s="29">
        <v>5.9700000000000601</v>
      </c>
      <c r="W501" s="36">
        <f t="shared" si="309"/>
        <v>9332543.0079712179</v>
      </c>
      <c r="X501" s="30">
        <f t="shared" si="308"/>
        <v>0.52657877444698298</v>
      </c>
      <c r="Y501" s="31">
        <f t="shared" si="310"/>
        <v>-68.427848266404524</v>
      </c>
      <c r="Z501" s="31">
        <f t="shared" si="311"/>
        <v>-89.978286480179051</v>
      </c>
      <c r="AA501" s="31">
        <f t="shared" si="312"/>
        <v>57.233008744494384</v>
      </c>
      <c r="AB501" s="31">
        <f t="shared" si="313"/>
        <v>-89.921209776565092</v>
      </c>
      <c r="AC501" s="31">
        <f t="shared" si="314"/>
        <v>1.067049924058866</v>
      </c>
      <c r="AD501" s="31">
        <f t="shared" si="315"/>
        <v>27.822532212799086</v>
      </c>
      <c r="AE501" s="31">
        <f t="shared" si="316"/>
        <v>-9.6012108234042852</v>
      </c>
      <c r="AF501" s="31">
        <f t="shared" si="317"/>
        <v>-152.07696404394508</v>
      </c>
      <c r="AG501" s="31">
        <f t="shared" si="305"/>
        <v>92.110410468749379</v>
      </c>
      <c r="AH501" s="31">
        <f t="shared" si="318"/>
        <v>-175.82085787710665</v>
      </c>
      <c r="AI501" s="31">
        <f t="shared" si="319"/>
        <v>-89.999999907299994</v>
      </c>
      <c r="AJ501" s="31">
        <f t="shared" si="320"/>
        <v>93.155233412256194</v>
      </c>
      <c r="AK501" s="31">
        <f t="shared" si="321"/>
        <v>89.998740027803265</v>
      </c>
      <c r="AL501" s="32">
        <f t="shared" si="322"/>
        <v>-34.678515922682386</v>
      </c>
      <c r="AM501" s="31">
        <f t="shared" si="323"/>
        <v>-88.942643383320529</v>
      </c>
      <c r="AN501" s="31">
        <f t="shared" si="324"/>
        <v>-25.23372991878346</v>
      </c>
      <c r="AO501" s="31">
        <f t="shared" si="325"/>
        <v>-88.943903262817258</v>
      </c>
      <c r="AP501" s="30">
        <f t="shared" si="306"/>
        <v>23.609121289162623</v>
      </c>
      <c r="AQ501" s="30">
        <f t="shared" si="307"/>
        <v>-22.498774732165998</v>
      </c>
      <c r="AR501" s="31">
        <f t="shared" si="326"/>
        <v>-33.724594185191123</v>
      </c>
      <c r="AS501" s="33">
        <f t="shared" si="327"/>
        <v>-241.02086730676234</v>
      </c>
      <c r="AT501" s="31">
        <f t="shared" si="328"/>
        <v>3.7862198611203116E-4</v>
      </c>
      <c r="AU501" s="31">
        <f t="shared" si="329"/>
        <v>0.53497099511827695</v>
      </c>
      <c r="AV501" s="32">
        <f t="shared" si="330"/>
        <v>-2.129840989785415E-6</v>
      </c>
      <c r="AW501" s="31">
        <f t="shared" si="331"/>
        <v>-4.0123984080244611E-2</v>
      </c>
      <c r="AX501" s="34">
        <f t="shared" si="332"/>
        <v>3.7649214512224574E-4</v>
      </c>
      <c r="AY501" s="35">
        <f t="shared" si="333"/>
        <v>0.49484701103803236</v>
      </c>
      <c r="AZ501" s="10">
        <f t="shared" si="334"/>
        <v>-33.724217693046</v>
      </c>
      <c r="BA501" s="10">
        <f t="shared" si="335"/>
        <v>-240.52602029572432</v>
      </c>
      <c r="BB501" s="10">
        <f t="shared" si="336"/>
        <v>-60.526020295724322</v>
      </c>
      <c r="BC501" s="48"/>
      <c r="BD501" s="46">
        <f t="shared" si="337"/>
        <v>-34</v>
      </c>
      <c r="BE501" s="46">
        <f t="shared" si="338"/>
        <v>-241</v>
      </c>
      <c r="BF501" s="46">
        <f t="shared" si="339"/>
        <v>-61</v>
      </c>
    </row>
    <row r="502" spans="22:58" x14ac:dyDescent="0.3">
      <c r="V502" s="29">
        <v>5.9800000000000599</v>
      </c>
      <c r="W502" s="38">
        <f t="shared" si="309"/>
        <v>9549925.8602156974</v>
      </c>
      <c r="X502" s="30">
        <f t="shared" si="308"/>
        <v>0.52657877444698298</v>
      </c>
      <c r="Y502" s="31">
        <f t="shared" si="310"/>
        <v>-68.627848238331865</v>
      </c>
      <c r="Z502" s="31">
        <f t="shared" si="311"/>
        <v>-89.97878074018729</v>
      </c>
      <c r="AA502" s="31">
        <f t="shared" si="312"/>
        <v>57.433008374864123</v>
      </c>
      <c r="AB502" s="31">
        <f t="shared" si="313"/>
        <v>-89.923003258827578</v>
      </c>
      <c r="AC502" s="31">
        <f t="shared" si="314"/>
        <v>1.1114095896378644</v>
      </c>
      <c r="AD502" s="31">
        <f t="shared" si="315"/>
        <v>28.370624815809908</v>
      </c>
      <c r="AE502" s="31">
        <f t="shared" si="316"/>
        <v>-9.5568514993828888</v>
      </c>
      <c r="AF502" s="31">
        <f t="shared" si="317"/>
        <v>-151.53115918320495</v>
      </c>
      <c r="AG502" s="31">
        <f t="shared" si="305"/>
        <v>92.110410468749379</v>
      </c>
      <c r="AH502" s="31">
        <f t="shared" si="318"/>
        <v>-176.02085787710666</v>
      </c>
      <c r="AI502" s="31">
        <f t="shared" si="319"/>
        <v>-89.999999909410121</v>
      </c>
      <c r="AJ502" s="31">
        <f t="shared" si="320"/>
        <v>93.355233412161667</v>
      </c>
      <c r="AK502" s="31">
        <f t="shared" si="321"/>
        <v>89.998768708271982</v>
      </c>
      <c r="AL502" s="32">
        <f t="shared" si="322"/>
        <v>-34.878449361641145</v>
      </c>
      <c r="AM502" s="31">
        <f t="shared" si="323"/>
        <v>-88.966706479299148</v>
      </c>
      <c r="AN502" s="31">
        <f t="shared" si="324"/>
        <v>-25.433663357836764</v>
      </c>
      <c r="AO502" s="31">
        <f t="shared" si="325"/>
        <v>-88.967937680437288</v>
      </c>
      <c r="AP502" s="30">
        <f t="shared" si="306"/>
        <v>23.609121289162623</v>
      </c>
      <c r="AQ502" s="30">
        <f t="shared" si="307"/>
        <v>-22.498774732165998</v>
      </c>
      <c r="AR502" s="31">
        <f t="shared" si="326"/>
        <v>-33.880168300223026</v>
      </c>
      <c r="AS502" s="33">
        <f t="shared" si="327"/>
        <v>-240.49909686364225</v>
      </c>
      <c r="AT502" s="31">
        <f t="shared" si="328"/>
        <v>3.964650761213573E-4</v>
      </c>
      <c r="AU502" s="31">
        <f t="shared" si="329"/>
        <v>0.54743132065711442</v>
      </c>
      <c r="AV502" s="32">
        <f t="shared" si="330"/>
        <v>-2.2302172765894539E-6</v>
      </c>
      <c r="AW502" s="31">
        <f t="shared" si="331"/>
        <v>-4.1058591415376669E-2</v>
      </c>
      <c r="AX502" s="34">
        <f t="shared" si="332"/>
        <v>3.9423485884476785E-4</v>
      </c>
      <c r="AY502" s="35">
        <f t="shared" si="333"/>
        <v>0.50637272924173771</v>
      </c>
      <c r="AZ502" s="10">
        <f t="shared" si="334"/>
        <v>-33.879774065364181</v>
      </c>
      <c r="BA502" s="10">
        <f t="shared" si="335"/>
        <v>-239.9927241344005</v>
      </c>
      <c r="BB502" s="10">
        <f t="shared" si="336"/>
        <v>-59.992724134400504</v>
      </c>
      <c r="BC502" s="37"/>
      <c r="BD502" s="46">
        <f t="shared" si="337"/>
        <v>-34</v>
      </c>
      <c r="BE502" s="46">
        <f t="shared" si="338"/>
        <v>-240</v>
      </c>
      <c r="BF502" s="46">
        <f t="shared" si="339"/>
        <v>-60</v>
      </c>
    </row>
    <row r="503" spans="22:58" x14ac:dyDescent="0.3">
      <c r="V503" s="29">
        <v>5.9900000000000597</v>
      </c>
      <c r="W503" s="38">
        <f t="shared" si="309"/>
        <v>9772372.2095594574</v>
      </c>
      <c r="X503" s="30">
        <f t="shared" si="308"/>
        <v>0.52657877444698298</v>
      </c>
      <c r="Y503" s="31">
        <f t="shared" si="310"/>
        <v>-68.827848211522678</v>
      </c>
      <c r="Z503" s="31">
        <f t="shared" si="311"/>
        <v>-89.979263749467222</v>
      </c>
      <c r="AA503" s="31">
        <f t="shared" si="312"/>
        <v>57.633008021869927</v>
      </c>
      <c r="AB503" s="31">
        <f t="shared" si="313"/>
        <v>-89.924755916595387</v>
      </c>
      <c r="AC503" s="31">
        <f t="shared" si="314"/>
        <v>1.1573792881701888</v>
      </c>
      <c r="AD503" s="31">
        <f t="shared" si="315"/>
        <v>28.925681890030503</v>
      </c>
      <c r="AE503" s="31">
        <f t="shared" si="316"/>
        <v>-9.5108821270355737</v>
      </c>
      <c r="AF503" s="31">
        <f t="shared" si="317"/>
        <v>-150.97833777603211</v>
      </c>
      <c r="AG503" s="31">
        <f t="shared" si="305"/>
        <v>92.110410468749379</v>
      </c>
      <c r="AH503" s="31">
        <f t="shared" si="318"/>
        <v>-176.22085787710662</v>
      </c>
      <c r="AI503" s="31">
        <f t="shared" si="319"/>
        <v>-89.999999911472187</v>
      </c>
      <c r="AJ503" s="31">
        <f t="shared" si="320"/>
        <v>93.555233412071388</v>
      </c>
      <c r="AK503" s="31">
        <f t="shared" si="321"/>
        <v>89.998796735893521</v>
      </c>
      <c r="AL503" s="32">
        <f t="shared" si="322"/>
        <v>-35.078385795387909</v>
      </c>
      <c r="AM503" s="31">
        <f t="shared" si="323"/>
        <v>-88.990222184606694</v>
      </c>
      <c r="AN503" s="31">
        <f t="shared" si="324"/>
        <v>-25.633599791673767</v>
      </c>
      <c r="AO503" s="31">
        <f t="shared" si="325"/>
        <v>-88.99142536018536</v>
      </c>
      <c r="AP503" s="30">
        <f t="shared" si="306"/>
        <v>23.609121289162623</v>
      </c>
      <c r="AQ503" s="30">
        <f t="shared" si="307"/>
        <v>-22.498774732165998</v>
      </c>
      <c r="AR503" s="31">
        <f t="shared" si="326"/>
        <v>-34.034135361712714</v>
      </c>
      <c r="AS503" s="33">
        <f t="shared" si="327"/>
        <v>-239.96976313621747</v>
      </c>
      <c r="AT503" s="31">
        <f t="shared" si="328"/>
        <v>4.1514900648331233E-4</v>
      </c>
      <c r="AU503" s="31">
        <f t="shared" si="329"/>
        <v>0.56018183084707995</v>
      </c>
      <c r="AV503" s="32">
        <f t="shared" si="330"/>
        <v>-2.3353241503931097E-6</v>
      </c>
      <c r="AW503" s="31">
        <f t="shared" si="331"/>
        <v>-4.2014968529328296E-2</v>
      </c>
      <c r="AX503" s="34">
        <f t="shared" si="332"/>
        <v>4.1281368233291922E-4</v>
      </c>
      <c r="AY503" s="35">
        <f t="shared" si="333"/>
        <v>0.51816686231775166</v>
      </c>
      <c r="AZ503" s="10">
        <f t="shared" si="334"/>
        <v>-34.033722548030383</v>
      </c>
      <c r="BA503" s="10">
        <f t="shared" si="335"/>
        <v>-239.45159627389972</v>
      </c>
      <c r="BB503" s="10">
        <f t="shared" si="336"/>
        <v>-59.451596273899725</v>
      </c>
      <c r="BC503" s="37"/>
      <c r="BD503" s="46">
        <f t="shared" si="337"/>
        <v>-34</v>
      </c>
      <c r="BE503" s="46">
        <f t="shared" si="338"/>
        <v>-239</v>
      </c>
      <c r="BF503" s="46">
        <f t="shared" si="339"/>
        <v>-59</v>
      </c>
    </row>
    <row r="504" spans="22:58" x14ac:dyDescent="0.3">
      <c r="V504" s="29">
        <v>6.0000000000000604</v>
      </c>
      <c r="W504" s="36">
        <f t="shared" si="309"/>
        <v>10000000.000001399</v>
      </c>
      <c r="X504" s="30">
        <f t="shared" si="308"/>
        <v>0.52657877444698298</v>
      </c>
      <c r="Y504" s="31">
        <f t="shared" si="310"/>
        <v>-69.027848185920121</v>
      </c>
      <c r="Z504" s="31">
        <f t="shared" si="311"/>
        <v>-89.979735764116484</v>
      </c>
      <c r="AA504" s="31">
        <f t="shared" si="312"/>
        <v>57.833007684763082</v>
      </c>
      <c r="AB504" s="31">
        <f t="shared" si="313"/>
        <v>-89.926468679137784</v>
      </c>
      <c r="AC504" s="31">
        <f t="shared" si="314"/>
        <v>1.2049995751359004</v>
      </c>
      <c r="AD504" s="31">
        <f t="shared" si="315"/>
        <v>29.487580957516371</v>
      </c>
      <c r="AE504" s="31">
        <f t="shared" si="316"/>
        <v>-9.4632621515741491</v>
      </c>
      <c r="AF504" s="31">
        <f t="shared" si="317"/>
        <v>-150.4186234857379</v>
      </c>
      <c r="AG504" s="31">
        <f t="shared" si="305"/>
        <v>92.110410468749379</v>
      </c>
      <c r="AH504" s="31">
        <f t="shared" si="318"/>
        <v>-176.42085787710667</v>
      </c>
      <c r="AI504" s="31">
        <f t="shared" si="319"/>
        <v>-89.999999913487329</v>
      </c>
      <c r="AJ504" s="31">
        <f t="shared" si="320"/>
        <v>93.755233411985188</v>
      </c>
      <c r="AK504" s="31">
        <f t="shared" si="321"/>
        <v>89.9988241255285</v>
      </c>
      <c r="AL504" s="32">
        <f t="shared" si="322"/>
        <v>-35.278325089218846</v>
      </c>
      <c r="AM504" s="31">
        <f t="shared" si="323"/>
        <v>-89.013202935873508</v>
      </c>
      <c r="AN504" s="31">
        <f t="shared" si="324"/>
        <v>-25.833539085590949</v>
      </c>
      <c r="AO504" s="31">
        <f t="shared" si="325"/>
        <v>-89.014378723832337</v>
      </c>
      <c r="AP504" s="30">
        <f t="shared" si="306"/>
        <v>23.609121289162623</v>
      </c>
      <c r="AQ504" s="30">
        <f t="shared" si="307"/>
        <v>-22.498774732165998</v>
      </c>
      <c r="AR504" s="31">
        <f t="shared" si="326"/>
        <v>-34.186454680168474</v>
      </c>
      <c r="AS504" s="33">
        <f t="shared" si="327"/>
        <v>-239.43300220957025</v>
      </c>
      <c r="AT504" s="31">
        <f t="shared" si="328"/>
        <v>4.3471339720574159E-4</v>
      </c>
      <c r="AU504" s="31">
        <f t="shared" si="329"/>
        <v>0.57322928112296967</v>
      </c>
      <c r="AV504" s="32">
        <f t="shared" si="330"/>
        <v>-2.445384557190854E-6</v>
      </c>
      <c r="AW504" s="31">
        <f t="shared" si="331"/>
        <v>-4.29936225037717E-2</v>
      </c>
      <c r="AX504" s="34">
        <f t="shared" si="332"/>
        <v>4.3226801264855075E-4</v>
      </c>
      <c r="AY504" s="35">
        <f t="shared" si="333"/>
        <v>0.53023565861919797</v>
      </c>
      <c r="AZ504" s="10">
        <f t="shared" si="334"/>
        <v>-34.186022412155822</v>
      </c>
      <c r="BA504" s="10">
        <f t="shared" si="335"/>
        <v>-238.90276655095104</v>
      </c>
      <c r="BB504" s="10">
        <f t="shared" si="336"/>
        <v>-58.902766550951043</v>
      </c>
      <c r="BC504" s="48"/>
      <c r="BD504" s="46">
        <f t="shared" si="337"/>
        <v>-34</v>
      </c>
      <c r="BE504" s="46">
        <f t="shared" si="338"/>
        <v>-239</v>
      </c>
      <c r="BF504" s="46">
        <f t="shared" si="339"/>
        <v>-59</v>
      </c>
    </row>
    <row r="505" spans="22:58" x14ac:dyDescent="0.3">
      <c r="V505" s="29">
        <v>6.0100000000000602</v>
      </c>
      <c r="W505" s="38">
        <f t="shared" si="309"/>
        <v>10232929.922808971</v>
      </c>
      <c r="X505" s="30">
        <f t="shared" si="308"/>
        <v>0.52657877444698298</v>
      </c>
      <c r="Y505" s="31">
        <f t="shared" si="310"/>
        <v>-69.227848161469851</v>
      </c>
      <c r="Z505" s="31">
        <f t="shared" si="311"/>
        <v>-89.980197034403218</v>
      </c>
      <c r="AA505" s="31">
        <f t="shared" si="312"/>
        <v>58.033007362828506</v>
      </c>
      <c r="AB505" s="31">
        <f t="shared" si="313"/>
        <v>-89.928142454571827</v>
      </c>
      <c r="AC505" s="31">
        <f t="shared" si="314"/>
        <v>1.2543107418605355</v>
      </c>
      <c r="AD505" s="31">
        <f t="shared" si="315"/>
        <v>30.056187569932213</v>
      </c>
      <c r="AE505" s="31">
        <f t="shared" si="316"/>
        <v>-9.4139512823338194</v>
      </c>
      <c r="AF505" s="31">
        <f t="shared" si="317"/>
        <v>-149.85215191904285</v>
      </c>
      <c r="AG505" s="31">
        <f t="shared" si="305"/>
        <v>92.110410468749379</v>
      </c>
      <c r="AH505" s="31">
        <f t="shared" si="318"/>
        <v>-176.62085787710666</v>
      </c>
      <c r="AI505" s="31">
        <f t="shared" si="319"/>
        <v>-89.999999915456598</v>
      </c>
      <c r="AJ505" s="31">
        <f t="shared" si="320"/>
        <v>93.955233411902853</v>
      </c>
      <c r="AK505" s="31">
        <f t="shared" si="321"/>
        <v>89.998850891699277</v>
      </c>
      <c r="AL505" s="32">
        <f t="shared" si="322"/>
        <v>-35.478267114485305</v>
      </c>
      <c r="AM505" s="31">
        <f t="shared" si="323"/>
        <v>-89.035660888205229</v>
      </c>
      <c r="AN505" s="31">
        <f t="shared" si="324"/>
        <v>-26.033481110939732</v>
      </c>
      <c r="AO505" s="31">
        <f t="shared" si="325"/>
        <v>-89.03680991196255</v>
      </c>
      <c r="AP505" s="30">
        <f t="shared" si="306"/>
        <v>23.609121289162623</v>
      </c>
      <c r="AQ505" s="30">
        <f t="shared" si="307"/>
        <v>-22.498774732165998</v>
      </c>
      <c r="AR505" s="31">
        <f t="shared" si="326"/>
        <v>-34.337085836276927</v>
      </c>
      <c r="AS505" s="33">
        <f t="shared" si="327"/>
        <v>-238.88896183100542</v>
      </c>
      <c r="AT505" s="31">
        <f t="shared" si="328"/>
        <v>4.5519973478974049E-4</v>
      </c>
      <c r="AU505" s="31">
        <f t="shared" si="329"/>
        <v>0.58658058399971558</v>
      </c>
      <c r="AV505" s="32">
        <f t="shared" si="330"/>
        <v>-2.5606319454902189E-6</v>
      </c>
      <c r="AW505" s="31">
        <f t="shared" si="331"/>
        <v>-4.3995072231712451E-2</v>
      </c>
      <c r="AX505" s="34">
        <f t="shared" si="332"/>
        <v>4.5263910284425027E-4</v>
      </c>
      <c r="AY505" s="35">
        <f t="shared" si="333"/>
        <v>0.54258551176800318</v>
      </c>
      <c r="AZ505" s="10">
        <f t="shared" si="334"/>
        <v>-34.336633197174081</v>
      </c>
      <c r="BA505" s="10">
        <f t="shared" si="335"/>
        <v>-238.34637631923741</v>
      </c>
      <c r="BB505" s="10">
        <f t="shared" si="336"/>
        <v>-58.346376319237407</v>
      </c>
      <c r="BC505" s="37"/>
      <c r="BD505" s="46">
        <f t="shared" si="337"/>
        <v>-34</v>
      </c>
      <c r="BE505" s="46">
        <f t="shared" si="338"/>
        <v>-238</v>
      </c>
      <c r="BF505" s="46">
        <f t="shared" si="339"/>
        <v>-58</v>
      </c>
    </row>
    <row r="506" spans="22:58" x14ac:dyDescent="0.3">
      <c r="V506" s="29">
        <v>6.02000000000006</v>
      </c>
      <c r="W506" s="38">
        <f t="shared" si="309"/>
        <v>10471285.480510458</v>
      </c>
      <c r="X506" s="30">
        <f t="shared" si="308"/>
        <v>0.52657877444698298</v>
      </c>
      <c r="Y506" s="31">
        <f t="shared" si="310"/>
        <v>-69.427848138120027</v>
      </c>
      <c r="Z506" s="31">
        <f t="shared" si="311"/>
        <v>-89.980647804898837</v>
      </c>
      <c r="AA506" s="31">
        <f t="shared" si="312"/>
        <v>58.233007055383354</v>
      </c>
      <c r="AB506" s="31">
        <f t="shared" si="313"/>
        <v>-89.929778130344019</v>
      </c>
      <c r="AC506" s="31">
        <f t="shared" si="314"/>
        <v>1.3053527149975872</v>
      </c>
      <c r="AD506" s="31">
        <f t="shared" si="315"/>
        <v>30.631355170842884</v>
      </c>
      <c r="AE506" s="31">
        <f t="shared" si="316"/>
        <v>-9.3629095932920965</v>
      </c>
      <c r="AF506" s="31">
        <f t="shared" si="317"/>
        <v>-149.27907076439999</v>
      </c>
      <c r="AG506" s="31">
        <f t="shared" si="305"/>
        <v>92.110410468749379</v>
      </c>
      <c r="AH506" s="31">
        <f t="shared" si="318"/>
        <v>-176.82085787710665</v>
      </c>
      <c r="AI506" s="31">
        <f t="shared" si="319"/>
        <v>-89.999999917381047</v>
      </c>
      <c r="AJ506" s="31">
        <f t="shared" si="320"/>
        <v>94.155233411824227</v>
      </c>
      <c r="AK506" s="31">
        <f t="shared" si="321"/>
        <v>89.99887704859762</v>
      </c>
      <c r="AL506" s="32">
        <f t="shared" si="322"/>
        <v>-35.678211748322141</v>
      </c>
      <c r="AM506" s="31">
        <f t="shared" si="323"/>
        <v>-89.057607921486706</v>
      </c>
      <c r="AN506" s="31">
        <f t="shared" si="324"/>
        <v>-26.233425744855182</v>
      </c>
      <c r="AO506" s="31">
        <f t="shared" si="325"/>
        <v>-89.058730790270133</v>
      </c>
      <c r="AP506" s="30">
        <f t="shared" si="306"/>
        <v>23.609121289162623</v>
      </c>
      <c r="AQ506" s="30">
        <f t="shared" si="307"/>
        <v>-22.498774732165998</v>
      </c>
      <c r="AR506" s="31">
        <f t="shared" si="326"/>
        <v>-34.485988781150652</v>
      </c>
      <c r="AS506" s="33">
        <f t="shared" si="327"/>
        <v>-238.33780155467014</v>
      </c>
      <c r="AT506" s="31">
        <f t="shared" si="328"/>
        <v>4.7665146014594991E-4</v>
      </c>
      <c r="AU506" s="31">
        <f t="shared" si="329"/>
        <v>0.6002428127116638</v>
      </c>
      <c r="AV506" s="32">
        <f t="shared" si="330"/>
        <v>-2.6813107745145602E-6</v>
      </c>
      <c r="AW506" s="31">
        <f t="shared" si="331"/>
        <v>-4.501984869260315E-2</v>
      </c>
      <c r="AX506" s="34">
        <f t="shared" si="332"/>
        <v>4.7397014937143535E-4</v>
      </c>
      <c r="AY506" s="35">
        <f t="shared" si="333"/>
        <v>0.55522296401906068</v>
      </c>
      <c r="AZ506" s="10">
        <f t="shared" si="334"/>
        <v>-34.485514811001281</v>
      </c>
      <c r="BA506" s="10">
        <f t="shared" si="335"/>
        <v>-237.78257859065107</v>
      </c>
      <c r="BB506" s="10">
        <f t="shared" si="336"/>
        <v>-57.78257859065107</v>
      </c>
      <c r="BC506" s="37"/>
      <c r="BD506" s="46">
        <f t="shared" si="337"/>
        <v>-34</v>
      </c>
      <c r="BE506" s="46">
        <f t="shared" si="338"/>
        <v>-238</v>
      </c>
      <c r="BF506" s="46">
        <f t="shared" si="339"/>
        <v>-58</v>
      </c>
    </row>
    <row r="507" spans="22:58" x14ac:dyDescent="0.3">
      <c r="V507" s="29">
        <v>6.0300000000000598</v>
      </c>
      <c r="W507" s="36">
        <f t="shared" si="309"/>
        <v>10715193.052377559</v>
      </c>
      <c r="X507" s="30">
        <f t="shared" si="308"/>
        <v>0.52657877444698298</v>
      </c>
      <c r="Y507" s="31">
        <f t="shared" si="310"/>
        <v>-69.627848115821124</v>
      </c>
      <c r="Z507" s="31">
        <f t="shared" si="311"/>
        <v>-89.981088314607589</v>
      </c>
      <c r="AA507" s="31">
        <f t="shared" si="312"/>
        <v>58.433006761775488</v>
      </c>
      <c r="AB507" s="31">
        <f t="shared" si="313"/>
        <v>-89.931376573700632</v>
      </c>
      <c r="AC507" s="31">
        <f t="shared" si="314"/>
        <v>1.3581649525023947</v>
      </c>
      <c r="AD507" s="31">
        <f t="shared" si="315"/>
        <v>31.212924998801299</v>
      </c>
      <c r="AE507" s="31">
        <f t="shared" si="316"/>
        <v>-9.3100976270962512</v>
      </c>
      <c r="AF507" s="31">
        <f t="shared" si="317"/>
        <v>-148.69953988950692</v>
      </c>
      <c r="AG507" s="31">
        <f t="shared" si="305"/>
        <v>92.110410468749379</v>
      </c>
      <c r="AH507" s="31">
        <f t="shared" si="318"/>
        <v>-177.02085787710666</v>
      </c>
      <c r="AI507" s="31">
        <f t="shared" si="319"/>
        <v>-89.999999919261683</v>
      </c>
      <c r="AJ507" s="31">
        <f t="shared" si="320"/>
        <v>94.355233411749154</v>
      </c>
      <c r="AK507" s="31">
        <f t="shared" si="321"/>
        <v>89.998902610092259</v>
      </c>
      <c r="AL507" s="32">
        <f t="shared" si="322"/>
        <v>-35.878158873387896</v>
      </c>
      <c r="AM507" s="31">
        <f t="shared" si="323"/>
        <v>-89.079055646549151</v>
      </c>
      <c r="AN507" s="31">
        <f t="shared" si="324"/>
        <v>-26.433372869996028</v>
      </c>
      <c r="AO507" s="31">
        <f t="shared" si="325"/>
        <v>-89.080152955718575</v>
      </c>
      <c r="AP507" s="30">
        <f t="shared" si="306"/>
        <v>23.609121289162623</v>
      </c>
      <c r="AQ507" s="30">
        <f t="shared" si="307"/>
        <v>-22.498774732165998</v>
      </c>
      <c r="AR507" s="31">
        <f t="shared" si="326"/>
        <v>-34.633123940095651</v>
      </c>
      <c r="AS507" s="33">
        <f t="shared" si="327"/>
        <v>-237.7796928452255</v>
      </c>
      <c r="AT507" s="31">
        <f t="shared" si="328"/>
        <v>4.9911406060259623E-4</v>
      </c>
      <c r="AU507" s="31">
        <f t="shared" si="329"/>
        <v>0.61422320493520399</v>
      </c>
      <c r="AV507" s="32">
        <f t="shared" si="330"/>
        <v>-2.8076770175843797E-6</v>
      </c>
      <c r="AW507" s="31">
        <f t="shared" si="331"/>
        <v>-4.606849523386379E-2</v>
      </c>
      <c r="AX507" s="34">
        <f t="shared" si="332"/>
        <v>4.963063835850118E-4</v>
      </c>
      <c r="AY507" s="35">
        <f t="shared" si="333"/>
        <v>0.56815470970134019</v>
      </c>
      <c r="AZ507" s="10">
        <f t="shared" si="334"/>
        <v>-34.632627633712069</v>
      </c>
      <c r="BA507" s="10">
        <f t="shared" si="335"/>
        <v>-237.21153813552417</v>
      </c>
      <c r="BB507" s="10">
        <f t="shared" si="336"/>
        <v>-57.211538135524165</v>
      </c>
      <c r="BC507" s="48"/>
      <c r="BD507" s="46">
        <f t="shared" si="337"/>
        <v>-35</v>
      </c>
      <c r="BE507" s="46">
        <f t="shared" si="338"/>
        <v>-237</v>
      </c>
      <c r="BF507" s="46">
        <f t="shared" si="339"/>
        <v>-57</v>
      </c>
    </row>
    <row r="508" spans="22:58" x14ac:dyDescent="0.3">
      <c r="V508" s="29">
        <v>6.0400000000000604</v>
      </c>
      <c r="W508" s="38">
        <f t="shared" si="309"/>
        <v>10964781.961433399</v>
      </c>
      <c r="X508" s="30">
        <f t="shared" si="308"/>
        <v>0.52657877444698298</v>
      </c>
      <c r="Y508" s="31">
        <f t="shared" si="310"/>
        <v>-69.827848094525848</v>
      </c>
      <c r="Z508" s="31">
        <f t="shared" si="311"/>
        <v>-89.981518797093329</v>
      </c>
      <c r="AA508" s="31">
        <f t="shared" si="312"/>
        <v>58.633006481382154</v>
      </c>
      <c r="AB508" s="31">
        <f t="shared" si="313"/>
        <v>-89.932938632147511</v>
      </c>
      <c r="AC508" s="31">
        <f t="shared" si="314"/>
        <v>1.4127863365064175</v>
      </c>
      <c r="AD508" s="31">
        <f t="shared" si="315"/>
        <v>31.800726034117481</v>
      </c>
      <c r="AE508" s="31">
        <f t="shared" si="316"/>
        <v>-9.2554765021902874</v>
      </c>
      <c r="AF508" s="31">
        <f t="shared" si="317"/>
        <v>-148.11373139512335</v>
      </c>
      <c r="AG508" s="31">
        <f t="shared" si="305"/>
        <v>92.110410468749379</v>
      </c>
      <c r="AH508" s="31">
        <f t="shared" si="318"/>
        <v>-177.22085787710668</v>
      </c>
      <c r="AI508" s="31">
        <f t="shared" si="319"/>
        <v>-89.999999921099516</v>
      </c>
      <c r="AJ508" s="31">
        <f t="shared" si="320"/>
        <v>94.555233411677463</v>
      </c>
      <c r="AK508" s="31">
        <f t="shared" si="321"/>
        <v>89.99892758973624</v>
      </c>
      <c r="AL508" s="32">
        <f t="shared" si="322"/>
        <v>-36.078108377616772</v>
      </c>
      <c r="AM508" s="31">
        <f t="shared" si="323"/>
        <v>-89.100015411203486</v>
      </c>
      <c r="AN508" s="31">
        <f t="shared" si="324"/>
        <v>-26.633322374296611</v>
      </c>
      <c r="AO508" s="31">
        <f t="shared" si="325"/>
        <v>-89.101087742566762</v>
      </c>
      <c r="AP508" s="30">
        <f t="shared" si="306"/>
        <v>23.609121289162623</v>
      </c>
      <c r="AQ508" s="30">
        <f t="shared" si="307"/>
        <v>-22.498774732165998</v>
      </c>
      <c r="AR508" s="31">
        <f t="shared" si="326"/>
        <v>-34.778452319490277</v>
      </c>
      <c r="AS508" s="33">
        <f t="shared" si="327"/>
        <v>-237.21481913769011</v>
      </c>
      <c r="AT508" s="31">
        <f t="shared" si="328"/>
        <v>5.2263516628042836E-4</v>
      </c>
      <c r="AU508" s="31">
        <f t="shared" si="329"/>
        <v>0.62852916659661895</v>
      </c>
      <c r="AV508" s="32">
        <f t="shared" si="330"/>
        <v>-2.9399987137152673E-6</v>
      </c>
      <c r="AW508" s="31">
        <f t="shared" si="331"/>
        <v>-4.714156785895933E-2</v>
      </c>
      <c r="AX508" s="34">
        <f t="shared" si="332"/>
        <v>5.1969516756671314E-4</v>
      </c>
      <c r="AY508" s="35">
        <f t="shared" si="333"/>
        <v>0.58138759873765966</v>
      </c>
      <c r="AZ508" s="10">
        <f t="shared" si="334"/>
        <v>-34.777932624322709</v>
      </c>
      <c r="BA508" s="10">
        <f t="shared" si="335"/>
        <v>-236.63343153895246</v>
      </c>
      <c r="BB508" s="10">
        <f t="shared" si="336"/>
        <v>-56.633431538952465</v>
      </c>
      <c r="BC508" s="37"/>
      <c r="BD508" s="46">
        <f t="shared" si="337"/>
        <v>-35</v>
      </c>
      <c r="BE508" s="46">
        <f t="shared" si="338"/>
        <v>-237</v>
      </c>
      <c r="BF508" s="46">
        <f t="shared" si="339"/>
        <v>-57</v>
      </c>
    </row>
    <row r="509" spans="22:58" x14ac:dyDescent="0.3">
      <c r="V509" s="29">
        <v>6.0500000000000602</v>
      </c>
      <c r="W509" s="38">
        <f t="shared" si="309"/>
        <v>11220184.543021198</v>
      </c>
      <c r="X509" s="30">
        <f t="shared" si="308"/>
        <v>0.52657877444698298</v>
      </c>
      <c r="Y509" s="31">
        <f t="shared" si="310"/>
        <v>-70.027848074188995</v>
      </c>
      <c r="Z509" s="31">
        <f t="shared" si="311"/>
        <v>-89.981939480603359</v>
      </c>
      <c r="AA509" s="31">
        <f t="shared" si="312"/>
        <v>58.833006213608556</v>
      </c>
      <c r="AB509" s="31">
        <f t="shared" si="313"/>
        <v>-89.934465133899451</v>
      </c>
      <c r="AC509" s="31">
        <f t="shared" si="314"/>
        <v>1.4692550635533583</v>
      </c>
      <c r="AD509" s="31">
        <f t="shared" si="315"/>
        <v>32.394574992017446</v>
      </c>
      <c r="AE509" s="31">
        <f t="shared" si="316"/>
        <v>-9.1990080225800916</v>
      </c>
      <c r="AF509" s="31">
        <f t="shared" si="317"/>
        <v>-147.52182962248537</v>
      </c>
      <c r="AG509" s="31">
        <f t="shared" si="305"/>
        <v>92.110410468749379</v>
      </c>
      <c r="AH509" s="31">
        <f t="shared" si="318"/>
        <v>-177.42085787710664</v>
      </c>
      <c r="AI509" s="31">
        <f t="shared" si="319"/>
        <v>-89.999999922895498</v>
      </c>
      <c r="AJ509" s="31">
        <f t="shared" si="320"/>
        <v>94.75523341160897</v>
      </c>
      <c r="AK509" s="31">
        <f t="shared" si="321"/>
        <v>89.998952000774111</v>
      </c>
      <c r="AL509" s="32">
        <f t="shared" si="322"/>
        <v>-36.278060153981613</v>
      </c>
      <c r="AM509" s="31">
        <f t="shared" si="323"/>
        <v>-89.120498306142466</v>
      </c>
      <c r="AN509" s="31">
        <f t="shared" si="324"/>
        <v>-26.833274150729906</v>
      </c>
      <c r="AO509" s="31">
        <f t="shared" si="325"/>
        <v>-89.121546228263853</v>
      </c>
      <c r="AP509" s="30">
        <f t="shared" si="306"/>
        <v>23.609121289162623</v>
      </c>
      <c r="AQ509" s="30">
        <f t="shared" si="307"/>
        <v>-22.498774732165998</v>
      </c>
      <c r="AR509" s="31">
        <f t="shared" si="326"/>
        <v>-34.92193561631337</v>
      </c>
      <c r="AS509" s="33">
        <f t="shared" si="327"/>
        <v>-236.64337585074924</v>
      </c>
      <c r="AT509" s="31">
        <f t="shared" si="328"/>
        <v>5.4726465098428774E-4</v>
      </c>
      <c r="AU509" s="31">
        <f t="shared" si="329"/>
        <v>0.64316827576701097</v>
      </c>
      <c r="AV509" s="32">
        <f t="shared" si="330"/>
        <v>-3.0785565336809969E-6</v>
      </c>
      <c r="AW509" s="31">
        <f t="shared" si="331"/>
        <v>-4.8239635522186242E-2</v>
      </c>
      <c r="AX509" s="34">
        <f t="shared" si="332"/>
        <v>5.4418609445060673E-4</v>
      </c>
      <c r="AY509" s="35">
        <f t="shared" si="333"/>
        <v>0.59492864024482472</v>
      </c>
      <c r="AZ509" s="10">
        <f t="shared" si="334"/>
        <v>-34.921391430218918</v>
      </c>
      <c r="BA509" s="10">
        <f t="shared" si="335"/>
        <v>-236.04844721050441</v>
      </c>
      <c r="BB509" s="10">
        <f t="shared" si="336"/>
        <v>-56.048447210504406</v>
      </c>
      <c r="BC509" s="37"/>
      <c r="BD509" s="46">
        <f t="shared" si="337"/>
        <v>-35</v>
      </c>
      <c r="BE509" s="46">
        <f t="shared" si="338"/>
        <v>-236</v>
      </c>
      <c r="BF509" s="46">
        <f t="shared" si="339"/>
        <v>-56</v>
      </c>
    </row>
    <row r="510" spans="22:58" x14ac:dyDescent="0.3">
      <c r="V510" s="29">
        <v>6.06000000000006</v>
      </c>
      <c r="W510" s="36">
        <f t="shared" si="309"/>
        <v>11481536.214970427</v>
      </c>
      <c r="X510" s="30">
        <f t="shared" si="308"/>
        <v>0.52657877444698298</v>
      </c>
      <c r="Y510" s="31">
        <f t="shared" si="310"/>
        <v>-70.227848054767449</v>
      </c>
      <c r="Z510" s="31">
        <f t="shared" si="311"/>
        <v>-89.982350588189504</v>
      </c>
      <c r="AA510" s="31">
        <f t="shared" si="312"/>
        <v>59.033005957886743</v>
      </c>
      <c r="AB510" s="31">
        <f t="shared" si="313"/>
        <v>-89.935956888319183</v>
      </c>
      <c r="AC510" s="31">
        <f t="shared" si="314"/>
        <v>1.5276085327101063</v>
      </c>
      <c r="AD510" s="31">
        <f t="shared" si="315"/>
        <v>32.994276364686421</v>
      </c>
      <c r="AE510" s="31">
        <f t="shared" si="316"/>
        <v>-9.1406547897236106</v>
      </c>
      <c r="AF510" s="31">
        <f t="shared" si="317"/>
        <v>-146.92403111182227</v>
      </c>
      <c r="AG510" s="31">
        <f t="shared" si="305"/>
        <v>92.110410468749379</v>
      </c>
      <c r="AH510" s="31">
        <f t="shared" si="318"/>
        <v>-177.62085787710663</v>
      </c>
      <c r="AI510" s="31">
        <f t="shared" si="319"/>
        <v>-89.999999924650609</v>
      </c>
      <c r="AJ510" s="31">
        <f t="shared" si="320"/>
        <v>94.95523341154356</v>
      </c>
      <c r="AK510" s="31">
        <f t="shared" si="321"/>
        <v>89.998975856148931</v>
      </c>
      <c r="AL510" s="32">
        <f t="shared" si="322"/>
        <v>-36.478014100267707</v>
      </c>
      <c r="AM510" s="31">
        <f t="shared" si="323"/>
        <v>-89.140515170714067</v>
      </c>
      <c r="AN510" s="31">
        <f t="shared" si="324"/>
        <v>-27.033228097081398</v>
      </c>
      <c r="AO510" s="31">
        <f t="shared" si="325"/>
        <v>-89.141539239215746</v>
      </c>
      <c r="AP510" s="30">
        <f t="shared" si="306"/>
        <v>23.609121289162623</v>
      </c>
      <c r="AQ510" s="30">
        <f t="shared" si="307"/>
        <v>-22.498774732165998</v>
      </c>
      <c r="AR510" s="31">
        <f t="shared" si="326"/>
        <v>-35.063536329808386</v>
      </c>
      <c r="AS510" s="33">
        <f t="shared" si="327"/>
        <v>-236.06557035103802</v>
      </c>
      <c r="AT510" s="31">
        <f t="shared" si="328"/>
        <v>5.7305473783619018E-4</v>
      </c>
      <c r="AU510" s="31">
        <f t="shared" si="329"/>
        <v>0.65814828664625091</v>
      </c>
      <c r="AV510" s="32">
        <f t="shared" si="330"/>
        <v>-3.2236443798283699E-6</v>
      </c>
      <c r="AW510" s="31">
        <f t="shared" si="331"/>
        <v>-4.9363280430326111E-2</v>
      </c>
      <c r="AX510" s="34">
        <f t="shared" si="332"/>
        <v>5.6983109345636182E-4</v>
      </c>
      <c r="AY510" s="35">
        <f t="shared" si="333"/>
        <v>0.6087850062159248</v>
      </c>
      <c r="AZ510" s="10">
        <f t="shared" si="334"/>
        <v>-35.062966498714928</v>
      </c>
      <c r="BA510" s="10">
        <f t="shared" si="335"/>
        <v>-235.45678534482209</v>
      </c>
      <c r="BB510" s="10">
        <f t="shared" si="336"/>
        <v>-55.456785344822094</v>
      </c>
      <c r="BC510" s="48"/>
      <c r="BD510" s="46">
        <f t="shared" si="337"/>
        <v>-35</v>
      </c>
      <c r="BE510" s="46">
        <f t="shared" si="338"/>
        <v>-235</v>
      </c>
      <c r="BF510" s="46">
        <f t="shared" si="339"/>
        <v>-55</v>
      </c>
    </row>
    <row r="511" spans="22:58" x14ac:dyDescent="0.3">
      <c r="V511" s="29">
        <v>6.0700000000000598</v>
      </c>
      <c r="W511" s="38">
        <f t="shared" si="309"/>
        <v>11748975.54939693</v>
      </c>
      <c r="X511" s="30">
        <f t="shared" si="308"/>
        <v>0.52657877444698298</v>
      </c>
      <c r="Y511" s="31">
        <f t="shared" si="310"/>
        <v>-70.427848036220027</v>
      </c>
      <c r="Z511" s="31">
        <f t="shared" si="311"/>
        <v>-89.982752337826255</v>
      </c>
      <c r="AA511" s="31">
        <f t="shared" si="312"/>
        <v>59.233005713674302</v>
      </c>
      <c r="AB511" s="31">
        <f t="shared" si="313"/>
        <v>-89.937414686346571</v>
      </c>
      <c r="AC511" s="31">
        <f t="shared" si="314"/>
        <v>1.5878832321145016</v>
      </c>
      <c r="AD511" s="31">
        <f t="shared" si="315"/>
        <v>33.599622514427985</v>
      </c>
      <c r="AE511" s="31">
        <f t="shared" si="316"/>
        <v>-9.0803803159842342</v>
      </c>
      <c r="AF511" s="31">
        <f t="shared" si="317"/>
        <v>-146.32054450974485</v>
      </c>
      <c r="AG511" s="31">
        <f t="shared" si="305"/>
        <v>92.110410468749379</v>
      </c>
      <c r="AH511" s="31">
        <f t="shared" si="318"/>
        <v>-177.82085787710662</v>
      </c>
      <c r="AI511" s="31">
        <f t="shared" si="319"/>
        <v>-89.999999926365774</v>
      </c>
      <c r="AJ511" s="31">
        <f t="shared" si="320"/>
        <v>95.15523341148112</v>
      </c>
      <c r="AK511" s="31">
        <f t="shared" si="321"/>
        <v>89.998999168509116</v>
      </c>
      <c r="AL511" s="32">
        <f t="shared" si="322"/>
        <v>-36.677970118856472</v>
      </c>
      <c r="AM511" s="31">
        <f t="shared" si="323"/>
        <v>-89.160076598568779</v>
      </c>
      <c r="AN511" s="31">
        <f t="shared" si="324"/>
        <v>-27.233184115732591</v>
      </c>
      <c r="AO511" s="31">
        <f t="shared" si="325"/>
        <v>-89.161077356425437</v>
      </c>
      <c r="AP511" s="30">
        <f t="shared" si="306"/>
        <v>23.609121289162623</v>
      </c>
      <c r="AQ511" s="30">
        <f t="shared" si="307"/>
        <v>-22.498774732165998</v>
      </c>
      <c r="AR511" s="31">
        <f t="shared" si="326"/>
        <v>-35.203217874720202</v>
      </c>
      <c r="AS511" s="33">
        <f t="shared" si="327"/>
        <v>-235.48162186617029</v>
      </c>
      <c r="AT511" s="31">
        <f t="shared" si="328"/>
        <v>6.0006010988822929E-4</v>
      </c>
      <c r="AU511" s="31">
        <f t="shared" si="329"/>
        <v>0.67347713363785311</v>
      </c>
      <c r="AV511" s="32">
        <f t="shared" si="330"/>
        <v>-3.3755700013215937E-6</v>
      </c>
      <c r="AW511" s="31">
        <f t="shared" si="331"/>
        <v>-5.0513098351323123E-2</v>
      </c>
      <c r="AX511" s="34">
        <f t="shared" si="332"/>
        <v>5.9668453988690774E-4</v>
      </c>
      <c r="AY511" s="35">
        <f t="shared" si="333"/>
        <v>0.62296403528652999</v>
      </c>
      <c r="AZ511" s="10">
        <f t="shared" si="334"/>
        <v>-35.202621190180317</v>
      </c>
      <c r="BA511" s="10">
        <f t="shared" si="335"/>
        <v>-234.85865783088374</v>
      </c>
      <c r="BB511" s="10">
        <f t="shared" si="336"/>
        <v>-54.858657830883743</v>
      </c>
      <c r="BC511" s="37"/>
      <c r="BD511" s="46">
        <f t="shared" si="337"/>
        <v>-35</v>
      </c>
      <c r="BE511" s="46">
        <f t="shared" si="338"/>
        <v>-235</v>
      </c>
      <c r="BF511" s="46">
        <f t="shared" si="339"/>
        <v>-55</v>
      </c>
    </row>
    <row r="512" spans="22:58" x14ac:dyDescent="0.3">
      <c r="V512" s="29">
        <v>6.0800000000000702</v>
      </c>
      <c r="W512" s="38">
        <f t="shared" si="309"/>
        <v>12022644.346176079</v>
      </c>
      <c r="X512" s="30">
        <f t="shared" si="308"/>
        <v>0.52657877444698298</v>
      </c>
      <c r="Y512" s="31">
        <f t="shared" si="310"/>
        <v>-70.627848018507578</v>
      </c>
      <c r="Z512" s="31">
        <f t="shared" si="311"/>
        <v>-89.983144942526422</v>
      </c>
      <c r="AA512" s="31">
        <f t="shared" si="312"/>
        <v>59.433005480453417</v>
      </c>
      <c r="AB512" s="31">
        <f t="shared" si="313"/>
        <v>-89.938839300917877</v>
      </c>
      <c r="AC512" s="31">
        <f t="shared" si="314"/>
        <v>1.6501146245685914</v>
      </c>
      <c r="AD512" s="31">
        <f t="shared" si="315"/>
        <v>34.210393819871634</v>
      </c>
      <c r="AE512" s="31">
        <f t="shared" si="316"/>
        <v>-9.0181491390385808</v>
      </c>
      <c r="AF512" s="31">
        <f t="shared" si="317"/>
        <v>-145.71159042357266</v>
      </c>
      <c r="AG512" s="31">
        <f t="shared" si="305"/>
        <v>92.110410468749379</v>
      </c>
      <c r="AH512" s="31">
        <f t="shared" si="318"/>
        <v>-178.02085787710683</v>
      </c>
      <c r="AI512" s="31">
        <f t="shared" si="319"/>
        <v>-89.999999928041902</v>
      </c>
      <c r="AJ512" s="31">
        <f t="shared" si="320"/>
        <v>95.355233411421679</v>
      </c>
      <c r="AK512" s="31">
        <f t="shared" si="321"/>
        <v>89.999021950215194</v>
      </c>
      <c r="AL512" s="32">
        <f t="shared" si="322"/>
        <v>-36.877928116519236</v>
      </c>
      <c r="AM512" s="31">
        <f t="shared" si="323"/>
        <v>-89.179192943183168</v>
      </c>
      <c r="AN512" s="31">
        <f t="shared" si="324"/>
        <v>-27.433142113455013</v>
      </c>
      <c r="AO512" s="31">
        <f t="shared" si="325"/>
        <v>-89.180170921009875</v>
      </c>
      <c r="AP512" s="30">
        <f t="shared" si="306"/>
        <v>23.609121289162623</v>
      </c>
      <c r="AQ512" s="30">
        <f t="shared" si="307"/>
        <v>-22.498774732165998</v>
      </c>
      <c r="AR512" s="31">
        <f t="shared" si="326"/>
        <v>-35.340944695496965</v>
      </c>
      <c r="AS512" s="33">
        <f t="shared" si="327"/>
        <v>-234.89176134458253</v>
      </c>
      <c r="AT512" s="31">
        <f t="shared" si="328"/>
        <v>6.2833802593038456E-4</v>
      </c>
      <c r="AU512" s="31">
        <f t="shared" si="329"/>
        <v>0.68916293551682217</v>
      </c>
      <c r="AV512" s="32">
        <f t="shared" si="330"/>
        <v>-3.5346556489244249E-6</v>
      </c>
      <c r="AW512" s="31">
        <f t="shared" si="331"/>
        <v>-5.1689698930153162E-2</v>
      </c>
      <c r="AX512" s="34">
        <f t="shared" si="332"/>
        <v>6.2480337028146017E-4</v>
      </c>
      <c r="AY512" s="35">
        <f t="shared" si="333"/>
        <v>0.63747323658666899</v>
      </c>
      <c r="AZ512" s="10">
        <f t="shared" si="334"/>
        <v>-35.340319892126686</v>
      </c>
      <c r="BA512" s="10">
        <f t="shared" si="335"/>
        <v>-234.25428810799588</v>
      </c>
      <c r="BB512" s="10">
        <f t="shared" si="336"/>
        <v>-54.254288107995876</v>
      </c>
      <c r="BC512" s="37"/>
      <c r="BD512" s="46">
        <f t="shared" si="337"/>
        <v>-35</v>
      </c>
      <c r="BE512" s="46">
        <f t="shared" si="338"/>
        <v>-234</v>
      </c>
      <c r="BF512" s="46">
        <f t="shared" si="339"/>
        <v>-54</v>
      </c>
    </row>
    <row r="513" spans="22:58" x14ac:dyDescent="0.3">
      <c r="V513" s="29">
        <v>6.09000000000007</v>
      </c>
      <c r="W513" s="36">
        <f t="shared" si="309"/>
        <v>12302687.708125811</v>
      </c>
      <c r="X513" s="30">
        <f t="shared" si="308"/>
        <v>0.52657877444698298</v>
      </c>
      <c r="Y513" s="31">
        <f t="shared" si="310"/>
        <v>-70.82784800159213</v>
      </c>
      <c r="Z513" s="31">
        <f t="shared" si="311"/>
        <v>-89.983528610454101</v>
      </c>
      <c r="AA513" s="31">
        <f t="shared" si="312"/>
        <v>59.633005257729003</v>
      </c>
      <c r="AB513" s="31">
        <f t="shared" si="313"/>
        <v>-89.940231487375542</v>
      </c>
      <c r="AC513" s="31">
        <f t="shared" si="314"/>
        <v>1.7143370328278753</v>
      </c>
      <c r="AD513" s="31">
        <f t="shared" si="315"/>
        <v>34.826358876809941</v>
      </c>
      <c r="AE513" s="31">
        <f t="shared" si="316"/>
        <v>-8.9539269365882621</v>
      </c>
      <c r="AF513" s="31">
        <f t="shared" si="317"/>
        <v>-145.09740122101971</v>
      </c>
      <c r="AG513" s="31">
        <f t="shared" si="305"/>
        <v>92.110410468749379</v>
      </c>
      <c r="AH513" s="31">
        <f t="shared" si="318"/>
        <v>-178.22085787710682</v>
      </c>
      <c r="AI513" s="31">
        <f t="shared" si="319"/>
        <v>-89.999999929679859</v>
      </c>
      <c r="AJ513" s="31">
        <f t="shared" si="320"/>
        <v>95.555233411364725</v>
      </c>
      <c r="AK513" s="31">
        <f t="shared" si="321"/>
        <v>89.999044213346338</v>
      </c>
      <c r="AL513" s="32">
        <f t="shared" si="322"/>
        <v>-37.077888004219176</v>
      </c>
      <c r="AM513" s="31">
        <f t="shared" si="323"/>
        <v>-89.197874323262525</v>
      </c>
      <c r="AN513" s="31">
        <f t="shared" si="324"/>
        <v>-27.633102001211896</v>
      </c>
      <c r="AO513" s="31">
        <f t="shared" si="325"/>
        <v>-89.198830039596047</v>
      </c>
      <c r="AP513" s="30">
        <f t="shared" si="306"/>
        <v>23.609121289162623</v>
      </c>
      <c r="AQ513" s="30">
        <f t="shared" si="307"/>
        <v>-22.498774732165998</v>
      </c>
      <c r="AR513" s="31">
        <f t="shared" si="326"/>
        <v>-35.476682380803531</v>
      </c>
      <c r="AS513" s="33">
        <f t="shared" si="327"/>
        <v>-234.29623126061574</v>
      </c>
      <c r="AT513" s="31">
        <f t="shared" si="328"/>
        <v>6.5794844175644186E-4</v>
      </c>
      <c r="AU513" s="31">
        <f t="shared" si="329"/>
        <v>0.70521399969237775</v>
      </c>
      <c r="AV513" s="32">
        <f t="shared" si="330"/>
        <v>-3.7012387654627986E-6</v>
      </c>
      <c r="AW513" s="31">
        <f t="shared" si="331"/>
        <v>-5.2893706012043171E-2</v>
      </c>
      <c r="AX513" s="34">
        <f t="shared" si="332"/>
        <v>6.5424720299097911E-4</v>
      </c>
      <c r="AY513" s="35">
        <f t="shared" si="333"/>
        <v>0.65232029368033462</v>
      </c>
      <c r="AZ513" s="10">
        <f t="shared" si="334"/>
        <v>-35.476028133600543</v>
      </c>
      <c r="BA513" s="10">
        <f t="shared" si="335"/>
        <v>-233.64391096693541</v>
      </c>
      <c r="BB513" s="10">
        <f t="shared" si="336"/>
        <v>-53.643910966935408</v>
      </c>
      <c r="BC513" s="48"/>
      <c r="BD513" s="46">
        <f t="shared" si="337"/>
        <v>-35</v>
      </c>
      <c r="BE513" s="46">
        <f t="shared" si="338"/>
        <v>-234</v>
      </c>
      <c r="BF513" s="46">
        <f t="shared" si="339"/>
        <v>-54</v>
      </c>
    </row>
    <row r="514" spans="22:58" x14ac:dyDescent="0.3">
      <c r="V514" s="29">
        <v>6.1000000000000698</v>
      </c>
      <c r="W514" s="38">
        <f t="shared" si="309"/>
        <v>12589254.117943712</v>
      </c>
      <c r="X514" s="30">
        <f t="shared" si="308"/>
        <v>0.52657877444698298</v>
      </c>
      <c r="Y514" s="31">
        <f t="shared" si="310"/>
        <v>-71.027847985438001</v>
      </c>
      <c r="Z514" s="31">
        <f t="shared" si="311"/>
        <v>-89.98390354503492</v>
      </c>
      <c r="AA514" s="31">
        <f t="shared" si="312"/>
        <v>59.833005045028813</v>
      </c>
      <c r="AB514" s="31">
        <f t="shared" si="313"/>
        <v>-89.94159198386869</v>
      </c>
      <c r="AC514" s="31">
        <f t="shared" si="314"/>
        <v>1.7805835252760231</v>
      </c>
      <c r="AD514" s="31">
        <f t="shared" si="315"/>
        <v>35.44727475487543</v>
      </c>
      <c r="AE514" s="31">
        <f t="shared" si="316"/>
        <v>-8.8876806406861757</v>
      </c>
      <c r="AF514" s="31">
        <f t="shared" si="317"/>
        <v>-144.47822077402819</v>
      </c>
      <c r="AG514" s="31">
        <f t="shared" si="305"/>
        <v>92.110410468749379</v>
      </c>
      <c r="AH514" s="31">
        <f t="shared" si="318"/>
        <v>-178.42085787710684</v>
      </c>
      <c r="AI514" s="31">
        <f t="shared" si="319"/>
        <v>-89.999999931280541</v>
      </c>
      <c r="AJ514" s="31">
        <f t="shared" si="320"/>
        <v>95.755233411310329</v>
      </c>
      <c r="AK514" s="31">
        <f t="shared" si="321"/>
        <v>89.999065969706749</v>
      </c>
      <c r="AL514" s="32">
        <f t="shared" si="322"/>
        <v>-37.277849696924157</v>
      </c>
      <c r="AM514" s="31">
        <f t="shared" si="323"/>
        <v>-89.216130628024601</v>
      </c>
      <c r="AN514" s="31">
        <f t="shared" si="324"/>
        <v>-27.83306369397129</v>
      </c>
      <c r="AO514" s="31">
        <f t="shared" si="325"/>
        <v>-89.217064589598394</v>
      </c>
      <c r="AP514" s="30">
        <f t="shared" si="306"/>
        <v>23.609121289162623</v>
      </c>
      <c r="AQ514" s="30">
        <f t="shared" si="307"/>
        <v>-22.498774732165998</v>
      </c>
      <c r="AR514" s="31">
        <f t="shared" si="326"/>
        <v>-35.610397777660843</v>
      </c>
      <c r="AS514" s="33">
        <f t="shared" si="327"/>
        <v>-233.69528536362657</v>
      </c>
      <c r="AT514" s="31">
        <f t="shared" si="328"/>
        <v>6.8895413710678283E-4</v>
      </c>
      <c r="AU514" s="31">
        <f t="shared" si="329"/>
        <v>0.72163882656785683</v>
      </c>
      <c r="AV514" s="32">
        <f t="shared" si="330"/>
        <v>-3.8756726975030575E-6</v>
      </c>
      <c r="AW514" s="31">
        <f t="shared" si="331"/>
        <v>-5.4125757973230236E-2</v>
      </c>
      <c r="AX514" s="34">
        <f t="shared" si="332"/>
        <v>6.8507846440927979E-4</v>
      </c>
      <c r="AY514" s="35">
        <f t="shared" si="333"/>
        <v>0.66751306859462656</v>
      </c>
      <c r="AZ514" s="10">
        <f t="shared" si="334"/>
        <v>-35.609712699196436</v>
      </c>
      <c r="BA514" s="10">
        <f t="shared" si="335"/>
        <v>-233.02777229503195</v>
      </c>
      <c r="BB514" s="10">
        <f t="shared" si="336"/>
        <v>-53.027772295031951</v>
      </c>
      <c r="BC514" s="37"/>
      <c r="BD514" s="46">
        <f t="shared" si="337"/>
        <v>-36</v>
      </c>
      <c r="BE514" s="46">
        <f t="shared" si="338"/>
        <v>-233</v>
      </c>
      <c r="BF514" s="46">
        <f t="shared" si="339"/>
        <v>-53</v>
      </c>
    </row>
    <row r="515" spans="22:58" x14ac:dyDescent="0.3">
      <c r="V515" s="29">
        <v>6.1100000000000696</v>
      </c>
      <c r="W515" s="38">
        <f t="shared" si="309"/>
        <v>12882495.516933426</v>
      </c>
      <c r="X515" s="30">
        <f t="shared" si="308"/>
        <v>0.52657877444698298</v>
      </c>
      <c r="Y515" s="31">
        <f t="shared" si="310"/>
        <v>-71.227847970010913</v>
      </c>
      <c r="Z515" s="31">
        <f t="shared" si="311"/>
        <v>-89.984269945064057</v>
      </c>
      <c r="AA515" s="31">
        <f t="shared" si="312"/>
        <v>60.033004841901707</v>
      </c>
      <c r="AB515" s="31">
        <f t="shared" si="313"/>
        <v>-89.942921511744402</v>
      </c>
      <c r="AC515" s="31">
        <f t="shared" si="314"/>
        <v>1.8488858027044375</v>
      </c>
      <c r="AD515" s="31">
        <f t="shared" si="315"/>
        <v>36.0728873108242</v>
      </c>
      <c r="AE515" s="31">
        <f t="shared" si="316"/>
        <v>-8.8193785509577793</v>
      </c>
      <c r="AF515" s="31">
        <f t="shared" si="317"/>
        <v>-143.85430414598426</v>
      </c>
      <c r="AG515" s="31">
        <f t="shared" si="305"/>
        <v>92.110410468749379</v>
      </c>
      <c r="AH515" s="31">
        <f t="shared" si="318"/>
        <v>-178.62085787710683</v>
      </c>
      <c r="AI515" s="31">
        <f t="shared" si="319"/>
        <v>-89.999999932844787</v>
      </c>
      <c r="AJ515" s="31">
        <f t="shared" si="320"/>
        <v>95.955233411258391</v>
      </c>
      <c r="AK515" s="31">
        <f t="shared" si="321"/>
        <v>89.999087230831933</v>
      </c>
      <c r="AL515" s="32">
        <f t="shared" si="322"/>
        <v>-37.477813113426002</v>
      </c>
      <c r="AM515" s="31">
        <f t="shared" si="323"/>
        <v>-89.233971522367341</v>
      </c>
      <c r="AN515" s="31">
        <f t="shared" si="324"/>
        <v>-28.033027110525062</v>
      </c>
      <c r="AO515" s="31">
        <f t="shared" si="325"/>
        <v>-89.234884224380195</v>
      </c>
      <c r="AP515" s="30">
        <f t="shared" si="306"/>
        <v>23.609121289162623</v>
      </c>
      <c r="AQ515" s="30">
        <f t="shared" si="307"/>
        <v>-22.498774732165998</v>
      </c>
      <c r="AR515" s="31">
        <f t="shared" si="326"/>
        <v>-35.742059104486216</v>
      </c>
      <c r="AS515" s="33">
        <f t="shared" si="327"/>
        <v>-233.08918837036447</v>
      </c>
      <c r="AT515" s="31">
        <f t="shared" si="328"/>
        <v>7.2142084860697545E-4</v>
      </c>
      <c r="AU515" s="31">
        <f t="shared" si="329"/>
        <v>0.73844611399958382</v>
      </c>
      <c r="AV515" s="32">
        <f t="shared" si="330"/>
        <v>-4.0583274398177509E-6</v>
      </c>
      <c r="AW515" s="31">
        <f t="shared" si="331"/>
        <v>-5.5386508059412171E-2</v>
      </c>
      <c r="AX515" s="34">
        <f t="shared" si="332"/>
        <v>7.1736252116715775E-4</v>
      </c>
      <c r="AY515" s="35">
        <f t="shared" si="333"/>
        <v>0.68305960594017168</v>
      </c>
      <c r="AZ515" s="10">
        <f t="shared" si="334"/>
        <v>-35.741341741965051</v>
      </c>
      <c r="BA515" s="10">
        <f t="shared" si="335"/>
        <v>-232.4061287644243</v>
      </c>
      <c r="BB515" s="10">
        <f t="shared" si="336"/>
        <v>-52.406128764424295</v>
      </c>
      <c r="BC515" s="37"/>
      <c r="BD515" s="46">
        <f t="shared" si="337"/>
        <v>-36</v>
      </c>
      <c r="BE515" s="46">
        <f t="shared" si="338"/>
        <v>-232</v>
      </c>
      <c r="BF515" s="46">
        <f t="shared" si="339"/>
        <v>-52</v>
      </c>
    </row>
    <row r="516" spans="22:58" x14ac:dyDescent="0.3">
      <c r="V516" s="29">
        <v>6.1200000000000703</v>
      </c>
      <c r="W516" s="36">
        <f t="shared" si="309"/>
        <v>13182567.385566227</v>
      </c>
      <c r="X516" s="30">
        <f t="shared" si="308"/>
        <v>0.52657877444698298</v>
      </c>
      <c r="Y516" s="31">
        <f t="shared" si="310"/>
        <v>-71.427847955278196</v>
      </c>
      <c r="Z516" s="31">
        <f t="shared" si="311"/>
        <v>-89.98462800481154</v>
      </c>
      <c r="AA516" s="31">
        <f t="shared" si="312"/>
        <v>60.233004647916843</v>
      </c>
      <c r="AB516" s="31">
        <f t="shared" si="313"/>
        <v>-89.944220775930262</v>
      </c>
      <c r="AC516" s="31">
        <f t="shared" si="314"/>
        <v>1.9192740869435829</v>
      </c>
      <c r="AD516" s="31">
        <f t="shared" si="315"/>
        <v>36.70293155875968</v>
      </c>
      <c r="AE516" s="31">
        <f t="shared" si="316"/>
        <v>-8.7489904459707812</v>
      </c>
      <c r="AF516" s="31">
        <f t="shared" si="317"/>
        <v>-143.22591722198214</v>
      </c>
      <c r="AG516" s="31">
        <f t="shared" ref="AG516:AG579" si="340">DC_gain_comp</f>
        <v>92.110410468749379</v>
      </c>
      <c r="AH516" s="31">
        <f t="shared" si="318"/>
        <v>-178.82085787710685</v>
      </c>
      <c r="AI516" s="31">
        <f t="shared" si="319"/>
        <v>-89.99999993437342</v>
      </c>
      <c r="AJ516" s="31">
        <f t="shared" si="320"/>
        <v>96.155233411208783</v>
      </c>
      <c r="AK516" s="31">
        <f t="shared" si="321"/>
        <v>89.99910800799482</v>
      </c>
      <c r="AL516" s="32">
        <f t="shared" si="322"/>
        <v>-37.677778176168829</v>
      </c>
      <c r="AM516" s="31">
        <f t="shared" si="323"/>
        <v>-89.251406451922435</v>
      </c>
      <c r="AN516" s="31">
        <f t="shared" si="324"/>
        <v>-28.232992173317513</v>
      </c>
      <c r="AO516" s="31">
        <f t="shared" si="325"/>
        <v>-89.252298378301035</v>
      </c>
      <c r="AP516" s="30">
        <f t="shared" ref="AP516:AP579" si="341">-20*LOG(GmPS*Rsns)</f>
        <v>23.609121289162623</v>
      </c>
      <c r="AQ516" s="30">
        <f t="shared" ref="AQ516:AQ579" si="342">20*LOG(Vref/Vout)</f>
        <v>-22.498774732165998</v>
      </c>
      <c r="AR516" s="31">
        <f t="shared" si="326"/>
        <v>-35.871636062291671</v>
      </c>
      <c r="AS516" s="33">
        <f t="shared" si="327"/>
        <v>-232.47821560028319</v>
      </c>
      <c r="AT516" s="31">
        <f t="shared" si="328"/>
        <v>7.5541740894383928E-4</v>
      </c>
      <c r="AU516" s="31">
        <f t="shared" si="329"/>
        <v>0.75564476185707186</v>
      </c>
      <c r="AV516" s="32">
        <f t="shared" si="330"/>
        <v>-4.2495904242109899E-6</v>
      </c>
      <c r="AW516" s="31">
        <f t="shared" si="331"/>
        <v>-5.6676624732086428E-2</v>
      </c>
      <c r="AX516" s="34">
        <f t="shared" si="332"/>
        <v>7.5116781851962834E-4</v>
      </c>
      <c r="AY516" s="35">
        <f t="shared" si="333"/>
        <v>0.6989681371249854</v>
      </c>
      <c r="AZ516" s="10">
        <f t="shared" si="334"/>
        <v>-35.87088489447315</v>
      </c>
      <c r="BA516" s="10">
        <f t="shared" si="335"/>
        <v>-231.77924746315821</v>
      </c>
      <c r="BB516" s="10">
        <f t="shared" si="336"/>
        <v>-51.779247463158214</v>
      </c>
      <c r="BC516" s="48"/>
      <c r="BD516" s="46">
        <f t="shared" si="337"/>
        <v>-36</v>
      </c>
      <c r="BE516" s="46">
        <f t="shared" si="338"/>
        <v>-232</v>
      </c>
      <c r="BF516" s="46">
        <f t="shared" si="339"/>
        <v>-52</v>
      </c>
    </row>
    <row r="517" spans="22:58" x14ac:dyDescent="0.3">
      <c r="V517" s="29">
        <v>6.1300000000000701</v>
      </c>
      <c r="W517" s="38">
        <f t="shared" si="309"/>
        <v>13489628.825918742</v>
      </c>
      <c r="X517" s="30">
        <f t="shared" ref="X517:X580" si="343">DC_gain_power</f>
        <v>0.52657877444698298</v>
      </c>
      <c r="Y517" s="31">
        <f t="shared" si="310"/>
        <v>-71.627847941208543</v>
      </c>
      <c r="Z517" s="31">
        <f t="shared" si="311"/>
        <v>-89.984977914125253</v>
      </c>
      <c r="AA517" s="31">
        <f t="shared" si="312"/>
        <v>60.433004462662694</v>
      </c>
      <c r="AB517" s="31">
        <f t="shared" si="313"/>
        <v>-89.945490465307941</v>
      </c>
      <c r="AC517" s="31">
        <f t="shared" si="314"/>
        <v>1.9917770121099192</v>
      </c>
      <c r="AD517" s="31">
        <f t="shared" si="315"/>
        <v>37.337132097133917</v>
      </c>
      <c r="AE517" s="31">
        <f t="shared" si="316"/>
        <v>-8.6764876919889407</v>
      </c>
      <c r="AF517" s="31">
        <f t="shared" si="317"/>
        <v>-142.59333628229928</v>
      </c>
      <c r="AG517" s="31">
        <f t="shared" si="340"/>
        <v>92.110410468749379</v>
      </c>
      <c r="AH517" s="31">
        <f t="shared" si="318"/>
        <v>-179.02085787710686</v>
      </c>
      <c r="AI517" s="31">
        <f t="shared" si="319"/>
        <v>-89.999999935867265</v>
      </c>
      <c r="AJ517" s="31">
        <f t="shared" si="320"/>
        <v>96.355233411161407</v>
      </c>
      <c r="AK517" s="31">
        <f t="shared" si="321"/>
        <v>89.999128312211738</v>
      </c>
      <c r="AL517" s="32">
        <f t="shared" si="322"/>
        <v>-37.877744811084867</v>
      </c>
      <c r="AM517" s="31">
        <f t="shared" si="323"/>
        <v>-89.268444647997569</v>
      </c>
      <c r="AN517" s="31">
        <f t="shared" si="324"/>
        <v>-28.432958808280944</v>
      </c>
      <c r="AO517" s="31">
        <f t="shared" si="325"/>
        <v>-89.269316271653096</v>
      </c>
      <c r="AP517" s="30">
        <f t="shared" si="341"/>
        <v>23.609121289162623</v>
      </c>
      <c r="AQ517" s="30">
        <f t="shared" si="342"/>
        <v>-22.498774732165998</v>
      </c>
      <c r="AR517" s="31">
        <f t="shared" si="326"/>
        <v>-35.999099943273258</v>
      </c>
      <c r="AS517" s="33">
        <f t="shared" si="327"/>
        <v>-231.86265255395239</v>
      </c>
      <c r="AT517" s="31">
        <f t="shared" si="328"/>
        <v>7.9101589257645996E-4</v>
      </c>
      <c r="AU517" s="31">
        <f t="shared" si="329"/>
        <v>0.77324387668663175</v>
      </c>
      <c r="AV517" s="32">
        <f t="shared" si="330"/>
        <v>-4.4498673488460861E-6</v>
      </c>
      <c r="AW517" s="31">
        <f t="shared" si="331"/>
        <v>-5.799679202295363E-2</v>
      </c>
      <c r="AX517" s="34">
        <f t="shared" si="332"/>
        <v>7.8656602522761388E-4</v>
      </c>
      <c r="AY517" s="35">
        <f t="shared" si="333"/>
        <v>0.71524708466367815</v>
      </c>
      <c r="AZ517" s="10">
        <f t="shared" si="334"/>
        <v>-35.998313377248031</v>
      </c>
      <c r="BA517" s="10">
        <f t="shared" si="335"/>
        <v>-231.14740546928871</v>
      </c>
      <c r="BB517" s="10">
        <f t="shared" si="336"/>
        <v>-51.147405469288714</v>
      </c>
      <c r="BC517" s="37"/>
      <c r="BD517" s="46">
        <f t="shared" si="337"/>
        <v>-36</v>
      </c>
      <c r="BE517" s="46">
        <f t="shared" si="338"/>
        <v>-231</v>
      </c>
      <c r="BF517" s="46">
        <f t="shared" si="339"/>
        <v>-51</v>
      </c>
    </row>
    <row r="518" spans="22:58" x14ac:dyDescent="0.3">
      <c r="V518" s="29">
        <v>6.1400000000000698</v>
      </c>
      <c r="W518" s="38">
        <f t="shared" si="309"/>
        <v>13803842.64603108</v>
      </c>
      <c r="X518" s="30">
        <f t="shared" si="343"/>
        <v>0.52657877444698298</v>
      </c>
      <c r="Y518" s="31">
        <f t="shared" si="310"/>
        <v>-71.827847927772098</v>
      </c>
      <c r="Z518" s="31">
        <f t="shared" si="311"/>
        <v>-89.985319858531668</v>
      </c>
      <c r="AA518" s="31">
        <f t="shared" si="312"/>
        <v>60.633004285746352</v>
      </c>
      <c r="AB518" s="31">
        <f t="shared" si="313"/>
        <v>-89.946731253078624</v>
      </c>
      <c r="AC518" s="31">
        <f t="shared" si="314"/>
        <v>2.0664215192428821</v>
      </c>
      <c r="AD518" s="31">
        <f t="shared" si="315"/>
        <v>37.975203591862801</v>
      </c>
      <c r="AE518" s="31">
        <f t="shared" si="316"/>
        <v>-8.6018433483358745</v>
      </c>
      <c r="AF518" s="31">
        <f t="shared" si="317"/>
        <v>-141.9568475197475</v>
      </c>
      <c r="AG518" s="31">
        <f t="shared" si="340"/>
        <v>92.110410468749379</v>
      </c>
      <c r="AH518" s="31">
        <f t="shared" si="318"/>
        <v>-179.22085787710685</v>
      </c>
      <c r="AI518" s="31">
        <f t="shared" si="319"/>
        <v>-89.999999937327104</v>
      </c>
      <c r="AJ518" s="31">
        <f t="shared" si="320"/>
        <v>96.555233411116163</v>
      </c>
      <c r="AK518" s="31">
        <f t="shared" si="321"/>
        <v>89.999148154248246</v>
      </c>
      <c r="AL518" s="32">
        <f t="shared" si="322"/>
        <v>-38.077712947437746</v>
      </c>
      <c r="AM518" s="31">
        <f t="shared" si="323"/>
        <v>-89.285095132409353</v>
      </c>
      <c r="AN518" s="31">
        <f t="shared" si="324"/>
        <v>-28.632926944679056</v>
      </c>
      <c r="AO518" s="31">
        <f t="shared" si="325"/>
        <v>-89.285946915488211</v>
      </c>
      <c r="AP518" s="30">
        <f t="shared" si="341"/>
        <v>23.609121289162623</v>
      </c>
      <c r="AQ518" s="30">
        <f t="shared" si="342"/>
        <v>-22.498774732165998</v>
      </c>
      <c r="AR518" s="31">
        <f t="shared" si="326"/>
        <v>-36.124423736018308</v>
      </c>
      <c r="AS518" s="33">
        <f t="shared" si="327"/>
        <v>-231.24279443523571</v>
      </c>
      <c r="AT518" s="31">
        <f t="shared" si="328"/>
        <v>8.2829176831034112E-4</v>
      </c>
      <c r="AU518" s="31">
        <f t="shared" si="329"/>
        <v>0.79125277648062964</v>
      </c>
      <c r="AV518" s="32">
        <f t="shared" si="330"/>
        <v>-4.659583023967316E-6</v>
      </c>
      <c r="AW518" s="31">
        <f t="shared" si="331"/>
        <v>-5.9347709896575618E-2</v>
      </c>
      <c r="AX518" s="34">
        <f t="shared" si="332"/>
        <v>8.2363218528637384E-4</v>
      </c>
      <c r="AY518" s="35">
        <f t="shared" si="333"/>
        <v>0.73190506658405408</v>
      </c>
      <c r="AZ518" s="10">
        <f t="shared" si="334"/>
        <v>-36.12360010383302</v>
      </c>
      <c r="BA518" s="10">
        <f t="shared" si="335"/>
        <v>-230.51088936865165</v>
      </c>
      <c r="BB518" s="10">
        <f t="shared" si="336"/>
        <v>-50.510889368651647</v>
      </c>
      <c r="BC518" s="37"/>
      <c r="BD518" s="46">
        <f t="shared" si="337"/>
        <v>-36</v>
      </c>
      <c r="BE518" s="46">
        <f t="shared" si="338"/>
        <v>-231</v>
      </c>
      <c r="BF518" s="46">
        <f t="shared" si="339"/>
        <v>-51</v>
      </c>
    </row>
    <row r="519" spans="22:58" x14ac:dyDescent="0.3">
      <c r="V519" s="29">
        <v>6.1500000000000696</v>
      </c>
      <c r="W519" s="36">
        <f t="shared" si="309"/>
        <v>14125375.446229823</v>
      </c>
      <c r="X519" s="30">
        <f t="shared" si="343"/>
        <v>0.52657877444698298</v>
      </c>
      <c r="Y519" s="31">
        <f t="shared" si="310"/>
        <v>-72.027847914940409</v>
      </c>
      <c r="Z519" s="31">
        <f t="shared" si="311"/>
        <v>-89.98565401933412</v>
      </c>
      <c r="AA519" s="31">
        <f t="shared" si="312"/>
        <v>60.833004116792551</v>
      </c>
      <c r="AB519" s="31">
        <f t="shared" si="313"/>
        <v>-89.947943797119692</v>
      </c>
      <c r="AC519" s="31">
        <f t="shared" si="314"/>
        <v>2.1432327551076962</v>
      </c>
      <c r="AD519" s="31">
        <f t="shared" si="315"/>
        <v>38.616851314367459</v>
      </c>
      <c r="AE519" s="31">
        <f t="shared" si="316"/>
        <v>-8.5250322685931721</v>
      </c>
      <c r="AF519" s="31">
        <f t="shared" si="317"/>
        <v>-141.31674650208635</v>
      </c>
      <c r="AG519" s="31">
        <f t="shared" si="340"/>
        <v>92.110410468749379</v>
      </c>
      <c r="AH519" s="31">
        <f t="shared" si="318"/>
        <v>-179.42085787710684</v>
      </c>
      <c r="AI519" s="31">
        <f t="shared" si="319"/>
        <v>-89.999999938753731</v>
      </c>
      <c r="AJ519" s="31">
        <f t="shared" si="320"/>
        <v>96.75523341107295</v>
      </c>
      <c r="AK519" s="31">
        <f t="shared" si="321"/>
        <v>89.999167544624882</v>
      </c>
      <c r="AL519" s="32">
        <f t="shared" si="322"/>
        <v>-38.277682517672766</v>
      </c>
      <c r="AM519" s="31">
        <f t="shared" si="323"/>
        <v>-89.301366722209281</v>
      </c>
      <c r="AN519" s="31">
        <f t="shared" si="324"/>
        <v>-28.832896514957277</v>
      </c>
      <c r="AO519" s="31">
        <f t="shared" si="325"/>
        <v>-89.30219911633813</v>
      </c>
      <c r="AP519" s="30">
        <f t="shared" si="341"/>
        <v>23.609121289162623</v>
      </c>
      <c r="AQ519" s="30">
        <f t="shared" si="342"/>
        <v>-22.498774732165998</v>
      </c>
      <c r="AR519" s="31">
        <f t="shared" si="326"/>
        <v>-36.247582226553824</v>
      </c>
      <c r="AS519" s="33">
        <f t="shared" si="327"/>
        <v>-230.61894561842448</v>
      </c>
      <c r="AT519" s="31">
        <f t="shared" si="328"/>
        <v>8.6732405903380187E-4</v>
      </c>
      <c r="AU519" s="31">
        <f t="shared" si="329"/>
        <v>0.80968099555462292</v>
      </c>
      <c r="AV519" s="32">
        <f t="shared" si="330"/>
        <v>-4.8791822831966192E-6</v>
      </c>
      <c r="AW519" s="31">
        <f t="shared" si="331"/>
        <v>-6.07300946214792E-2</v>
      </c>
      <c r="AX519" s="34">
        <f t="shared" si="332"/>
        <v>8.6244487675060525E-4</v>
      </c>
      <c r="AY519" s="35">
        <f t="shared" si="333"/>
        <v>0.74895090093314376</v>
      </c>
      <c r="AZ519" s="10">
        <f t="shared" si="334"/>
        <v>-36.246719781677072</v>
      </c>
      <c r="BA519" s="10">
        <f t="shared" si="335"/>
        <v>-229.86999471749132</v>
      </c>
      <c r="BB519" s="10">
        <f t="shared" si="336"/>
        <v>-49.869994717491323</v>
      </c>
      <c r="BC519" s="48"/>
      <c r="BD519" s="46">
        <f t="shared" si="337"/>
        <v>-36</v>
      </c>
      <c r="BE519" s="46">
        <f t="shared" si="338"/>
        <v>-230</v>
      </c>
      <c r="BF519" s="46">
        <f t="shared" si="339"/>
        <v>-50</v>
      </c>
    </row>
    <row r="520" spans="22:58" x14ac:dyDescent="0.3">
      <c r="V520" s="29">
        <v>6.1600000000000703</v>
      </c>
      <c r="W520" s="38">
        <f t="shared" si="309"/>
        <v>14454397.707461633</v>
      </c>
      <c r="X520" s="30">
        <f t="shared" si="343"/>
        <v>0.52657877444698298</v>
      </c>
      <c r="Y520" s="31">
        <f t="shared" si="310"/>
        <v>-72.227847902686278</v>
      </c>
      <c r="Z520" s="31">
        <f t="shared" si="311"/>
        <v>-89.985980573709014</v>
      </c>
      <c r="AA520" s="31">
        <f t="shared" si="312"/>
        <v>61.033003955442943</v>
      </c>
      <c r="AB520" s="31">
        <f t="shared" si="313"/>
        <v>-89.949128740333762</v>
      </c>
      <c r="AC520" s="31">
        <f t="shared" si="314"/>
        <v>2.2222339759322827</v>
      </c>
      <c r="AD520" s="31">
        <f t="shared" si="315"/>
        <v>39.261771732823107</v>
      </c>
      <c r="AE520" s="31">
        <f t="shared" si="316"/>
        <v>-8.4460311968640625</v>
      </c>
      <c r="AF520" s="31">
        <f t="shared" si="317"/>
        <v>-140.6733375812197</v>
      </c>
      <c r="AG520" s="31">
        <f t="shared" si="340"/>
        <v>92.110410468749379</v>
      </c>
      <c r="AH520" s="31">
        <f t="shared" si="318"/>
        <v>-179.62085787710686</v>
      </c>
      <c r="AI520" s="31">
        <f t="shared" si="319"/>
        <v>-89.999999940147845</v>
      </c>
      <c r="AJ520" s="31">
        <f t="shared" si="320"/>
        <v>96.955233411031699</v>
      </c>
      <c r="AK520" s="31">
        <f t="shared" si="321"/>
        <v>89.999186493622645</v>
      </c>
      <c r="AL520" s="32">
        <f t="shared" si="322"/>
        <v>-38.477653457273803</v>
      </c>
      <c r="AM520" s="31">
        <f t="shared" si="323"/>
        <v>-89.317268034304888</v>
      </c>
      <c r="AN520" s="31">
        <f t="shared" si="324"/>
        <v>-29.032867454599582</v>
      </c>
      <c r="AO520" s="31">
        <f t="shared" si="325"/>
        <v>-89.318081480830088</v>
      </c>
      <c r="AP520" s="30">
        <f t="shared" si="341"/>
        <v>23.609121289162623</v>
      </c>
      <c r="AQ520" s="30">
        <f t="shared" si="342"/>
        <v>-22.498774732165998</v>
      </c>
      <c r="AR520" s="31">
        <f t="shared" si="326"/>
        <v>-36.36855209446702</v>
      </c>
      <c r="AS520" s="33">
        <f t="shared" si="327"/>
        <v>-229.99141906204977</v>
      </c>
      <c r="AT520" s="31">
        <f t="shared" si="328"/>
        <v>9.0819550895605784E-4</v>
      </c>
      <c r="AU520" s="31">
        <f t="shared" si="329"/>
        <v>0.82853828953466058</v>
      </c>
      <c r="AV520" s="32">
        <f t="shared" si="330"/>
        <v>-5.1091309247251236E-6</v>
      </c>
      <c r="AW520" s="31">
        <f t="shared" si="331"/>
        <v>-6.2144679149902182E-2</v>
      </c>
      <c r="AX520" s="34">
        <f t="shared" si="332"/>
        <v>9.0308637803133268E-4</v>
      </c>
      <c r="AY520" s="35">
        <f t="shared" si="333"/>
        <v>0.76639361038475839</v>
      </c>
      <c r="AZ520" s="10">
        <f t="shared" si="334"/>
        <v>-36.367649008088989</v>
      </c>
      <c r="BA520" s="10">
        <f t="shared" si="335"/>
        <v>-229.225025451665</v>
      </c>
      <c r="BB520" s="10">
        <f t="shared" si="336"/>
        <v>-49.225025451665005</v>
      </c>
      <c r="BC520" s="37"/>
      <c r="BD520" s="46">
        <f t="shared" si="337"/>
        <v>-36</v>
      </c>
      <c r="BE520" s="46">
        <f t="shared" si="338"/>
        <v>-229</v>
      </c>
      <c r="BF520" s="46">
        <f t="shared" si="339"/>
        <v>-49</v>
      </c>
    </row>
    <row r="521" spans="22:58" x14ac:dyDescent="0.3">
      <c r="V521" s="29">
        <v>6.1700000000000701</v>
      </c>
      <c r="W521" s="38">
        <f t="shared" si="309"/>
        <v>14791083.881684486</v>
      </c>
      <c r="X521" s="30">
        <f t="shared" si="343"/>
        <v>0.52657877444698298</v>
      </c>
      <c r="Y521" s="31">
        <f t="shared" si="310"/>
        <v>-72.427847890983642</v>
      </c>
      <c r="Z521" s="31">
        <f t="shared" si="311"/>
        <v>-89.986299694799683</v>
      </c>
      <c r="AA521" s="31">
        <f t="shared" si="312"/>
        <v>61.233003801355238</v>
      </c>
      <c r="AB521" s="31">
        <f t="shared" si="313"/>
        <v>-89.950286710989303</v>
      </c>
      <c r="AC521" s="31">
        <f t="shared" si="314"/>
        <v>2.3034464568295991</v>
      </c>
      <c r="AD521" s="31">
        <f t="shared" si="315"/>
        <v>39.90965315436349</v>
      </c>
      <c r="AE521" s="31">
        <f t="shared" si="316"/>
        <v>-8.3648188583518159</v>
      </c>
      <c r="AF521" s="31">
        <f t="shared" si="317"/>
        <v>-140.0269332514255</v>
      </c>
      <c r="AG521" s="31">
        <f t="shared" si="340"/>
        <v>92.110410468749379</v>
      </c>
      <c r="AH521" s="31">
        <f t="shared" si="318"/>
        <v>-179.82085787710685</v>
      </c>
      <c r="AI521" s="31">
        <f t="shared" si="319"/>
        <v>-89.999999941510254</v>
      </c>
      <c r="AJ521" s="31">
        <f t="shared" si="320"/>
        <v>97.155233410992295</v>
      </c>
      <c r="AK521" s="31">
        <f t="shared" si="321"/>
        <v>89.999205011288566</v>
      </c>
      <c r="AL521" s="32">
        <f t="shared" si="322"/>
        <v>-38.677625704626692</v>
      </c>
      <c r="AM521" s="31">
        <f t="shared" si="323"/>
        <v>-89.332807489978606</v>
      </c>
      <c r="AN521" s="31">
        <f t="shared" si="324"/>
        <v>-29.232839701991864</v>
      </c>
      <c r="AO521" s="31">
        <f t="shared" si="325"/>
        <v>-89.333602420200293</v>
      </c>
      <c r="AP521" s="30">
        <f t="shared" si="341"/>
        <v>23.609121289162623</v>
      </c>
      <c r="AQ521" s="30">
        <f t="shared" si="342"/>
        <v>-22.498774732165998</v>
      </c>
      <c r="AR521" s="31">
        <f t="shared" si="326"/>
        <v>-36.487312003347057</v>
      </c>
      <c r="AS521" s="33">
        <f t="shared" si="327"/>
        <v>-229.3605356716258</v>
      </c>
      <c r="AT521" s="31">
        <f t="shared" si="328"/>
        <v>9.5099275871516459E-4</v>
      </c>
      <c r="AU521" s="31">
        <f t="shared" si="329"/>
        <v>0.84783464045707613</v>
      </c>
      <c r="AV521" s="32">
        <f t="shared" si="330"/>
        <v>-5.3499166978288337E-6</v>
      </c>
      <c r="AW521" s="31">
        <f t="shared" si="331"/>
        <v>-6.3592213506383471E-2</v>
      </c>
      <c r="AX521" s="34">
        <f t="shared" si="332"/>
        <v>9.4564284201733575E-4</v>
      </c>
      <c r="AY521" s="35">
        <f t="shared" si="333"/>
        <v>0.78424242695069268</v>
      </c>
      <c r="AZ521" s="10">
        <f t="shared" si="334"/>
        <v>-36.486366360505038</v>
      </c>
      <c r="BA521" s="10">
        <f t="shared" si="335"/>
        <v>-228.5762932446751</v>
      </c>
      <c r="BB521" s="10">
        <f t="shared" si="336"/>
        <v>-48.576293244675099</v>
      </c>
      <c r="BC521" s="37"/>
      <c r="BD521" s="46">
        <f t="shared" si="337"/>
        <v>-36</v>
      </c>
      <c r="BE521" s="46">
        <f t="shared" si="338"/>
        <v>-229</v>
      </c>
      <c r="BF521" s="46">
        <f t="shared" si="339"/>
        <v>-49</v>
      </c>
    </row>
    <row r="522" spans="22:58" x14ac:dyDescent="0.3">
      <c r="V522" s="29">
        <v>6.1800000000000699</v>
      </c>
      <c r="W522" s="36">
        <f t="shared" si="309"/>
        <v>15135612.484364549</v>
      </c>
      <c r="X522" s="30">
        <f t="shared" si="343"/>
        <v>0.52657877444698298</v>
      </c>
      <c r="Y522" s="31">
        <f t="shared" si="310"/>
        <v>-72.627847879807703</v>
      </c>
      <c r="Z522" s="31">
        <f t="shared" si="311"/>
        <v>-89.986611551808309</v>
      </c>
      <c r="AA522" s="31">
        <f t="shared" si="312"/>
        <v>61.433003654202608</v>
      </c>
      <c r="AB522" s="31">
        <f t="shared" si="313"/>
        <v>-89.9514183230539</v>
      </c>
      <c r="AC522" s="31">
        <f t="shared" si="314"/>
        <v>2.3868894076300902</v>
      </c>
      <c r="AD522" s="31">
        <f t="shared" si="315"/>
        <v>40.560176415462031</v>
      </c>
      <c r="AE522" s="31">
        <f t="shared" si="316"/>
        <v>-8.2813760435280166</v>
      </c>
      <c r="AF522" s="31">
        <f t="shared" si="317"/>
        <v>-139.37785345940017</v>
      </c>
      <c r="AG522" s="31">
        <f t="shared" si="340"/>
        <v>92.110410468749379</v>
      </c>
      <c r="AH522" s="31">
        <f t="shared" si="318"/>
        <v>-180.02085787710686</v>
      </c>
      <c r="AI522" s="31">
        <f t="shared" si="319"/>
        <v>-89.99999994284164</v>
      </c>
      <c r="AJ522" s="31">
        <f t="shared" si="320"/>
        <v>97.355233410954668</v>
      </c>
      <c r="AK522" s="31">
        <f t="shared" si="321"/>
        <v>89.99922310744094</v>
      </c>
      <c r="AL522" s="32">
        <f t="shared" si="322"/>
        <v>-38.877599200888909</v>
      </c>
      <c r="AM522" s="31">
        <f t="shared" si="323"/>
        <v>-89.347993319305928</v>
      </c>
      <c r="AN522" s="31">
        <f t="shared" si="324"/>
        <v>-29.432813198291726</v>
      </c>
      <c r="AO522" s="31">
        <f t="shared" si="325"/>
        <v>-89.348770154706628</v>
      </c>
      <c r="AP522" s="30">
        <f t="shared" si="341"/>
        <v>23.609121289162623</v>
      </c>
      <c r="AQ522" s="30">
        <f t="shared" si="342"/>
        <v>-22.498774732165998</v>
      </c>
      <c r="AR522" s="31">
        <f t="shared" si="326"/>
        <v>-36.603842684823114</v>
      </c>
      <c r="AS522" s="33">
        <f t="shared" si="327"/>
        <v>-228.72662361410681</v>
      </c>
      <c r="AT522" s="31">
        <f t="shared" si="328"/>
        <v>9.9580652869487294E-4</v>
      </c>
      <c r="AU522" s="31">
        <f t="shared" si="329"/>
        <v>0.86758026198313742</v>
      </c>
      <c r="AV522" s="32">
        <f t="shared" si="330"/>
        <v>-5.602050342423169E-6</v>
      </c>
      <c r="AW522" s="31">
        <f t="shared" si="331"/>
        <v>-6.5073465185403606E-2</v>
      </c>
      <c r="AX522" s="34">
        <f t="shared" si="332"/>
        <v>9.9020447835244984E-4</v>
      </c>
      <c r="AY522" s="35">
        <f t="shared" si="333"/>
        <v>0.80250679679773385</v>
      </c>
      <c r="AZ522" s="10">
        <f t="shared" si="334"/>
        <v>-36.602852480344758</v>
      </c>
      <c r="BA522" s="10">
        <f t="shared" si="335"/>
        <v>-227.92411681730908</v>
      </c>
      <c r="BB522" s="10">
        <f t="shared" si="336"/>
        <v>-47.924116817309084</v>
      </c>
      <c r="BC522" s="48"/>
      <c r="BD522" s="46">
        <f t="shared" si="337"/>
        <v>-37</v>
      </c>
      <c r="BE522" s="46">
        <f t="shared" si="338"/>
        <v>-228</v>
      </c>
      <c r="BF522" s="46">
        <f t="shared" si="339"/>
        <v>-48</v>
      </c>
    </row>
    <row r="523" spans="22:58" x14ac:dyDescent="0.3">
      <c r="V523" s="29">
        <v>6.1900000000000697</v>
      </c>
      <c r="W523" s="38">
        <f t="shared" si="309"/>
        <v>15488166.189127307</v>
      </c>
      <c r="X523" s="30">
        <f t="shared" si="343"/>
        <v>0.52657877444698298</v>
      </c>
      <c r="Y523" s="31">
        <f t="shared" si="310"/>
        <v>-72.827847869134757</v>
      </c>
      <c r="Z523" s="31">
        <f t="shared" si="311"/>
        <v>-89.986916310085533</v>
      </c>
      <c r="AA523" s="31">
        <f t="shared" si="312"/>
        <v>61.633003513672932</v>
      </c>
      <c r="AB523" s="31">
        <f t="shared" si="313"/>
        <v>-89.952524176519745</v>
      </c>
      <c r="AC523" s="31">
        <f t="shared" si="314"/>
        <v>2.4725798958127005</v>
      </c>
      <c r="AD523" s="31">
        <f t="shared" si="315"/>
        <v>41.21301561719757</v>
      </c>
      <c r="AE523" s="31">
        <f t="shared" si="316"/>
        <v>-8.195685685202136</v>
      </c>
      <c r="AF523" s="31">
        <f t="shared" si="317"/>
        <v>-138.72642486940771</v>
      </c>
      <c r="AG523" s="31">
        <f t="shared" si="340"/>
        <v>92.110410468749379</v>
      </c>
      <c r="AH523" s="31">
        <f t="shared" si="318"/>
        <v>-180.22085787710682</v>
      </c>
      <c r="AI523" s="31">
        <f t="shared" si="319"/>
        <v>-89.999999944142729</v>
      </c>
      <c r="AJ523" s="31">
        <f t="shared" si="320"/>
        <v>97.555233410918717</v>
      </c>
      <c r="AK523" s="31">
        <f t="shared" si="321"/>
        <v>89.999240791674595</v>
      </c>
      <c r="AL523" s="32">
        <f t="shared" si="322"/>
        <v>-39.07757388986483</v>
      </c>
      <c r="AM523" s="31">
        <f t="shared" si="323"/>
        <v>-89.362833565475512</v>
      </c>
      <c r="AN523" s="31">
        <f t="shared" si="324"/>
        <v>-29.632787887303557</v>
      </c>
      <c r="AO523" s="31">
        <f t="shared" si="325"/>
        <v>-89.363592717943646</v>
      </c>
      <c r="AP523" s="30">
        <f t="shared" si="341"/>
        <v>23.609121289162623</v>
      </c>
      <c r="AQ523" s="30">
        <f t="shared" si="342"/>
        <v>-22.498774732165998</v>
      </c>
      <c r="AR523" s="31">
        <f t="shared" si="326"/>
        <v>-36.718127015509069</v>
      </c>
      <c r="AS523" s="33">
        <f t="shared" si="327"/>
        <v>-228.09001758735135</v>
      </c>
      <c r="AT523" s="31">
        <f t="shared" si="328"/>
        <v>1.0427318109644354E-3</v>
      </c>
      <c r="AU523" s="31">
        <f t="shared" si="329"/>
        <v>0.88778560473092261</v>
      </c>
      <c r="AV523" s="32">
        <f t="shared" si="330"/>
        <v>-5.8660666623698781E-6</v>
      </c>
      <c r="AW523" s="31">
        <f t="shared" si="331"/>
        <v>-6.6589219558284701E-2</v>
      </c>
      <c r="AX523" s="34">
        <f t="shared" si="332"/>
        <v>1.0368657443020656E-3</v>
      </c>
      <c r="AY523" s="35">
        <f t="shared" si="333"/>
        <v>0.82119638517263793</v>
      </c>
      <c r="AZ523" s="10">
        <f t="shared" si="334"/>
        <v>-36.717090149764765</v>
      </c>
      <c r="BA523" s="10">
        <f t="shared" si="335"/>
        <v>-227.26882120217871</v>
      </c>
      <c r="BB523" s="10">
        <f t="shared" si="336"/>
        <v>-47.268821202178714</v>
      </c>
      <c r="BC523" s="37"/>
      <c r="BD523" s="46">
        <f t="shared" si="337"/>
        <v>-37</v>
      </c>
      <c r="BE523" s="46">
        <f t="shared" si="338"/>
        <v>-227</v>
      </c>
      <c r="BF523" s="46">
        <f t="shared" si="339"/>
        <v>-47</v>
      </c>
    </row>
    <row r="524" spans="22:58" x14ac:dyDescent="0.3">
      <c r="V524" s="29">
        <v>6.2000000000000703</v>
      </c>
      <c r="W524" s="38">
        <f t="shared" si="309"/>
        <v>15848931.924613714</v>
      </c>
      <c r="X524" s="30">
        <f t="shared" si="343"/>
        <v>0.52657877444698298</v>
      </c>
      <c r="Y524" s="31">
        <f t="shared" si="310"/>
        <v>-73.027847858942209</v>
      </c>
      <c r="Z524" s="31">
        <f t="shared" si="311"/>
        <v>-89.987214131218138</v>
      </c>
      <c r="AA524" s="31">
        <f t="shared" si="312"/>
        <v>61.833003379468153</v>
      </c>
      <c r="AB524" s="31">
        <f t="shared" si="313"/>
        <v>-89.953604857721672</v>
      </c>
      <c r="AC524" s="31">
        <f t="shared" si="314"/>
        <v>2.5605327771775914</v>
      </c>
      <c r="AD524" s="31">
        <f t="shared" si="315"/>
        <v>41.867838901625539</v>
      </c>
      <c r="AE524" s="31">
        <f t="shared" si="316"/>
        <v>-8.1077329278494759</v>
      </c>
      <c r="AF524" s="31">
        <f t="shared" si="317"/>
        <v>-138.07298008731428</v>
      </c>
      <c r="AG524" s="31">
        <f t="shared" si="340"/>
        <v>92.110410468749379</v>
      </c>
      <c r="AH524" s="31">
        <f t="shared" si="318"/>
        <v>-180.42085787710687</v>
      </c>
      <c r="AI524" s="31">
        <f t="shared" si="319"/>
        <v>-89.999999945414203</v>
      </c>
      <c r="AJ524" s="31">
        <f t="shared" si="320"/>
        <v>97.755233410884415</v>
      </c>
      <c r="AK524" s="31">
        <f t="shared" si="321"/>
        <v>89.999258073365965</v>
      </c>
      <c r="AL524" s="32">
        <f t="shared" si="322"/>
        <v>-39.277549717886799</v>
      </c>
      <c r="AM524" s="31">
        <f t="shared" si="323"/>
        <v>-89.37733608901307</v>
      </c>
      <c r="AN524" s="31">
        <f t="shared" si="324"/>
        <v>-29.832763715359874</v>
      </c>
      <c r="AO524" s="31">
        <f t="shared" si="325"/>
        <v>-89.378077961061308</v>
      </c>
      <c r="AP524" s="30">
        <f t="shared" si="341"/>
        <v>23.609121289162623</v>
      </c>
      <c r="AQ524" s="30">
        <f t="shared" si="342"/>
        <v>-22.498774732165998</v>
      </c>
      <c r="AR524" s="31">
        <f t="shared" si="326"/>
        <v>-36.830150086212726</v>
      </c>
      <c r="AS524" s="33">
        <f t="shared" si="327"/>
        <v>-227.45105804837559</v>
      </c>
      <c r="AT524" s="31">
        <f t="shared" si="328"/>
        <v>1.091868070232015E-3</v>
      </c>
      <c r="AU524" s="31">
        <f t="shared" si="329"/>
        <v>0.90846136172688408</v>
      </c>
      <c r="AV524" s="32">
        <f t="shared" si="330"/>
        <v>-6.1425256701452003E-6</v>
      </c>
      <c r="AW524" s="31">
        <f t="shared" si="331"/>
        <v>-6.8140280289567604E-2</v>
      </c>
      <c r="AX524" s="34">
        <f t="shared" si="332"/>
        <v>1.0857255445618698E-3</v>
      </c>
      <c r="AY524" s="35">
        <f t="shared" si="333"/>
        <v>0.84032108143731643</v>
      </c>
      <c r="AZ524" s="10">
        <f t="shared" si="334"/>
        <v>-36.829064360668163</v>
      </c>
      <c r="BA524" s="10">
        <f t="shared" si="335"/>
        <v>-226.61073696693828</v>
      </c>
      <c r="BB524" s="10">
        <f t="shared" si="336"/>
        <v>-46.610736966938276</v>
      </c>
      <c r="BC524" s="37"/>
      <c r="BD524" s="46">
        <f t="shared" si="337"/>
        <v>-37</v>
      </c>
      <c r="BE524" s="46">
        <f t="shared" si="338"/>
        <v>-227</v>
      </c>
      <c r="BF524" s="46">
        <f t="shared" si="339"/>
        <v>-47</v>
      </c>
    </row>
    <row r="525" spans="22:58" x14ac:dyDescent="0.3">
      <c r="V525" s="29">
        <v>6.2100000000000701</v>
      </c>
      <c r="W525" s="36">
        <f t="shared" si="309"/>
        <v>16218100.973591939</v>
      </c>
      <c r="X525" s="30">
        <f t="shared" si="343"/>
        <v>0.52657877444698298</v>
      </c>
      <c r="Y525" s="31">
        <f t="shared" si="310"/>
        <v>-73.227847849208388</v>
      </c>
      <c r="Z525" s="31">
        <f t="shared" si="311"/>
        <v>-89.987505173114755</v>
      </c>
      <c r="AA525" s="31">
        <f t="shared" si="312"/>
        <v>62.033003251303569</v>
      </c>
      <c r="AB525" s="31">
        <f t="shared" si="313"/>
        <v>-89.954660939648079</v>
      </c>
      <c r="AC525" s="31">
        <f t="shared" si="314"/>
        <v>2.6507606348488406</v>
      </c>
      <c r="AD525" s="31">
        <f t="shared" si="315"/>
        <v>42.524309265015454</v>
      </c>
      <c r="AE525" s="31">
        <f t="shared" si="316"/>
        <v>-8.0175051886089896</v>
      </c>
      <c r="AF525" s="31">
        <f t="shared" si="317"/>
        <v>-137.41785684774737</v>
      </c>
      <c r="AG525" s="31">
        <f t="shared" si="340"/>
        <v>92.110410468749379</v>
      </c>
      <c r="AH525" s="31">
        <f t="shared" si="318"/>
        <v>-180.62085787710686</v>
      </c>
      <c r="AI525" s="31">
        <f t="shared" si="319"/>
        <v>-89.999999946656715</v>
      </c>
      <c r="AJ525" s="31">
        <f t="shared" si="320"/>
        <v>97.955233410851633</v>
      </c>
      <c r="AK525" s="31">
        <f t="shared" si="321"/>
        <v>89.999274961677983</v>
      </c>
      <c r="AL525" s="32">
        <f t="shared" si="322"/>
        <v>-39.477526633701395</v>
      </c>
      <c r="AM525" s="31">
        <f t="shared" si="323"/>
        <v>-89.391508571911061</v>
      </c>
      <c r="AN525" s="31">
        <f t="shared" si="324"/>
        <v>-30.03274063120724</v>
      </c>
      <c r="AO525" s="31">
        <f t="shared" si="325"/>
        <v>-89.392233556889792</v>
      </c>
      <c r="AP525" s="30">
        <f t="shared" si="341"/>
        <v>23.609121289162623</v>
      </c>
      <c r="AQ525" s="30">
        <f t="shared" si="342"/>
        <v>-22.498774732165998</v>
      </c>
      <c r="AR525" s="31">
        <f t="shared" si="326"/>
        <v>-36.939899262819601</v>
      </c>
      <c r="AS525" s="33">
        <f t="shared" si="327"/>
        <v>-226.81009040463715</v>
      </c>
      <c r="AT525" s="31">
        <f t="shared" si="328"/>
        <v>1.1433194542136524E-3</v>
      </c>
      <c r="AU525" s="31">
        <f t="shared" si="329"/>
        <v>0.92961847397952146</v>
      </c>
      <c r="AV525" s="32">
        <f t="shared" si="330"/>
        <v>-6.4320137739395394E-6</v>
      </c>
      <c r="AW525" s="31">
        <f t="shared" si="331"/>
        <v>-6.9727469763083666E-2</v>
      </c>
      <c r="AX525" s="34">
        <f t="shared" si="332"/>
        <v>1.136887440439713E-3</v>
      </c>
      <c r="AY525" s="35">
        <f t="shared" si="333"/>
        <v>0.85989100421643783</v>
      </c>
      <c r="AZ525" s="10">
        <f t="shared" si="334"/>
        <v>-36.938762375379163</v>
      </c>
      <c r="BA525" s="10">
        <f t="shared" si="335"/>
        <v>-225.9501994004207</v>
      </c>
      <c r="BB525" s="10">
        <f t="shared" si="336"/>
        <v>-45.950199400420701</v>
      </c>
      <c r="BC525" s="48"/>
      <c r="BD525" s="46">
        <f t="shared" si="337"/>
        <v>-37</v>
      </c>
      <c r="BE525" s="46">
        <f t="shared" si="338"/>
        <v>-226</v>
      </c>
      <c r="BF525" s="46">
        <f t="shared" si="339"/>
        <v>-46</v>
      </c>
    </row>
    <row r="526" spans="22:58" x14ac:dyDescent="0.3">
      <c r="V526" s="29">
        <v>6.2200000000000699</v>
      </c>
      <c r="W526" s="38">
        <f t="shared" si="309"/>
        <v>16595869.074378304</v>
      </c>
      <c r="X526" s="30">
        <f t="shared" si="343"/>
        <v>0.52657877444698298</v>
      </c>
      <c r="Y526" s="31">
        <f t="shared" si="310"/>
        <v>-73.427847839912644</v>
      </c>
      <c r="Z526" s="31">
        <f t="shared" si="311"/>
        <v>-89.987789590089648</v>
      </c>
      <c r="AA526" s="31">
        <f t="shared" si="312"/>
        <v>62.233003128907328</v>
      </c>
      <c r="AB526" s="31">
        <f t="shared" si="313"/>
        <v>-89.955692982244713</v>
      </c>
      <c r="AC526" s="31">
        <f t="shared" si="314"/>
        <v>2.7432737271329328</v>
      </c>
      <c r="AD526" s="31">
        <f t="shared" si="315"/>
        <v>43.182085403300832</v>
      </c>
      <c r="AE526" s="31">
        <f t="shared" si="316"/>
        <v>-7.9249922094253948</v>
      </c>
      <c r="AF526" s="31">
        <f t="shared" si="317"/>
        <v>-136.7613971690335</v>
      </c>
      <c r="AG526" s="31">
        <f t="shared" si="340"/>
        <v>92.110410468749379</v>
      </c>
      <c r="AH526" s="31">
        <f t="shared" si="318"/>
        <v>-180.82085787710685</v>
      </c>
      <c r="AI526" s="31">
        <f t="shared" si="319"/>
        <v>-89.999999947870961</v>
      </c>
      <c r="AJ526" s="31">
        <f t="shared" si="320"/>
        <v>98.15523341082033</v>
      </c>
      <c r="AK526" s="31">
        <f t="shared" si="321"/>
        <v>89.999291465565108</v>
      </c>
      <c r="AL526" s="32">
        <f t="shared" si="322"/>
        <v>-39.677504588360925</v>
      </c>
      <c r="AM526" s="31">
        <f t="shared" si="323"/>
        <v>-89.4053585216664</v>
      </c>
      <c r="AN526" s="31">
        <f t="shared" si="324"/>
        <v>-30.232718585898063</v>
      </c>
      <c r="AO526" s="31">
        <f t="shared" si="325"/>
        <v>-89.406067003972254</v>
      </c>
      <c r="AP526" s="30">
        <f t="shared" si="341"/>
        <v>23.609121289162623</v>
      </c>
      <c r="AQ526" s="30">
        <f t="shared" si="342"/>
        <v>-22.498774732165998</v>
      </c>
      <c r="AR526" s="31">
        <f t="shared" si="326"/>
        <v>-37.047364238326836</v>
      </c>
      <c r="AS526" s="33">
        <f t="shared" si="327"/>
        <v>-226.16746417300575</v>
      </c>
      <c r="AT526" s="31">
        <f t="shared" si="328"/>
        <v>1.1971950139062365E-3</v>
      </c>
      <c r="AU526" s="31">
        <f t="shared" si="329"/>
        <v>0.95126813617772066</v>
      </c>
      <c r="AV526" s="32">
        <f t="shared" si="330"/>
        <v>-6.7351450091173956E-6</v>
      </c>
      <c r="AW526" s="31">
        <f t="shared" si="331"/>
        <v>-7.1351629517951307E-2</v>
      </c>
      <c r="AX526" s="34">
        <f t="shared" si="332"/>
        <v>1.190459868897119E-3</v>
      </c>
      <c r="AY526" s="35">
        <f t="shared" si="333"/>
        <v>0.87991650665976939</v>
      </c>
      <c r="AZ526" s="10">
        <f t="shared" si="334"/>
        <v>-37.046173778457941</v>
      </c>
      <c r="BA526" s="10">
        <f t="shared" si="335"/>
        <v>-225.28754766634597</v>
      </c>
      <c r="BB526" s="10">
        <f t="shared" si="336"/>
        <v>-45.287547666345972</v>
      </c>
      <c r="BC526" s="37"/>
      <c r="BD526" s="46">
        <f t="shared" si="337"/>
        <v>-37</v>
      </c>
      <c r="BE526" s="46">
        <f t="shared" si="338"/>
        <v>-225</v>
      </c>
      <c r="BF526" s="46">
        <f t="shared" si="339"/>
        <v>-45</v>
      </c>
    </row>
    <row r="527" spans="22:58" x14ac:dyDescent="0.3">
      <c r="V527" s="29">
        <v>6.2300000000000697</v>
      </c>
      <c r="W527" s="38">
        <f t="shared" si="309"/>
        <v>16982436.524620201</v>
      </c>
      <c r="X527" s="30">
        <f t="shared" si="343"/>
        <v>0.52657877444698298</v>
      </c>
      <c r="Y527" s="31">
        <f t="shared" si="310"/>
        <v>-73.627847831035297</v>
      </c>
      <c r="Z527" s="31">
        <f t="shared" si="311"/>
        <v>-89.988067532944342</v>
      </c>
      <c r="AA527" s="31">
        <f t="shared" si="312"/>
        <v>62.433003012019832</v>
      </c>
      <c r="AB527" s="31">
        <f t="shared" si="313"/>
        <v>-89.956701532711534</v>
      </c>
      <c r="AC527" s="31">
        <f t="shared" si="314"/>
        <v>2.8380799446877232</v>
      </c>
      <c r="AD527" s="31">
        <f t="shared" si="315"/>
        <v>43.84082258471301</v>
      </c>
      <c r="AE527" s="31">
        <f t="shared" si="316"/>
        <v>-7.8301860998807529</v>
      </c>
      <c r="AF527" s="31">
        <f t="shared" si="317"/>
        <v>-136.10394648094285</v>
      </c>
      <c r="AG527" s="31">
        <f t="shared" si="340"/>
        <v>92.110410468749379</v>
      </c>
      <c r="AH527" s="31">
        <f t="shared" si="318"/>
        <v>-181.02085787710683</v>
      </c>
      <c r="AI527" s="31">
        <f t="shared" si="319"/>
        <v>-89.999999949057568</v>
      </c>
      <c r="AJ527" s="31">
        <f t="shared" si="320"/>
        <v>98.355233410790447</v>
      </c>
      <c r="AK527" s="31">
        <f t="shared" si="321"/>
        <v>89.9993075937779</v>
      </c>
      <c r="AL527" s="32">
        <f t="shared" si="322"/>
        <v>-39.877483535119765</v>
      </c>
      <c r="AM527" s="31">
        <f t="shared" si="323"/>
        <v>-89.418893275227788</v>
      </c>
      <c r="AN527" s="31">
        <f t="shared" si="324"/>
        <v>-30.432697532686774</v>
      </c>
      <c r="AO527" s="31">
        <f t="shared" si="325"/>
        <v>-89.419585630507456</v>
      </c>
      <c r="AP527" s="30">
        <f t="shared" si="341"/>
        <v>23.609121289162623</v>
      </c>
      <c r="AQ527" s="30">
        <f t="shared" si="342"/>
        <v>-22.498774732165998</v>
      </c>
      <c r="AR527" s="31">
        <f t="shared" si="326"/>
        <v>-37.152537075570905</v>
      </c>
      <c r="AS527" s="33">
        <f t="shared" si="327"/>
        <v>-225.52353211145032</v>
      </c>
      <c r="AT527" s="31">
        <f t="shared" si="328"/>
        <v>1.2536089341812448E-3</v>
      </c>
      <c r="AU527" s="31">
        <f t="shared" si="329"/>
        <v>0.97342180251623989</v>
      </c>
      <c r="AV527" s="32">
        <f t="shared" si="330"/>
        <v>-7.0525623564681334E-6</v>
      </c>
      <c r="AW527" s="31">
        <f t="shared" si="331"/>
        <v>-7.3013620694724168E-2</v>
      </c>
      <c r="AX527" s="34">
        <f t="shared" si="332"/>
        <v>1.2465563718247767E-3</v>
      </c>
      <c r="AY527" s="35">
        <f t="shared" si="333"/>
        <v>0.90040818182151572</v>
      </c>
      <c r="AZ527" s="10">
        <f t="shared" si="334"/>
        <v>-37.15129051919908</v>
      </c>
      <c r="BA527" s="10">
        <f t="shared" si="335"/>
        <v>-224.6231239296288</v>
      </c>
      <c r="BB527" s="10">
        <f t="shared" si="336"/>
        <v>-44.623123929628804</v>
      </c>
      <c r="BC527" s="37"/>
      <c r="BD527" s="46">
        <f t="shared" si="337"/>
        <v>-37</v>
      </c>
      <c r="BE527" s="46">
        <f t="shared" si="338"/>
        <v>-225</v>
      </c>
      <c r="BF527" s="46">
        <f t="shared" si="339"/>
        <v>-45</v>
      </c>
    </row>
    <row r="528" spans="22:58" x14ac:dyDescent="0.3">
      <c r="V528" s="29">
        <v>6.2400000000000704</v>
      </c>
      <c r="W528" s="36">
        <f t="shared" si="309"/>
        <v>17378008.287496608</v>
      </c>
      <c r="X528" s="30">
        <f t="shared" si="343"/>
        <v>0.52657877444698298</v>
      </c>
      <c r="Y528" s="31">
        <f t="shared" si="310"/>
        <v>-73.827847822557501</v>
      </c>
      <c r="Z528" s="31">
        <f t="shared" si="311"/>
        <v>-89.988339149047789</v>
      </c>
      <c r="AA528" s="31">
        <f t="shared" si="312"/>
        <v>62.633002900393151</v>
      </c>
      <c r="AB528" s="31">
        <f t="shared" si="313"/>
        <v>-89.957687125792845</v>
      </c>
      <c r="AC528" s="31">
        <f t="shared" si="314"/>
        <v>2.9351847773796087</v>
      </c>
      <c r="AD528" s="31">
        <f t="shared" si="315"/>
        <v>44.50017354425615</v>
      </c>
      <c r="AE528" s="31">
        <f t="shared" si="316"/>
        <v>-7.7330813703377519</v>
      </c>
      <c r="AF528" s="31">
        <f t="shared" si="317"/>
        <v>-135.44585273058448</v>
      </c>
      <c r="AG528" s="31">
        <f t="shared" si="340"/>
        <v>92.110410468749379</v>
      </c>
      <c r="AH528" s="31">
        <f t="shared" si="318"/>
        <v>-181.22085787710688</v>
      </c>
      <c r="AI528" s="31">
        <f t="shared" si="319"/>
        <v>-89.999999950217159</v>
      </c>
      <c r="AJ528" s="31">
        <f t="shared" si="320"/>
        <v>98.555233410761915</v>
      </c>
      <c r="AK528" s="31">
        <f t="shared" si="321"/>
        <v>89.999323354867741</v>
      </c>
      <c r="AL528" s="32">
        <f t="shared" si="322"/>
        <v>-40.077463429335289</v>
      </c>
      <c r="AM528" s="31">
        <f t="shared" si="323"/>
        <v>-89.432120002855015</v>
      </c>
      <c r="AN528" s="31">
        <f t="shared" si="324"/>
        <v>-30.632677426930876</v>
      </c>
      <c r="AO528" s="31">
        <f t="shared" si="325"/>
        <v>-89.432796598204433</v>
      </c>
      <c r="AP528" s="30">
        <f t="shared" si="341"/>
        <v>23.609121289162623</v>
      </c>
      <c r="AQ528" s="30">
        <f t="shared" si="342"/>
        <v>-22.498774732165998</v>
      </c>
      <c r="AR528" s="31">
        <f t="shared" si="326"/>
        <v>-37.255412240272001</v>
      </c>
      <c r="AS528" s="33">
        <f t="shared" si="327"/>
        <v>-224.87864932878892</v>
      </c>
      <c r="AT528" s="31">
        <f t="shared" si="328"/>
        <v>1.3126807751966708E-3</v>
      </c>
      <c r="AU528" s="31">
        <f t="shared" si="329"/>
        <v>0.99609119265093404</v>
      </c>
      <c r="AV528" s="32">
        <f t="shared" si="330"/>
        <v>-7.3849390980669414E-6</v>
      </c>
      <c r="AW528" s="31">
        <f t="shared" si="331"/>
        <v>-7.4714324491929482E-2</v>
      </c>
      <c r="AX528" s="34">
        <f t="shared" si="332"/>
        <v>1.3052958360986039E-3</v>
      </c>
      <c r="AY528" s="35">
        <f t="shared" si="333"/>
        <v>0.92137686815900455</v>
      </c>
      <c r="AZ528" s="10">
        <f t="shared" si="334"/>
        <v>-37.254106944435904</v>
      </c>
      <c r="BA528" s="10">
        <f t="shared" si="335"/>
        <v>-223.95727246062992</v>
      </c>
      <c r="BB528" s="10">
        <f t="shared" si="336"/>
        <v>-43.957272460629923</v>
      </c>
      <c r="BC528" s="48"/>
      <c r="BD528" s="46">
        <f t="shared" si="337"/>
        <v>-37</v>
      </c>
      <c r="BE528" s="46">
        <f t="shared" si="338"/>
        <v>-224</v>
      </c>
      <c r="BF528" s="46">
        <f t="shared" si="339"/>
        <v>-44</v>
      </c>
    </row>
    <row r="529" spans="22:58" x14ac:dyDescent="0.3">
      <c r="V529" s="29">
        <v>6.2500000000000702</v>
      </c>
      <c r="W529" s="38">
        <f t="shared" si="309"/>
        <v>17782794.100392114</v>
      </c>
      <c r="X529" s="30">
        <f t="shared" si="343"/>
        <v>0.52657877444698298</v>
      </c>
      <c r="Y529" s="31">
        <f t="shared" si="310"/>
        <v>-74.027847814461239</v>
      </c>
      <c r="Z529" s="31">
        <f t="shared" si="311"/>
        <v>-89.988604582414396</v>
      </c>
      <c r="AA529" s="31">
        <f t="shared" si="312"/>
        <v>62.83300279379047</v>
      </c>
      <c r="AB529" s="31">
        <f t="shared" si="313"/>
        <v>-89.958650284060823</v>
      </c>
      <c r="AC529" s="31">
        <f t="shared" si="314"/>
        <v>3.0345912911233737</v>
      </c>
      <c r="AD529" s="31">
        <f t="shared" si="315"/>
        <v>45.15978939442104</v>
      </c>
      <c r="AE529" s="31">
        <f t="shared" si="316"/>
        <v>-7.6336749551004068</v>
      </c>
      <c r="AF529" s="31">
        <f t="shared" si="317"/>
        <v>-134.78746547205418</v>
      </c>
      <c r="AG529" s="31">
        <f t="shared" si="340"/>
        <v>92.110410468749379</v>
      </c>
      <c r="AH529" s="31">
        <f t="shared" si="318"/>
        <v>-181.42085787710684</v>
      </c>
      <c r="AI529" s="31">
        <f t="shared" si="319"/>
        <v>-89.999999951350347</v>
      </c>
      <c r="AJ529" s="31">
        <f t="shared" si="320"/>
        <v>98.755233410734618</v>
      </c>
      <c r="AK529" s="31">
        <f t="shared" si="321"/>
        <v>89.999338757191367</v>
      </c>
      <c r="AL529" s="32">
        <f t="shared" si="322"/>
        <v>-40.277444228373263</v>
      </c>
      <c r="AM529" s="31">
        <f t="shared" si="323"/>
        <v>-89.445045711891936</v>
      </c>
      <c r="AN529" s="31">
        <f t="shared" si="324"/>
        <v>-30.832658225996106</v>
      </c>
      <c r="AO529" s="31">
        <f t="shared" si="325"/>
        <v>-89.445706906050916</v>
      </c>
      <c r="AP529" s="30">
        <f t="shared" si="341"/>
        <v>23.609121289162623</v>
      </c>
      <c r="AQ529" s="30">
        <f t="shared" si="342"/>
        <v>-22.498774732165998</v>
      </c>
      <c r="AR529" s="31">
        <f t="shared" si="326"/>
        <v>-37.355986624099891</v>
      </c>
      <c r="AS529" s="33">
        <f t="shared" si="327"/>
        <v>-224.23317237810511</v>
      </c>
      <c r="AT529" s="31">
        <f t="shared" si="328"/>
        <v>1.3745357251453713E-3</v>
      </c>
      <c r="AU529" s="31">
        <f t="shared" si="329"/>
        <v>1.0192882977862998</v>
      </c>
      <c r="AV529" s="32">
        <f t="shared" si="330"/>
        <v>-7.7329802444976448E-6</v>
      </c>
      <c r="AW529" s="31">
        <f t="shared" si="331"/>
        <v>-7.6454642633237133E-2</v>
      </c>
      <c r="AX529" s="34">
        <f t="shared" si="332"/>
        <v>1.3668027449008737E-3</v>
      </c>
      <c r="AY529" s="35">
        <f t="shared" si="333"/>
        <v>0.94283365515306272</v>
      </c>
      <c r="AZ529" s="10">
        <f t="shared" si="334"/>
        <v>-37.354619821354987</v>
      </c>
      <c r="BA529" s="10">
        <f t="shared" si="335"/>
        <v>-223.29033872295204</v>
      </c>
      <c r="BB529" s="10">
        <f t="shared" si="336"/>
        <v>-43.290338722952043</v>
      </c>
      <c r="BC529" s="37"/>
      <c r="BD529" s="46">
        <f t="shared" si="337"/>
        <v>-37</v>
      </c>
      <c r="BE529" s="46">
        <f t="shared" si="338"/>
        <v>-223</v>
      </c>
      <c r="BF529" s="46">
        <f t="shared" si="339"/>
        <v>-43</v>
      </c>
    </row>
    <row r="530" spans="22:58" x14ac:dyDescent="0.3">
      <c r="V530" s="29">
        <v>6.26000000000007</v>
      </c>
      <c r="W530" s="38">
        <f t="shared" si="309"/>
        <v>18197008.586102787</v>
      </c>
      <c r="X530" s="30">
        <f t="shared" si="343"/>
        <v>0.52657877444698298</v>
      </c>
      <c r="Y530" s="31">
        <f t="shared" si="310"/>
        <v>-74.227847806729386</v>
      </c>
      <c r="Z530" s="31">
        <f t="shared" si="311"/>
        <v>-89.988863973780411</v>
      </c>
      <c r="AA530" s="31">
        <f t="shared" si="312"/>
        <v>63.0330026919857</v>
      </c>
      <c r="AB530" s="31">
        <f t="shared" si="313"/>
        <v>-89.959591518192553</v>
      </c>
      <c r="AC530" s="31">
        <f t="shared" si="314"/>
        <v>3.136300114911923</v>
      </c>
      <c r="AD530" s="31">
        <f t="shared" si="315"/>
        <v>45.819320546344535</v>
      </c>
      <c r="AE530" s="31">
        <f t="shared" si="316"/>
        <v>-7.5319662253847737</v>
      </c>
      <c r="AF530" s="31">
        <f t="shared" si="317"/>
        <v>-134.12913494562844</v>
      </c>
      <c r="AG530" s="31">
        <f t="shared" si="340"/>
        <v>92.110410468749379</v>
      </c>
      <c r="AH530" s="31">
        <f t="shared" si="318"/>
        <v>-181.62085787710683</v>
      </c>
      <c r="AI530" s="31">
        <f t="shared" si="319"/>
        <v>-89.999999952457756</v>
      </c>
      <c r="AJ530" s="31">
        <f t="shared" si="320"/>
        <v>98.955233410708587</v>
      </c>
      <c r="AK530" s="31">
        <f t="shared" si="321"/>
        <v>89.999353808915316</v>
      </c>
      <c r="AL530" s="32">
        <f t="shared" si="322"/>
        <v>-40.47742589151764</v>
      </c>
      <c r="AM530" s="31">
        <f t="shared" si="323"/>
        <v>-89.45767725045485</v>
      </c>
      <c r="AN530" s="31">
        <f t="shared" si="324"/>
        <v>-31.032639889166504</v>
      </c>
      <c r="AO530" s="31">
        <f t="shared" si="325"/>
        <v>-89.45832339399729</v>
      </c>
      <c r="AP530" s="30">
        <f t="shared" si="341"/>
        <v>23.609121289162623</v>
      </c>
      <c r="AQ530" s="30">
        <f t="shared" si="342"/>
        <v>-22.498774732165998</v>
      </c>
      <c r="AR530" s="31">
        <f t="shared" si="326"/>
        <v>-37.45425955755465</v>
      </c>
      <c r="AS530" s="33">
        <f t="shared" si="327"/>
        <v>-223.58745833962573</v>
      </c>
      <c r="AT530" s="31">
        <f t="shared" si="328"/>
        <v>1.4393048648537964E-3</v>
      </c>
      <c r="AU530" s="31">
        <f t="shared" si="329"/>
        <v>1.0430253868980031</v>
      </c>
      <c r="AV530" s="32">
        <f t="shared" si="330"/>
        <v>-8.0974240353661467E-6</v>
      </c>
      <c r="AW530" s="31">
        <f t="shared" si="331"/>
        <v>-7.8235497845509608E-2</v>
      </c>
      <c r="AX530" s="34">
        <f t="shared" si="332"/>
        <v>1.4312074408184302E-3</v>
      </c>
      <c r="AY530" s="35">
        <f t="shared" si="333"/>
        <v>0.96478988905249341</v>
      </c>
      <c r="AZ530" s="10">
        <f t="shared" si="334"/>
        <v>-37.452828350113833</v>
      </c>
      <c r="BA530" s="10">
        <f t="shared" si="335"/>
        <v>-222.62266845057323</v>
      </c>
      <c r="BB530" s="10">
        <f t="shared" si="336"/>
        <v>-42.622668450573229</v>
      </c>
      <c r="BC530" s="37"/>
      <c r="BD530" s="46">
        <f t="shared" si="337"/>
        <v>-37</v>
      </c>
      <c r="BE530" s="46">
        <f t="shared" si="338"/>
        <v>-223</v>
      </c>
      <c r="BF530" s="46">
        <f t="shared" si="339"/>
        <v>-43</v>
      </c>
    </row>
    <row r="531" spans="22:58" x14ac:dyDescent="0.3">
      <c r="V531" s="29">
        <v>6.2700000000000697</v>
      </c>
      <c r="W531" s="36">
        <f t="shared" si="309"/>
        <v>18620871.366631694</v>
      </c>
      <c r="X531" s="30">
        <f t="shared" si="343"/>
        <v>0.52657877444698298</v>
      </c>
      <c r="Y531" s="31">
        <f t="shared" si="310"/>
        <v>-74.427847799345528</v>
      </c>
      <c r="Z531" s="31">
        <f t="shared" si="311"/>
        <v>-89.9891174606785</v>
      </c>
      <c r="AA531" s="31">
        <f t="shared" si="312"/>
        <v>63.233002594762908</v>
      </c>
      <c r="AB531" s="31">
        <f t="shared" si="313"/>
        <v>-89.960511327240766</v>
      </c>
      <c r="AC531" s="31">
        <f t="shared" si="314"/>
        <v>3.2403094381520612</v>
      </c>
      <c r="AD531" s="31">
        <f t="shared" si="315"/>
        <v>46.478417635493365</v>
      </c>
      <c r="AE531" s="31">
        <f t="shared" si="316"/>
        <v>-7.42795699198357</v>
      </c>
      <c r="AF531" s="31">
        <f t="shared" si="317"/>
        <v>-133.47121115242589</v>
      </c>
      <c r="AG531" s="31">
        <f t="shared" si="340"/>
        <v>92.110410468749379</v>
      </c>
      <c r="AH531" s="31">
        <f t="shared" si="318"/>
        <v>-181.82085787710685</v>
      </c>
      <c r="AI531" s="31">
        <f t="shared" si="319"/>
        <v>-89.999999953539941</v>
      </c>
      <c r="AJ531" s="31">
        <f t="shared" si="320"/>
        <v>99.155233410683735</v>
      </c>
      <c r="AK531" s="31">
        <f t="shared" si="321"/>
        <v>89.999368518020205</v>
      </c>
      <c r="AL531" s="32">
        <f t="shared" si="322"/>
        <v>-40.677408379884199</v>
      </c>
      <c r="AM531" s="31">
        <f t="shared" si="323"/>
        <v>-89.470021311038394</v>
      </c>
      <c r="AN531" s="31">
        <f t="shared" si="324"/>
        <v>-31.232622377557931</v>
      </c>
      <c r="AO531" s="31">
        <f t="shared" si="325"/>
        <v>-89.47065274655813</v>
      </c>
      <c r="AP531" s="30">
        <f t="shared" si="341"/>
        <v>23.609121289162623</v>
      </c>
      <c r="AQ531" s="30">
        <f t="shared" si="342"/>
        <v>-22.498774732165998</v>
      </c>
      <c r="AR531" s="31">
        <f t="shared" si="326"/>
        <v>-37.550232812544877</v>
      </c>
      <c r="AS531" s="33">
        <f t="shared" si="327"/>
        <v>-222.94186389898402</v>
      </c>
      <c r="AT531" s="31">
        <f t="shared" si="328"/>
        <v>1.5071254447908767E-3</v>
      </c>
      <c r="AU531" s="31">
        <f t="shared" si="329"/>
        <v>1.0673150130929823</v>
      </c>
      <c r="AV531" s="32">
        <f t="shared" si="330"/>
        <v>-8.4790435005684272E-6</v>
      </c>
      <c r="AW531" s="31">
        <f t="shared" si="331"/>
        <v>-8.0057834347981291E-2</v>
      </c>
      <c r="AX531" s="34">
        <f t="shared" si="332"/>
        <v>1.4986464012903082E-3</v>
      </c>
      <c r="AY531" s="35">
        <f t="shared" si="333"/>
        <v>0.98725717874500096</v>
      </c>
      <c r="AZ531" s="10">
        <f t="shared" si="334"/>
        <v>-37.548734166143589</v>
      </c>
      <c r="BA531" s="10">
        <f t="shared" si="335"/>
        <v>-221.95460672023901</v>
      </c>
      <c r="BB531" s="10">
        <f t="shared" si="336"/>
        <v>-41.954606720239013</v>
      </c>
      <c r="BC531" s="48"/>
      <c r="BD531" s="46">
        <f t="shared" si="337"/>
        <v>-38</v>
      </c>
      <c r="BE531" s="46">
        <f t="shared" si="338"/>
        <v>-222</v>
      </c>
      <c r="BF531" s="46">
        <f t="shared" si="339"/>
        <v>-42</v>
      </c>
    </row>
    <row r="532" spans="22:58" x14ac:dyDescent="0.3">
      <c r="V532" s="29">
        <v>6.2800000000000704</v>
      </c>
      <c r="W532" s="38">
        <f t="shared" si="309"/>
        <v>19054607.179635592</v>
      </c>
      <c r="X532" s="30">
        <f t="shared" si="343"/>
        <v>0.52657877444698298</v>
      </c>
      <c r="Y532" s="31">
        <f t="shared" si="310"/>
        <v>-74.627847792294006</v>
      </c>
      <c r="Z532" s="31">
        <f t="shared" si="311"/>
        <v>-89.989365177510777</v>
      </c>
      <c r="AA532" s="31">
        <f t="shared" si="312"/>
        <v>63.433002501915865</v>
      </c>
      <c r="AB532" s="31">
        <f t="shared" si="313"/>
        <v>-89.961410198898534</v>
      </c>
      <c r="AC532" s="31">
        <f t="shared" si="314"/>
        <v>3.3466150183305055</v>
      </c>
      <c r="AD532" s="31">
        <f t="shared" si="315"/>
        <v>47.13673244590057</v>
      </c>
      <c r="AE532" s="31">
        <f t="shared" si="316"/>
        <v>-7.3216514976006462</v>
      </c>
      <c r="AF532" s="31">
        <f t="shared" si="317"/>
        <v>-132.81404293050872</v>
      </c>
      <c r="AG532" s="31">
        <f t="shared" si="340"/>
        <v>92.110410468749379</v>
      </c>
      <c r="AH532" s="31">
        <f t="shared" si="318"/>
        <v>-182.02085787710686</v>
      </c>
      <c r="AI532" s="31">
        <f t="shared" si="319"/>
        <v>-89.999999954597499</v>
      </c>
      <c r="AJ532" s="31">
        <f t="shared" si="320"/>
        <v>99.355233410660006</v>
      </c>
      <c r="AK532" s="31">
        <f t="shared" si="321"/>
        <v>89.999382892304965</v>
      </c>
      <c r="AL532" s="32">
        <f t="shared" si="322"/>
        <v>-40.877391656338197</v>
      </c>
      <c r="AM532" s="31">
        <f t="shared" si="323"/>
        <v>-89.482084434040516</v>
      </c>
      <c r="AN532" s="31">
        <f t="shared" si="324"/>
        <v>-31.432605654035676</v>
      </c>
      <c r="AO532" s="31">
        <f t="shared" si="325"/>
        <v>-89.48270149633305</v>
      </c>
      <c r="AP532" s="30">
        <f t="shared" si="341"/>
        <v>23.609121289162623</v>
      </c>
      <c r="AQ532" s="30">
        <f t="shared" si="342"/>
        <v>-22.498774732165998</v>
      </c>
      <c r="AR532" s="31">
        <f t="shared" si="326"/>
        <v>-37.643910594639699</v>
      </c>
      <c r="AS532" s="33">
        <f t="shared" si="327"/>
        <v>-222.29674442684177</v>
      </c>
      <c r="AT532" s="31">
        <f t="shared" si="328"/>
        <v>1.5781411750540532E-3</v>
      </c>
      <c r="AU532" s="31">
        <f t="shared" si="329"/>
        <v>1.092170020109875</v>
      </c>
      <c r="AV532" s="32">
        <f t="shared" si="330"/>
        <v>-8.8786481025641462E-6</v>
      </c>
      <c r="AW532" s="31">
        <f t="shared" si="331"/>
        <v>-8.1922618352831003E-2</v>
      </c>
      <c r="AX532" s="34">
        <f t="shared" si="332"/>
        <v>1.569262526951489E-3</v>
      </c>
      <c r="AY532" s="35">
        <f t="shared" si="333"/>
        <v>1.010247401757044</v>
      </c>
      <c r="AZ532" s="10">
        <f t="shared" si="334"/>
        <v>-37.64234133211275</v>
      </c>
      <c r="BA532" s="10">
        <f t="shared" si="335"/>
        <v>-221.28649702508471</v>
      </c>
      <c r="BB532" s="10">
        <f t="shared" si="336"/>
        <v>-41.286497025084714</v>
      </c>
      <c r="BC532" s="37"/>
      <c r="BD532" s="46">
        <f t="shared" si="337"/>
        <v>-38</v>
      </c>
      <c r="BE532" s="46">
        <f t="shared" si="338"/>
        <v>-221</v>
      </c>
      <c r="BF532" s="46">
        <f t="shared" si="339"/>
        <v>-41</v>
      </c>
    </row>
    <row r="533" spans="22:58" x14ac:dyDescent="0.3">
      <c r="V533" s="29">
        <v>6.2900000000000702</v>
      </c>
      <c r="W533" s="38">
        <f t="shared" si="309"/>
        <v>19498445.997583646</v>
      </c>
      <c r="X533" s="30">
        <f t="shared" si="343"/>
        <v>0.52657877444698298</v>
      </c>
      <c r="Y533" s="31">
        <f t="shared" si="310"/>
        <v>-74.82784778555984</v>
      </c>
      <c r="Z533" s="31">
        <f t="shared" si="311"/>
        <v>-89.989607255619887</v>
      </c>
      <c r="AA533" s="31">
        <f t="shared" si="312"/>
        <v>63.633002413247617</v>
      </c>
      <c r="AB533" s="31">
        <f t="shared" si="313"/>
        <v>-89.962288609757721</v>
      </c>
      <c r="AC533" s="31">
        <f t="shared" si="314"/>
        <v>3.4552101989410833</v>
      </c>
      <c r="AD533" s="31">
        <f t="shared" si="315"/>
        <v>47.793918826997064</v>
      </c>
      <c r="AE533" s="31">
        <f t="shared" si="316"/>
        <v>-7.2130563989241505</v>
      </c>
      <c r="AF533" s="31">
        <f t="shared" si="317"/>
        <v>-132.15797703838052</v>
      </c>
      <c r="AG533" s="31">
        <f t="shared" si="340"/>
        <v>92.110410468749379</v>
      </c>
      <c r="AH533" s="31">
        <f t="shared" si="318"/>
        <v>-182.22085787710685</v>
      </c>
      <c r="AI533" s="31">
        <f t="shared" si="319"/>
        <v>-89.999999955630997</v>
      </c>
      <c r="AJ533" s="31">
        <f t="shared" si="320"/>
        <v>99.555233410637328</v>
      </c>
      <c r="AK533" s="31">
        <f t="shared" si="321"/>
        <v>89.99939693939109</v>
      </c>
      <c r="AL533" s="32">
        <f t="shared" si="322"/>
        <v>-41.077375685415618</v>
      </c>
      <c r="AM533" s="31">
        <f t="shared" si="323"/>
        <v>-89.493873011208422</v>
      </c>
      <c r="AN533" s="31">
        <f t="shared" si="324"/>
        <v>-31.632589683135762</v>
      </c>
      <c r="AO533" s="31">
        <f t="shared" si="325"/>
        <v>-89.494476027448329</v>
      </c>
      <c r="AP533" s="30">
        <f t="shared" si="341"/>
        <v>23.609121289162623</v>
      </c>
      <c r="AQ533" s="30">
        <f t="shared" si="342"/>
        <v>-22.498774732165998</v>
      </c>
      <c r="AR533" s="31">
        <f t="shared" si="326"/>
        <v>-37.73529952506329</v>
      </c>
      <c r="AS533" s="33">
        <f t="shared" si="327"/>
        <v>-221.65245306582887</v>
      </c>
      <c r="AT533" s="31">
        <f t="shared" si="328"/>
        <v>1.6525025289663609E-3</v>
      </c>
      <c r="AU533" s="31">
        <f t="shared" si="329"/>
        <v>1.1176035489624299</v>
      </c>
      <c r="AV533" s="32">
        <f t="shared" si="330"/>
        <v>-9.2970854471198091E-6</v>
      </c>
      <c r="AW533" s="31">
        <f t="shared" si="331"/>
        <v>-8.3830838577409431E-2</v>
      </c>
      <c r="AX533" s="34">
        <f t="shared" si="332"/>
        <v>1.6432054435192411E-3</v>
      </c>
      <c r="AY533" s="35">
        <f t="shared" si="333"/>
        <v>1.0337727103850205</v>
      </c>
      <c r="AZ533" s="10">
        <f t="shared" si="334"/>
        <v>-37.733656319619769</v>
      </c>
      <c r="BA533" s="10">
        <f t="shared" si="335"/>
        <v>-220.61868035544384</v>
      </c>
      <c r="BB533" s="10">
        <f t="shared" si="336"/>
        <v>-40.618680355443843</v>
      </c>
      <c r="BC533" s="37"/>
      <c r="BD533" s="46">
        <f t="shared" si="337"/>
        <v>-38</v>
      </c>
      <c r="BE533" s="46">
        <f t="shared" si="338"/>
        <v>-221</v>
      </c>
      <c r="BF533" s="46">
        <f t="shared" si="339"/>
        <v>-41</v>
      </c>
    </row>
    <row r="534" spans="22:58" x14ac:dyDescent="0.3">
      <c r="V534" s="29">
        <v>6.30000000000007</v>
      </c>
      <c r="W534" s="36">
        <f t="shared" si="309"/>
        <v>19952623.149692025</v>
      </c>
      <c r="X534" s="30">
        <f t="shared" si="343"/>
        <v>0.52657877444698298</v>
      </c>
      <c r="Y534" s="31">
        <f t="shared" si="310"/>
        <v>-75.027847779128749</v>
      </c>
      <c r="Z534" s="31">
        <f t="shared" si="311"/>
        <v>-89.989843823358868</v>
      </c>
      <c r="AA534" s="31">
        <f t="shared" si="312"/>
        <v>63.833002328570075</v>
      </c>
      <c r="AB534" s="31">
        <f t="shared" si="313"/>
        <v>-89.963147025561739</v>
      </c>
      <c r="AC534" s="31">
        <f t="shared" si="314"/>
        <v>3.5660859375126366</v>
      </c>
      <c r="AD534" s="31">
        <f t="shared" si="315"/>
        <v>48.449633597171683</v>
      </c>
      <c r="AE534" s="31">
        <f t="shared" si="316"/>
        <v>-7.1021807385990483</v>
      </c>
      <c r="AF534" s="31">
        <f t="shared" si="317"/>
        <v>-131.50335725174892</v>
      </c>
      <c r="AG534" s="31">
        <f t="shared" si="340"/>
        <v>92.110410468749379</v>
      </c>
      <c r="AH534" s="31">
        <f t="shared" si="318"/>
        <v>-182.42085787710687</v>
      </c>
      <c r="AI534" s="31">
        <f t="shared" si="319"/>
        <v>-89.999999956640963</v>
      </c>
      <c r="AJ534" s="31">
        <f t="shared" si="320"/>
        <v>99.755233410615659</v>
      </c>
      <c r="AK534" s="31">
        <f t="shared" si="321"/>
        <v>89.999410666726476</v>
      </c>
      <c r="AL534" s="32">
        <f t="shared" si="322"/>
        <v>-41.277360433248127</v>
      </c>
      <c r="AM534" s="31">
        <f t="shared" si="323"/>
        <v>-89.505393289007117</v>
      </c>
      <c r="AN534" s="31">
        <f t="shared" si="324"/>
        <v>-31.832574430989958</v>
      </c>
      <c r="AO534" s="31">
        <f t="shared" si="325"/>
        <v>-89.505982578921603</v>
      </c>
      <c r="AP534" s="30">
        <f t="shared" si="341"/>
        <v>23.609121289162623</v>
      </c>
      <c r="AQ534" s="30">
        <f t="shared" si="342"/>
        <v>-22.498774732165998</v>
      </c>
      <c r="AR534" s="31">
        <f t="shared" si="326"/>
        <v>-37.824408612592379</v>
      </c>
      <c r="AS534" s="33">
        <f t="shared" si="327"/>
        <v>-221.00933983067051</v>
      </c>
      <c r="AT534" s="31">
        <f t="shared" si="328"/>
        <v>1.7303670608793138E-3</v>
      </c>
      <c r="AU534" s="31">
        <f t="shared" si="329"/>
        <v>1.143629044728669</v>
      </c>
      <c r="AV534" s="32">
        <f t="shared" si="330"/>
        <v>-9.7352430953088627E-6</v>
      </c>
      <c r="AW534" s="31">
        <f t="shared" si="331"/>
        <v>-8.5783506768395329E-2</v>
      </c>
      <c r="AX534" s="34">
        <f t="shared" si="332"/>
        <v>1.7206318177840048E-3</v>
      </c>
      <c r="AY534" s="35">
        <f t="shared" si="333"/>
        <v>1.0578455379602736</v>
      </c>
      <c r="AZ534" s="10">
        <f t="shared" si="334"/>
        <v>-37.822687980774596</v>
      </c>
      <c r="BA534" s="10">
        <f t="shared" si="335"/>
        <v>-219.95149429271024</v>
      </c>
      <c r="BB534" s="10">
        <f t="shared" si="336"/>
        <v>-39.951494292710237</v>
      </c>
      <c r="BC534" s="48"/>
      <c r="BD534" s="46">
        <f t="shared" si="337"/>
        <v>-38</v>
      </c>
      <c r="BE534" s="46">
        <f t="shared" si="338"/>
        <v>-220</v>
      </c>
      <c r="BF534" s="46">
        <f t="shared" si="339"/>
        <v>-40</v>
      </c>
    </row>
    <row r="535" spans="22:58" x14ac:dyDescent="0.3">
      <c r="V535" s="29">
        <v>6.3100000000000698</v>
      </c>
      <c r="W535" s="38">
        <f t="shared" si="309"/>
        <v>20417379.446698599</v>
      </c>
      <c r="X535" s="30">
        <f t="shared" si="343"/>
        <v>0.52657877444698298</v>
      </c>
      <c r="Y535" s="31">
        <f t="shared" si="310"/>
        <v>-75.227847772987118</v>
      </c>
      <c r="Z535" s="31">
        <f t="shared" si="311"/>
        <v>-89.990075006159003</v>
      </c>
      <c r="AA535" s="31">
        <f t="shared" si="312"/>
        <v>64.033002247703678</v>
      </c>
      <c r="AB535" s="31">
        <f t="shared" si="313"/>
        <v>-89.96398590145246</v>
      </c>
      <c r="AC535" s="31">
        <f t="shared" si="314"/>
        <v>3.6792308434875713</v>
      </c>
      <c r="AD535" s="31">
        <f t="shared" si="315"/>
        <v>49.103537428349831</v>
      </c>
      <c r="AE535" s="31">
        <f t="shared" si="316"/>
        <v>-6.9890359073488799</v>
      </c>
      <c r="AF535" s="31">
        <f t="shared" si="317"/>
        <v>-130.85052347926162</v>
      </c>
      <c r="AG535" s="31">
        <f t="shared" si="340"/>
        <v>92.110410468749379</v>
      </c>
      <c r="AH535" s="31">
        <f t="shared" si="318"/>
        <v>-182.62085787710686</v>
      </c>
      <c r="AI535" s="31">
        <f t="shared" si="319"/>
        <v>-89.999999957627921</v>
      </c>
      <c r="AJ535" s="31">
        <f t="shared" si="320"/>
        <v>99.955233410594971</v>
      </c>
      <c r="AK535" s="31">
        <f t="shared" si="321"/>
        <v>89.999424081589567</v>
      </c>
      <c r="AL535" s="32">
        <f t="shared" si="322"/>
        <v>-41.477345867491252</v>
      </c>
      <c r="AM535" s="31">
        <f t="shared" si="323"/>
        <v>-89.516651371912317</v>
      </c>
      <c r="AN535" s="31">
        <f t="shared" si="324"/>
        <v>-32.032559865253759</v>
      </c>
      <c r="AO535" s="31">
        <f t="shared" si="325"/>
        <v>-89.517227247950672</v>
      </c>
      <c r="AP535" s="30">
        <f t="shared" si="341"/>
        <v>23.609121289162623</v>
      </c>
      <c r="AQ535" s="30">
        <f t="shared" si="342"/>
        <v>-22.498774732165998</v>
      </c>
      <c r="AR535" s="31">
        <f t="shared" si="326"/>
        <v>-37.911249215606013</v>
      </c>
      <c r="AS535" s="33">
        <f t="shared" si="327"/>
        <v>-220.3677507272123</v>
      </c>
      <c r="AT535" s="31">
        <f t="shared" si="328"/>
        <v>1.8118997388836416E-3</v>
      </c>
      <c r="AU535" s="31">
        <f t="shared" si="329"/>
        <v>1.170260263488532</v>
      </c>
      <c r="AV535" s="32">
        <f t="shared" si="330"/>
        <v>-1.019405042758822E-5</v>
      </c>
      <c r="AW535" s="31">
        <f t="shared" si="331"/>
        <v>-8.7781658238156174E-2</v>
      </c>
      <c r="AX535" s="34">
        <f t="shared" si="332"/>
        <v>1.8017056884560535E-3</v>
      </c>
      <c r="AY535" s="35">
        <f t="shared" si="333"/>
        <v>1.0824786052503759</v>
      </c>
      <c r="AZ535" s="10">
        <f t="shared" si="334"/>
        <v>-37.909447509917555</v>
      </c>
      <c r="BA535" s="10">
        <f t="shared" si="335"/>
        <v>-219.28527212196192</v>
      </c>
      <c r="BB535" s="10">
        <f t="shared" si="336"/>
        <v>-39.285272121961924</v>
      </c>
      <c r="BC535" s="37"/>
      <c r="BD535" s="46">
        <f t="shared" si="337"/>
        <v>-38</v>
      </c>
      <c r="BE535" s="46">
        <f t="shared" si="338"/>
        <v>-219</v>
      </c>
      <c r="BF535" s="46">
        <f t="shared" si="339"/>
        <v>-39</v>
      </c>
    </row>
    <row r="536" spans="22:58" x14ac:dyDescent="0.3">
      <c r="V536" s="29">
        <v>6.3200000000000696</v>
      </c>
      <c r="W536" s="38">
        <f t="shared" si="309"/>
        <v>20892961.308543772</v>
      </c>
      <c r="X536" s="30">
        <f t="shared" si="343"/>
        <v>0.52657877444698298</v>
      </c>
      <c r="Y536" s="31">
        <f t="shared" si="310"/>
        <v>-75.427847767121904</v>
      </c>
      <c r="Z536" s="31">
        <f t="shared" si="311"/>
        <v>-89.990300926596461</v>
      </c>
      <c r="AA536" s="31">
        <f t="shared" si="312"/>
        <v>64.233002170476851</v>
      </c>
      <c r="AB536" s="31">
        <f t="shared" si="313"/>
        <v>-89.964805682211576</v>
      </c>
      <c r="AC536" s="31">
        <f t="shared" si="314"/>
        <v>3.7946312256156349</v>
      </c>
      <c r="AD536" s="31">
        <f t="shared" si="315"/>
        <v>49.755295706105997</v>
      </c>
      <c r="AE536" s="31">
        <f t="shared" si="316"/>
        <v>-6.8736355965824281</v>
      </c>
      <c r="AF536" s="31">
        <f t="shared" si="317"/>
        <v>-130.19981090270204</v>
      </c>
      <c r="AG536" s="31">
        <f t="shared" si="340"/>
        <v>92.110410468749379</v>
      </c>
      <c r="AH536" s="31">
        <f t="shared" si="318"/>
        <v>-182.82085787710685</v>
      </c>
      <c r="AI536" s="31">
        <f t="shared" si="319"/>
        <v>-89.99999995859244</v>
      </c>
      <c r="AJ536" s="31">
        <f t="shared" si="320"/>
        <v>100.15523341057522</v>
      </c>
      <c r="AK536" s="31">
        <f t="shared" si="321"/>
        <v>89.999437191093079</v>
      </c>
      <c r="AL536" s="32">
        <f t="shared" si="322"/>
        <v>-41.677331957255831</v>
      </c>
      <c r="AM536" s="31">
        <f t="shared" si="323"/>
        <v>-89.527653225629336</v>
      </c>
      <c r="AN536" s="31">
        <f t="shared" si="324"/>
        <v>-32.232545955038077</v>
      </c>
      <c r="AO536" s="31">
        <f t="shared" si="325"/>
        <v>-89.528215993128697</v>
      </c>
      <c r="AP536" s="30">
        <f t="shared" si="341"/>
        <v>23.609121289162623</v>
      </c>
      <c r="AQ536" s="30">
        <f t="shared" si="342"/>
        <v>-22.498774732165998</v>
      </c>
      <c r="AR536" s="31">
        <f t="shared" si="326"/>
        <v>-37.995834994623884</v>
      </c>
      <c r="AS536" s="33">
        <f t="shared" si="327"/>
        <v>-219.72802689583074</v>
      </c>
      <c r="AT536" s="31">
        <f t="shared" si="328"/>
        <v>1.8972732930848581E-3</v>
      </c>
      <c r="AU536" s="31">
        <f t="shared" si="329"/>
        <v>1.1975112794127669</v>
      </c>
      <c r="AV536" s="32">
        <f t="shared" si="330"/>
        <v>-1.0674480633240428E-5</v>
      </c>
      <c r="AW536" s="31">
        <f t="shared" si="331"/>
        <v>-8.9826352413597058E-2</v>
      </c>
      <c r="AX536" s="34">
        <f t="shared" si="332"/>
        <v>1.8865988124516177E-3</v>
      </c>
      <c r="AY536" s="35">
        <f t="shared" si="333"/>
        <v>1.1076849269991698</v>
      </c>
      <c r="AZ536" s="10">
        <f t="shared" si="334"/>
        <v>-37.993948395811429</v>
      </c>
      <c r="BA536" s="10">
        <f t="shared" si="335"/>
        <v>-218.62034196883155</v>
      </c>
      <c r="BB536" s="10">
        <f t="shared" si="336"/>
        <v>-38.620341968831553</v>
      </c>
      <c r="BC536" s="37"/>
      <c r="BD536" s="46">
        <f t="shared" si="337"/>
        <v>-38</v>
      </c>
      <c r="BE536" s="46">
        <f t="shared" si="338"/>
        <v>-219</v>
      </c>
      <c r="BF536" s="46">
        <f t="shared" si="339"/>
        <v>-39</v>
      </c>
    </row>
    <row r="537" spans="22:58" x14ac:dyDescent="0.3">
      <c r="V537" s="29">
        <v>6.3300000000000702</v>
      </c>
      <c r="W537" s="36">
        <f t="shared" si="309"/>
        <v>21379620.895025812</v>
      </c>
      <c r="X537" s="30">
        <f t="shared" si="343"/>
        <v>0.52657877444698298</v>
      </c>
      <c r="Y537" s="31">
        <f t="shared" si="310"/>
        <v>-75.627847761520698</v>
      </c>
      <c r="Z537" s="31">
        <f t="shared" si="311"/>
        <v>-89.990521704457194</v>
      </c>
      <c r="AA537" s="31">
        <f t="shared" si="312"/>
        <v>64.433002096725829</v>
      </c>
      <c r="AB537" s="31">
        <f t="shared" si="313"/>
        <v>-89.96560680249631</v>
      </c>
      <c r="AC537" s="31">
        <f t="shared" si="314"/>
        <v>3.9122711484472457</v>
      </c>
      <c r="AD537" s="31">
        <f t="shared" si="315"/>
        <v>50.404579360113878</v>
      </c>
      <c r="AE537" s="31">
        <f t="shared" si="316"/>
        <v>-6.7559957419006338</v>
      </c>
      <c r="AF537" s="31">
        <f t="shared" si="317"/>
        <v>-129.55154914683965</v>
      </c>
      <c r="AG537" s="31">
        <f t="shared" si="340"/>
        <v>92.110410468749379</v>
      </c>
      <c r="AH537" s="31">
        <f t="shared" si="318"/>
        <v>-183.02085787710683</v>
      </c>
      <c r="AI537" s="31">
        <f t="shared" si="319"/>
        <v>-89.999999959534989</v>
      </c>
      <c r="AJ537" s="31">
        <f t="shared" si="320"/>
        <v>100.35523341055638</v>
      </c>
      <c r="AK537" s="31">
        <f t="shared" si="321"/>
        <v>89.999450002187885</v>
      </c>
      <c r="AL537" s="32">
        <f t="shared" si="322"/>
        <v>-41.877318673042566</v>
      </c>
      <c r="AM537" s="31">
        <f t="shared" si="323"/>
        <v>-89.538404680239566</v>
      </c>
      <c r="AN537" s="31">
        <f t="shared" si="324"/>
        <v>-32.432532670843642</v>
      </c>
      <c r="AO537" s="31">
        <f t="shared" si="325"/>
        <v>-89.53895463758667</v>
      </c>
      <c r="AP537" s="30">
        <f t="shared" si="341"/>
        <v>23.609121289162623</v>
      </c>
      <c r="AQ537" s="30">
        <f t="shared" si="342"/>
        <v>-22.498774732165998</v>
      </c>
      <c r="AR537" s="31">
        <f t="shared" si="326"/>
        <v>-38.078181855747651</v>
      </c>
      <c r="AS537" s="33">
        <f t="shared" si="327"/>
        <v>-219.09050378442632</v>
      </c>
      <c r="AT537" s="31">
        <f t="shared" si="328"/>
        <v>1.9866685801962374E-3</v>
      </c>
      <c r="AU537" s="31">
        <f t="shared" si="329"/>
        <v>1.225396492005888</v>
      </c>
      <c r="AV537" s="32">
        <f t="shared" si="330"/>
        <v>-1.1177552758643133E-5</v>
      </c>
      <c r="AW537" s="31">
        <f t="shared" si="331"/>
        <v>-9.1918673397790807E-2</v>
      </c>
      <c r="AX537" s="34">
        <f t="shared" si="332"/>
        <v>1.9754910274375941E-3</v>
      </c>
      <c r="AY537" s="35">
        <f t="shared" si="333"/>
        <v>1.1334778186080972</v>
      </c>
      <c r="AZ537" s="10">
        <f t="shared" si="334"/>
        <v>-38.076206364720214</v>
      </c>
      <c r="BA537" s="10">
        <f t="shared" si="335"/>
        <v>-217.95702596581822</v>
      </c>
      <c r="BB537" s="10">
        <f t="shared" si="336"/>
        <v>-37.957025965818218</v>
      </c>
      <c r="BC537" s="48"/>
      <c r="BD537" s="46">
        <f t="shared" si="337"/>
        <v>-38</v>
      </c>
      <c r="BE537" s="46">
        <f t="shared" si="338"/>
        <v>-218</v>
      </c>
      <c r="BF537" s="46">
        <f t="shared" si="339"/>
        <v>-38</v>
      </c>
    </row>
    <row r="538" spans="22:58" x14ac:dyDescent="0.3">
      <c r="V538" s="29">
        <v>6.34000000000007</v>
      </c>
      <c r="W538" s="38">
        <f t="shared" si="309"/>
        <v>21877616.239499096</v>
      </c>
      <c r="X538" s="30">
        <f t="shared" si="343"/>
        <v>0.52657877444698298</v>
      </c>
      <c r="Y538" s="31">
        <f t="shared" si="310"/>
        <v>-75.82784775617155</v>
      </c>
      <c r="Z538" s="31">
        <f t="shared" si="311"/>
        <v>-89.990737456800545</v>
      </c>
      <c r="AA538" s="31">
        <f t="shared" si="312"/>
        <v>64.633002026294122</v>
      </c>
      <c r="AB538" s="31">
        <f t="shared" si="313"/>
        <v>-89.96638968707002</v>
      </c>
      <c r="AC538" s="31">
        <f t="shared" si="314"/>
        <v>4.0321324974360966</v>
      </c>
      <c r="AD538" s="31">
        <f t="shared" si="315"/>
        <v>51.051065660079416</v>
      </c>
      <c r="AE538" s="31">
        <f t="shared" si="316"/>
        <v>-6.6361344579943431</v>
      </c>
      <c r="AF538" s="31">
        <f t="shared" si="317"/>
        <v>-128.90606148379115</v>
      </c>
      <c r="AG538" s="31">
        <f t="shared" si="340"/>
        <v>92.110410468749379</v>
      </c>
      <c r="AH538" s="31">
        <f t="shared" si="318"/>
        <v>-183.22085787710682</v>
      </c>
      <c r="AI538" s="31">
        <f t="shared" si="319"/>
        <v>-89.99999996045608</v>
      </c>
      <c r="AJ538" s="31">
        <f t="shared" si="320"/>
        <v>100.55523341053836</v>
      </c>
      <c r="AK538" s="31">
        <f t="shared" si="321"/>
        <v>89.999462521666544</v>
      </c>
      <c r="AL538" s="32">
        <f t="shared" si="322"/>
        <v>-42.077305986679427</v>
      </c>
      <c r="AM538" s="31">
        <f t="shared" si="323"/>
        <v>-89.548911433276203</v>
      </c>
      <c r="AN538" s="31">
        <f t="shared" si="324"/>
        <v>-32.632519984498508</v>
      </c>
      <c r="AO538" s="31">
        <f t="shared" si="325"/>
        <v>-89.549448872065739</v>
      </c>
      <c r="AP538" s="30">
        <f t="shared" si="341"/>
        <v>23.609121289162623</v>
      </c>
      <c r="AQ538" s="30">
        <f t="shared" si="342"/>
        <v>-22.498774732165998</v>
      </c>
      <c r="AR538" s="31">
        <f t="shared" si="326"/>
        <v>-38.158307885496228</v>
      </c>
      <c r="AS538" s="33">
        <f t="shared" si="327"/>
        <v>-218.45551035585689</v>
      </c>
      <c r="AT538" s="31">
        <f t="shared" si="328"/>
        <v>2.0802749651931949E-3</v>
      </c>
      <c r="AU538" s="31">
        <f t="shared" si="329"/>
        <v>1.2539306335059563</v>
      </c>
      <c r="AV538" s="32">
        <f t="shared" si="330"/>
        <v>-1.1704333881869109E-5</v>
      </c>
      <c r="AW538" s="31">
        <f t="shared" si="331"/>
        <v>-9.4059730544683418E-2</v>
      </c>
      <c r="AX538" s="34">
        <f t="shared" si="332"/>
        <v>2.0685706313113257E-3</v>
      </c>
      <c r="AY538" s="35">
        <f t="shared" si="333"/>
        <v>1.159870902961273</v>
      </c>
      <c r="AZ538" s="10">
        <f t="shared" si="334"/>
        <v>-38.156239314864919</v>
      </c>
      <c r="BA538" s="10">
        <f t="shared" si="335"/>
        <v>-217.29563945289561</v>
      </c>
      <c r="BB538" s="10">
        <f t="shared" si="336"/>
        <v>-37.295639452895614</v>
      </c>
      <c r="BC538" s="37"/>
      <c r="BD538" s="46">
        <f t="shared" si="337"/>
        <v>-38</v>
      </c>
      <c r="BE538" s="46">
        <f t="shared" si="338"/>
        <v>-217</v>
      </c>
      <c r="BF538" s="46">
        <f t="shared" si="339"/>
        <v>-37</v>
      </c>
    </row>
    <row r="539" spans="22:58" x14ac:dyDescent="0.3">
      <c r="V539" s="29">
        <v>6.3500000000000698</v>
      </c>
      <c r="W539" s="38">
        <f t="shared" si="309"/>
        <v>22387211.385687009</v>
      </c>
      <c r="X539" s="30">
        <f t="shared" si="343"/>
        <v>0.52657877444698298</v>
      </c>
      <c r="Y539" s="31">
        <f t="shared" si="310"/>
        <v>-76.027847751063149</v>
      </c>
      <c r="Z539" s="31">
        <f t="shared" si="311"/>
        <v>-89.990948298021237</v>
      </c>
      <c r="AA539" s="31">
        <f t="shared" si="312"/>
        <v>64.833001959032359</v>
      </c>
      <c r="AB539" s="31">
        <f t="shared" si="313"/>
        <v>-89.96715475102728</v>
      </c>
      <c r="AC539" s="31">
        <f t="shared" si="314"/>
        <v>4.1541950520942326</v>
      </c>
      <c r="AD539" s="31">
        <f t="shared" si="315"/>
        <v>51.694438972699423</v>
      </c>
      <c r="AE539" s="31">
        <f t="shared" si="316"/>
        <v>-6.5140719654895687</v>
      </c>
      <c r="AF539" s="31">
        <f t="shared" si="317"/>
        <v>-128.2636640763491</v>
      </c>
      <c r="AG539" s="31">
        <f t="shared" si="340"/>
        <v>92.110410468749379</v>
      </c>
      <c r="AH539" s="31">
        <f t="shared" si="318"/>
        <v>-183.42085787710684</v>
      </c>
      <c r="AI539" s="31">
        <f t="shared" si="319"/>
        <v>-89.99999996135621</v>
      </c>
      <c r="AJ539" s="31">
        <f t="shared" si="320"/>
        <v>100.75523341052116</v>
      </c>
      <c r="AK539" s="31">
        <f t="shared" si="321"/>
        <v>89.999474756167103</v>
      </c>
      <c r="AL539" s="32">
        <f t="shared" si="322"/>
        <v>-42.277293871262088</v>
      </c>
      <c r="AM539" s="31">
        <f t="shared" si="323"/>
        <v>-89.559179052730613</v>
      </c>
      <c r="AN539" s="31">
        <f t="shared" si="324"/>
        <v>-32.832507869098393</v>
      </c>
      <c r="AO539" s="31">
        <f t="shared" si="325"/>
        <v>-89.559704257919719</v>
      </c>
      <c r="AP539" s="30">
        <f t="shared" si="341"/>
        <v>23.609121289162623</v>
      </c>
      <c r="AQ539" s="30">
        <f t="shared" si="342"/>
        <v>-22.498774732165998</v>
      </c>
      <c r="AR539" s="31">
        <f t="shared" si="326"/>
        <v>-38.236233277591339</v>
      </c>
      <c r="AS539" s="33">
        <f t="shared" si="327"/>
        <v>-217.82336833426882</v>
      </c>
      <c r="AT539" s="31">
        <f t="shared" si="328"/>
        <v>2.1782907208222225E-3</v>
      </c>
      <c r="AU539" s="31">
        <f t="shared" si="329"/>
        <v>1.2831287764440369</v>
      </c>
      <c r="AV539" s="32">
        <f t="shared" si="330"/>
        <v>-1.2255941365400823E-5</v>
      </c>
      <c r="AW539" s="31">
        <f t="shared" si="331"/>
        <v>-9.6250659047182358E-2</v>
      </c>
      <c r="AX539" s="34">
        <f t="shared" si="332"/>
        <v>2.1660347794568218E-3</v>
      </c>
      <c r="AY539" s="35">
        <f t="shared" si="333"/>
        <v>1.1868781173968546</v>
      </c>
      <c r="AZ539" s="10">
        <f t="shared" si="334"/>
        <v>-38.234067242811882</v>
      </c>
      <c r="BA539" s="10">
        <f t="shared" si="335"/>
        <v>-216.63649021687198</v>
      </c>
      <c r="BB539" s="10">
        <f t="shared" si="336"/>
        <v>-36.636490216871977</v>
      </c>
      <c r="BC539" s="37"/>
      <c r="BD539" s="46">
        <f t="shared" si="337"/>
        <v>-38</v>
      </c>
      <c r="BE539" s="46">
        <f t="shared" si="338"/>
        <v>-217</v>
      </c>
      <c r="BF539" s="46">
        <f t="shared" si="339"/>
        <v>-37</v>
      </c>
    </row>
    <row r="540" spans="22:58" x14ac:dyDescent="0.3">
      <c r="V540" s="29">
        <v>6.3600000000000696</v>
      </c>
      <c r="W540" s="36">
        <f t="shared" si="309"/>
        <v>22908676.527681425</v>
      </c>
      <c r="X540" s="30">
        <f t="shared" si="343"/>
        <v>0.52657877444698298</v>
      </c>
      <c r="Y540" s="31">
        <f t="shared" si="310"/>
        <v>-76.227847746184679</v>
      </c>
      <c r="Z540" s="31">
        <f t="shared" si="311"/>
        <v>-89.991154339910054</v>
      </c>
      <c r="AA540" s="31">
        <f t="shared" si="312"/>
        <v>65.033001894797891</v>
      </c>
      <c r="AB540" s="31">
        <f t="shared" si="313"/>
        <v>-89.967902400014069</v>
      </c>
      <c r="AC540" s="31">
        <f t="shared" si="314"/>
        <v>4.2784365665834301</v>
      </c>
      <c r="AD540" s="31">
        <f t="shared" si="315"/>
        <v>52.334391475624294</v>
      </c>
      <c r="AE540" s="31">
        <f t="shared" si="316"/>
        <v>-6.3898305103563686</v>
      </c>
      <c r="AF540" s="31">
        <f t="shared" si="317"/>
        <v>-127.62466526429981</v>
      </c>
      <c r="AG540" s="31">
        <f t="shared" si="340"/>
        <v>92.110410468749379</v>
      </c>
      <c r="AH540" s="31">
        <f t="shared" si="318"/>
        <v>-183.62085787710683</v>
      </c>
      <c r="AI540" s="31">
        <f t="shared" si="319"/>
        <v>-89.999999962235847</v>
      </c>
      <c r="AJ540" s="31">
        <f t="shared" si="320"/>
        <v>100.95523341050472</v>
      </c>
      <c r="AK540" s="31">
        <f t="shared" si="321"/>
        <v>89.999486712176406</v>
      </c>
      <c r="AL540" s="32">
        <f t="shared" si="322"/>
        <v>-42.4772823010968</v>
      </c>
      <c r="AM540" s="31">
        <f t="shared" si="323"/>
        <v>-89.569212979991178</v>
      </c>
      <c r="AN540" s="31">
        <f t="shared" si="324"/>
        <v>-33.032496298949532</v>
      </c>
      <c r="AO540" s="31">
        <f t="shared" si="325"/>
        <v>-89.56972623005062</v>
      </c>
      <c r="AP540" s="30">
        <f t="shared" si="341"/>
        <v>23.609121289162623</v>
      </c>
      <c r="AQ540" s="30">
        <f t="shared" si="342"/>
        <v>-22.498774732165998</v>
      </c>
      <c r="AR540" s="31">
        <f t="shared" si="326"/>
        <v>-38.311980252309276</v>
      </c>
      <c r="AS540" s="33">
        <f t="shared" si="327"/>
        <v>-217.19439149435044</v>
      </c>
      <c r="AT540" s="31">
        <f t="shared" si="328"/>
        <v>2.2809234458027639E-3</v>
      </c>
      <c r="AU540" s="31">
        <f t="shared" si="329"/>
        <v>1.3130063413661137</v>
      </c>
      <c r="AV540" s="32">
        <f t="shared" si="330"/>
        <v>-1.2833545233247634E-5</v>
      </c>
      <c r="AW540" s="31">
        <f t="shared" si="331"/>
        <v>-9.8492620538936829E-2</v>
      </c>
      <c r="AX540" s="34">
        <f t="shared" si="332"/>
        <v>2.2680899005695161E-3</v>
      </c>
      <c r="AY540" s="35">
        <f t="shared" si="333"/>
        <v>1.2145137208271768</v>
      </c>
      <c r="AZ540" s="10">
        <f t="shared" si="334"/>
        <v>-38.309712162408708</v>
      </c>
      <c r="BA540" s="10">
        <f t="shared" si="335"/>
        <v>-215.97987777352327</v>
      </c>
      <c r="BB540" s="10">
        <f t="shared" si="336"/>
        <v>-35.97987777352327</v>
      </c>
      <c r="BC540" s="48"/>
      <c r="BD540" s="46">
        <f t="shared" si="337"/>
        <v>-38</v>
      </c>
      <c r="BE540" s="46">
        <f t="shared" si="338"/>
        <v>-216</v>
      </c>
      <c r="BF540" s="46">
        <f t="shared" si="339"/>
        <v>-36</v>
      </c>
    </row>
    <row r="541" spans="22:58" x14ac:dyDescent="0.3">
      <c r="V541" s="29">
        <v>6.3700000000000703</v>
      </c>
      <c r="W541" s="38">
        <f t="shared" si="309"/>
        <v>23442288.15320304</v>
      </c>
      <c r="X541" s="30">
        <f t="shared" si="343"/>
        <v>0.52657877444698298</v>
      </c>
      <c r="Y541" s="31">
        <f t="shared" si="310"/>
        <v>-76.427847741525795</v>
      </c>
      <c r="Z541" s="31">
        <f t="shared" si="311"/>
        <v>-89.991355691713082</v>
      </c>
      <c r="AA541" s="31">
        <f t="shared" si="312"/>
        <v>65.233001833454438</v>
      </c>
      <c r="AB541" s="31">
        <f t="shared" si="313"/>
        <v>-89.968633030442689</v>
      </c>
      <c r="AC541" s="31">
        <f t="shared" si="314"/>
        <v>4.4048328570767223</v>
      </c>
      <c r="AD541" s="31">
        <f t="shared" si="315"/>
        <v>52.970623824878238</v>
      </c>
      <c r="AE541" s="31">
        <f t="shared" si="316"/>
        <v>-6.2634342765476463</v>
      </c>
      <c r="AF541" s="31">
        <f t="shared" si="317"/>
        <v>-126.98936489727754</v>
      </c>
      <c r="AG541" s="31">
        <f t="shared" si="340"/>
        <v>92.110410468749379</v>
      </c>
      <c r="AH541" s="31">
        <f t="shared" si="318"/>
        <v>-183.82085787710685</v>
      </c>
      <c r="AI541" s="31">
        <f t="shared" si="319"/>
        <v>-89.999999963095462</v>
      </c>
      <c r="AJ541" s="31">
        <f t="shared" si="320"/>
        <v>101.15523341048905</v>
      </c>
      <c r="AK541" s="31">
        <f t="shared" si="321"/>
        <v>89.999498396033729</v>
      </c>
      <c r="AL541" s="32">
        <f t="shared" si="322"/>
        <v>-42.677271251645983</v>
      </c>
      <c r="AM541" s="31">
        <f t="shared" si="323"/>
        <v>-89.579018532715693</v>
      </c>
      <c r="AN541" s="31">
        <f t="shared" si="324"/>
        <v>-33.232485249514404</v>
      </c>
      <c r="AO541" s="31">
        <f t="shared" si="325"/>
        <v>-89.579520099777426</v>
      </c>
      <c r="AP541" s="30">
        <f t="shared" si="341"/>
        <v>23.609121289162623</v>
      </c>
      <c r="AQ541" s="30">
        <f t="shared" si="342"/>
        <v>-22.498774732165998</v>
      </c>
      <c r="AR541" s="31">
        <f t="shared" si="326"/>
        <v>-38.385572969065429</v>
      </c>
      <c r="AS541" s="33">
        <f t="shared" si="327"/>
        <v>-216.56888499705497</v>
      </c>
      <c r="AT541" s="31">
        <f t="shared" si="328"/>
        <v>2.3883905025823835E-3</v>
      </c>
      <c r="AU541" s="31">
        <f t="shared" si="329"/>
        <v>1.3435791047202781</v>
      </c>
      <c r="AV541" s="32">
        <f t="shared" si="330"/>
        <v>-1.3438370650286544E-5</v>
      </c>
      <c r="AW541" s="31">
        <f t="shared" si="331"/>
        <v>-0.10078680371012802</v>
      </c>
      <c r="AX541" s="34">
        <f t="shared" si="332"/>
        <v>2.3749521319320968E-3</v>
      </c>
      <c r="AY541" s="35">
        <f t="shared" si="333"/>
        <v>1.24279230101015</v>
      </c>
      <c r="AZ541" s="10">
        <f t="shared" si="334"/>
        <v>-38.383198016933498</v>
      </c>
      <c r="BA541" s="10">
        <f t="shared" si="335"/>
        <v>-215.32609269604481</v>
      </c>
      <c r="BB541" s="10">
        <f t="shared" si="336"/>
        <v>-35.32609269604481</v>
      </c>
      <c r="BC541" s="37"/>
      <c r="BD541" s="46">
        <f t="shared" si="337"/>
        <v>-38</v>
      </c>
      <c r="BE541" s="46">
        <f t="shared" si="338"/>
        <v>-215</v>
      </c>
      <c r="BF541" s="46">
        <f t="shared" si="339"/>
        <v>-35</v>
      </c>
    </row>
    <row r="542" spans="22:58" x14ac:dyDescent="0.3">
      <c r="V542" s="29">
        <v>6.3800000000000701</v>
      </c>
      <c r="W542" s="38">
        <f t="shared" si="309"/>
        <v>23988329.190198813</v>
      </c>
      <c r="X542" s="30">
        <f t="shared" si="343"/>
        <v>0.52657877444698298</v>
      </c>
      <c r="Y542" s="31">
        <f t="shared" si="310"/>
        <v>-76.627847737076578</v>
      </c>
      <c r="Z542" s="31">
        <f t="shared" si="311"/>
        <v>-89.991552460189723</v>
      </c>
      <c r="AA542" s="31">
        <f t="shared" si="312"/>
        <v>65.433001774871911</v>
      </c>
      <c r="AB542" s="31">
        <f t="shared" si="313"/>
        <v>-89.969347029702192</v>
      </c>
      <c r="AC542" s="31">
        <f t="shared" si="314"/>
        <v>4.5333578951828546</v>
      </c>
      <c r="AD542" s="31">
        <f t="shared" si="315"/>
        <v>53.602845772691829</v>
      </c>
      <c r="AE542" s="31">
        <f t="shared" si="316"/>
        <v>-6.1349092925748234</v>
      </c>
      <c r="AF542" s="31">
        <f t="shared" si="317"/>
        <v>-126.35805371720008</v>
      </c>
      <c r="AG542" s="31">
        <f t="shared" si="340"/>
        <v>92.110410468749379</v>
      </c>
      <c r="AH542" s="31">
        <f t="shared" si="318"/>
        <v>-184.02085787710686</v>
      </c>
      <c r="AI542" s="31">
        <f t="shared" si="319"/>
        <v>-89.999999963935508</v>
      </c>
      <c r="AJ542" s="31">
        <f t="shared" si="320"/>
        <v>101.35523341047406</v>
      </c>
      <c r="AK542" s="31">
        <f t="shared" si="321"/>
        <v>89.999509813933969</v>
      </c>
      <c r="AL542" s="32">
        <f t="shared" si="322"/>
        <v>-42.877260699476111</v>
      </c>
      <c r="AM542" s="31">
        <f t="shared" si="323"/>
        <v>-89.588600907639162</v>
      </c>
      <c r="AN542" s="31">
        <f t="shared" si="324"/>
        <v>-33.432474697359538</v>
      </c>
      <c r="AO542" s="31">
        <f t="shared" si="325"/>
        <v>-89.589091057640701</v>
      </c>
      <c r="AP542" s="30">
        <f t="shared" si="341"/>
        <v>23.609121289162623</v>
      </c>
      <c r="AQ542" s="30">
        <f t="shared" si="342"/>
        <v>-22.498774732165998</v>
      </c>
      <c r="AR542" s="31">
        <f t="shared" si="326"/>
        <v>-38.457037432937739</v>
      </c>
      <c r="AS542" s="33">
        <f t="shared" si="327"/>
        <v>-215.94714477484078</v>
      </c>
      <c r="AT542" s="31">
        <f t="shared" si="328"/>
        <v>2.5009194755448013E-3</v>
      </c>
      <c r="AU542" s="31">
        <f t="shared" si="329"/>
        <v>1.3748632069120224</v>
      </c>
      <c r="AV542" s="32">
        <f t="shared" si="330"/>
        <v>-1.4071700521184839E-5</v>
      </c>
      <c r="AW542" s="31">
        <f t="shared" si="331"/>
        <v>-0.10313442493759731</v>
      </c>
      <c r="AX542" s="34">
        <f t="shared" si="332"/>
        <v>2.4868477750236164E-3</v>
      </c>
      <c r="AY542" s="35">
        <f t="shared" si="333"/>
        <v>1.271728781974425</v>
      </c>
      <c r="AZ542" s="10">
        <f t="shared" si="334"/>
        <v>-38.454550585162714</v>
      </c>
      <c r="BA542" s="10">
        <f t="shared" si="335"/>
        <v>-214.67541599286636</v>
      </c>
      <c r="BB542" s="10">
        <f t="shared" si="336"/>
        <v>-34.675415992866363</v>
      </c>
      <c r="BC542" s="37"/>
      <c r="BD542" s="46">
        <f t="shared" si="337"/>
        <v>-38</v>
      </c>
      <c r="BE542" s="46">
        <f t="shared" si="338"/>
        <v>-215</v>
      </c>
      <c r="BF542" s="46">
        <f t="shared" si="339"/>
        <v>-35</v>
      </c>
    </row>
    <row r="543" spans="22:58" x14ac:dyDescent="0.3">
      <c r="V543" s="29">
        <v>6.3900000000000698</v>
      </c>
      <c r="W543" s="36">
        <f t="shared" si="309"/>
        <v>24547089.156854298</v>
      </c>
      <c r="X543" s="30">
        <f t="shared" si="343"/>
        <v>0.52657877444698298</v>
      </c>
      <c r="Y543" s="31">
        <f t="shared" si="310"/>
        <v>-76.827847732827607</v>
      </c>
      <c r="Z543" s="31">
        <f t="shared" si="311"/>
        <v>-89.991744749669195</v>
      </c>
      <c r="AA543" s="31">
        <f t="shared" si="312"/>
        <v>65.63300171892601</v>
      </c>
      <c r="AB543" s="31">
        <f t="shared" si="313"/>
        <v>-89.970044776363494</v>
      </c>
      <c r="AC543" s="31">
        <f t="shared" si="314"/>
        <v>4.6639839066949591</v>
      </c>
      <c r="AD543" s="31">
        <f t="shared" si="315"/>
        <v>54.230776733221774</v>
      </c>
      <c r="AE543" s="31">
        <f t="shared" si="316"/>
        <v>-6.0042833327596483</v>
      </c>
      <c r="AF543" s="31">
        <f t="shared" si="317"/>
        <v>-125.73101279281093</v>
      </c>
      <c r="AG543" s="31">
        <f t="shared" si="340"/>
        <v>92.110410468749379</v>
      </c>
      <c r="AH543" s="31">
        <f t="shared" si="318"/>
        <v>-184.22085787710685</v>
      </c>
      <c r="AI543" s="31">
        <f t="shared" si="319"/>
        <v>-89.999999964756455</v>
      </c>
      <c r="AJ543" s="31">
        <f t="shared" si="320"/>
        <v>101.55523341045976</v>
      </c>
      <c r="AK543" s="31">
        <f t="shared" si="321"/>
        <v>89.999520971931091</v>
      </c>
      <c r="AL543" s="32">
        <f t="shared" si="322"/>
        <v>-43.07725062220819</v>
      </c>
      <c r="AM543" s="31">
        <f t="shared" si="323"/>
        <v>-89.597965183318166</v>
      </c>
      <c r="AN543" s="31">
        <f t="shared" si="324"/>
        <v>-33.6324646201059</v>
      </c>
      <c r="AO543" s="31">
        <f t="shared" si="325"/>
        <v>-89.598444176143531</v>
      </c>
      <c r="AP543" s="30">
        <f t="shared" si="341"/>
        <v>23.609121289162623</v>
      </c>
      <c r="AQ543" s="30">
        <f t="shared" si="342"/>
        <v>-22.498774732165998</v>
      </c>
      <c r="AR543" s="31">
        <f t="shared" si="326"/>
        <v>-38.526401395868923</v>
      </c>
      <c r="AS543" s="33">
        <f t="shared" si="327"/>
        <v>-215.32945696895445</v>
      </c>
      <c r="AT543" s="31">
        <f t="shared" si="328"/>
        <v>2.6187486506306845E-3</v>
      </c>
      <c r="AU543" s="31">
        <f t="shared" si="329"/>
        <v>1.4068751605304457</v>
      </c>
      <c r="AV543" s="32">
        <f t="shared" si="330"/>
        <v>-1.4734878210833775E-5</v>
      </c>
      <c r="AW543" s="31">
        <f t="shared" si="331"/>
        <v>-0.10553672892964561</v>
      </c>
      <c r="AX543" s="34">
        <f t="shared" si="332"/>
        <v>2.6040137724198508E-3</v>
      </c>
      <c r="AY543" s="35">
        <f t="shared" si="333"/>
        <v>1.3013384316008001</v>
      </c>
      <c r="AZ543" s="10">
        <f t="shared" si="334"/>
        <v>-38.523797382096504</v>
      </c>
      <c r="BA543" s="10">
        <f t="shared" si="335"/>
        <v>-214.02811853735363</v>
      </c>
      <c r="BB543" s="10">
        <f t="shared" si="336"/>
        <v>-34.028118537353635</v>
      </c>
      <c r="BC543" s="48"/>
      <c r="BD543" s="46">
        <f t="shared" si="337"/>
        <v>-39</v>
      </c>
      <c r="BE543" s="46">
        <f t="shared" si="338"/>
        <v>-214</v>
      </c>
      <c r="BF543" s="46">
        <f t="shared" si="339"/>
        <v>-34</v>
      </c>
    </row>
    <row r="544" spans="22:58" x14ac:dyDescent="0.3">
      <c r="V544" s="29">
        <v>6.4000000000000696</v>
      </c>
      <c r="W544" s="38">
        <f t="shared" si="309"/>
        <v>25118864.315099843</v>
      </c>
      <c r="X544" s="30">
        <f t="shared" si="343"/>
        <v>0.52657877444698298</v>
      </c>
      <c r="Y544" s="31">
        <f t="shared" si="310"/>
        <v>-77.027847728769856</v>
      </c>
      <c r="Z544" s="31">
        <f t="shared" si="311"/>
        <v>-89.991932662105924</v>
      </c>
      <c r="AA544" s="31">
        <f t="shared" si="312"/>
        <v>65.833001665498088</v>
      </c>
      <c r="AB544" s="31">
        <f t="shared" si="313"/>
        <v>-89.97072664038032</v>
      </c>
      <c r="AC544" s="31">
        <f t="shared" si="314"/>
        <v>4.796681474902579</v>
      </c>
      <c r="AD544" s="31">
        <f t="shared" si="315"/>
        <v>54.8541462941633</v>
      </c>
      <c r="AE544" s="31">
        <f t="shared" si="316"/>
        <v>-5.8715858139222004</v>
      </c>
      <c r="AF544" s="31">
        <f t="shared" si="317"/>
        <v>-125.10851300832296</v>
      </c>
      <c r="AG544" s="31">
        <f t="shared" si="340"/>
        <v>92.110410468749379</v>
      </c>
      <c r="AH544" s="31">
        <f t="shared" si="318"/>
        <v>-184.42085787710684</v>
      </c>
      <c r="AI544" s="31">
        <f t="shared" si="319"/>
        <v>-89.999999965558686</v>
      </c>
      <c r="AJ544" s="31">
        <f t="shared" si="320"/>
        <v>101.75523341044608</v>
      </c>
      <c r="AK544" s="31">
        <f t="shared" si="321"/>
        <v>89.999531875941173</v>
      </c>
      <c r="AL544" s="32">
        <f t="shared" si="322"/>
        <v>-43.277240998470191</v>
      </c>
      <c r="AM544" s="31">
        <f t="shared" si="323"/>
        <v>-89.607116322813411</v>
      </c>
      <c r="AN544" s="31">
        <f t="shared" si="324"/>
        <v>-33.832454996381571</v>
      </c>
      <c r="AO544" s="31">
        <f t="shared" si="325"/>
        <v>-89.607584412430924</v>
      </c>
      <c r="AP544" s="30">
        <f t="shared" si="341"/>
        <v>23.609121289162623</v>
      </c>
      <c r="AQ544" s="30">
        <f t="shared" si="342"/>
        <v>-22.498774732165998</v>
      </c>
      <c r="AR544" s="31">
        <f t="shared" si="326"/>
        <v>-38.593694253307149</v>
      </c>
      <c r="AS544" s="33">
        <f t="shared" si="327"/>
        <v>-214.7160974207539</v>
      </c>
      <c r="AT544" s="31">
        <f t="shared" si="328"/>
        <v>2.7421275173661898E-3</v>
      </c>
      <c r="AU544" s="31">
        <f t="shared" si="329"/>
        <v>1.4396318587481298</v>
      </c>
      <c r="AV544" s="32">
        <f t="shared" si="330"/>
        <v>-1.5429310392079861E-5</v>
      </c>
      <c r="AW544" s="31">
        <f t="shared" si="331"/>
        <v>-0.10799498938584286</v>
      </c>
      <c r="AX544" s="34">
        <f t="shared" si="332"/>
        <v>2.7266982069741098E-3</v>
      </c>
      <c r="AY544" s="35">
        <f t="shared" si="333"/>
        <v>1.3316368693622869</v>
      </c>
      <c r="AZ544" s="10">
        <f t="shared" si="334"/>
        <v>-38.590967555100171</v>
      </c>
      <c r="BA544" s="10">
        <f t="shared" si="335"/>
        <v>-213.38446055139161</v>
      </c>
      <c r="BB544" s="10">
        <f t="shared" si="336"/>
        <v>-33.384460551391612</v>
      </c>
      <c r="BC544" s="37"/>
      <c r="BD544" s="46">
        <f t="shared" si="337"/>
        <v>-39</v>
      </c>
      <c r="BE544" s="46">
        <f t="shared" si="338"/>
        <v>-213</v>
      </c>
      <c r="BF544" s="46">
        <f t="shared" si="339"/>
        <v>-33</v>
      </c>
    </row>
    <row r="545" spans="22:58" x14ac:dyDescent="0.3">
      <c r="V545" s="29">
        <v>6.4100000000000703</v>
      </c>
      <c r="W545" s="38">
        <f t="shared" si="309"/>
        <v>25703957.827692818</v>
      </c>
      <c r="X545" s="30">
        <f t="shared" si="343"/>
        <v>0.52657877444698298</v>
      </c>
      <c r="Y545" s="31">
        <f t="shared" si="310"/>
        <v>-77.227847724894772</v>
      </c>
      <c r="Z545" s="31">
        <f t="shared" si="311"/>
        <v>-89.992116297133535</v>
      </c>
      <c r="AA545" s="31">
        <f t="shared" si="312"/>
        <v>66.033001614474841</v>
      </c>
      <c r="AB545" s="31">
        <f t="shared" si="313"/>
        <v>-89.971392983285199</v>
      </c>
      <c r="AC545" s="31">
        <f t="shared" si="314"/>
        <v>4.9314196476941445</v>
      </c>
      <c r="AD545" s="31">
        <f t="shared" si="315"/>
        <v>55.472694672795363</v>
      </c>
      <c r="AE545" s="31">
        <f t="shared" si="316"/>
        <v>-5.7368476882787975</v>
      </c>
      <c r="AF545" s="31">
        <f t="shared" si="317"/>
        <v>-124.49081460762338</v>
      </c>
      <c r="AG545" s="31">
        <f t="shared" si="340"/>
        <v>92.110410468749379</v>
      </c>
      <c r="AH545" s="31">
        <f t="shared" si="318"/>
        <v>-184.62085787710686</v>
      </c>
      <c r="AI545" s="31">
        <f t="shared" si="319"/>
        <v>-89.999999966342671</v>
      </c>
      <c r="AJ545" s="31">
        <f t="shared" si="320"/>
        <v>101.95523341043305</v>
      </c>
      <c r="AK545" s="31">
        <f t="shared" si="321"/>
        <v>89.999542531745689</v>
      </c>
      <c r="AL545" s="32">
        <f t="shared" si="322"/>
        <v>-43.477231807851872</v>
      </c>
      <c r="AM545" s="31">
        <f t="shared" si="323"/>
        <v>-89.616059176311538</v>
      </c>
      <c r="AN545" s="31">
        <f t="shared" si="324"/>
        <v>-34.032445805776298</v>
      </c>
      <c r="AO545" s="31">
        <f t="shared" si="325"/>
        <v>-89.616516610908519</v>
      </c>
      <c r="AP545" s="30">
        <f t="shared" si="341"/>
        <v>23.609121289162623</v>
      </c>
      <c r="AQ545" s="30">
        <f t="shared" si="342"/>
        <v>-22.498774732165998</v>
      </c>
      <c r="AR545" s="31">
        <f t="shared" si="326"/>
        <v>-38.658946937058474</v>
      </c>
      <c r="AS545" s="33">
        <f t="shared" si="327"/>
        <v>-214.1073312185319</v>
      </c>
      <c r="AT545" s="31">
        <f t="shared" si="328"/>
        <v>2.8713172943079937E-3</v>
      </c>
      <c r="AU545" s="31">
        <f t="shared" si="329"/>
        <v>1.4731505838975014</v>
      </c>
      <c r="AV545" s="32">
        <f t="shared" si="330"/>
        <v>-1.6156470036183606E-5</v>
      </c>
      <c r="AW545" s="31">
        <f t="shared" si="331"/>
        <v>-0.11051050967219993</v>
      </c>
      <c r="AX545" s="34">
        <f t="shared" si="332"/>
        <v>2.8551608242718103E-3</v>
      </c>
      <c r="AY545" s="35">
        <f t="shared" si="333"/>
        <v>1.3626400742253015</v>
      </c>
      <c r="AZ545" s="10">
        <f t="shared" si="334"/>
        <v>-38.656091776234199</v>
      </c>
      <c r="BA545" s="10">
        <f t="shared" si="335"/>
        <v>-212.74469114430659</v>
      </c>
      <c r="BB545" s="10">
        <f t="shared" si="336"/>
        <v>-32.744691144306586</v>
      </c>
      <c r="BC545" s="37"/>
      <c r="BD545" s="46">
        <f t="shared" si="337"/>
        <v>-39</v>
      </c>
      <c r="BE545" s="46">
        <f t="shared" si="338"/>
        <v>-213</v>
      </c>
      <c r="BF545" s="46">
        <f t="shared" si="339"/>
        <v>-33</v>
      </c>
    </row>
    <row r="546" spans="22:58" x14ac:dyDescent="0.3">
      <c r="V546" s="29">
        <v>6.4200000000000701</v>
      </c>
      <c r="W546" s="36">
        <f t="shared" si="309"/>
        <v>26302679.918958094</v>
      </c>
      <c r="X546" s="30">
        <f t="shared" si="343"/>
        <v>0.52657877444698298</v>
      </c>
      <c r="Y546" s="31">
        <f t="shared" si="310"/>
        <v>-77.42784772119407</v>
      </c>
      <c r="Z546" s="31">
        <f t="shared" si="311"/>
        <v>-89.992295752117741</v>
      </c>
      <c r="AA546" s="31">
        <f t="shared" si="312"/>
        <v>66.233001565748012</v>
      </c>
      <c r="AB546" s="31">
        <f t="shared" si="313"/>
        <v>-89.972044158381237</v>
      </c>
      <c r="AC546" s="31">
        <f t="shared" si="314"/>
        <v>5.0681660476734258</v>
      </c>
      <c r="AD546" s="31">
        <f t="shared" si="315"/>
        <v>56.08617311552532</v>
      </c>
      <c r="AE546" s="31">
        <f t="shared" si="316"/>
        <v>-5.6001013333256431</v>
      </c>
      <c r="AF546" s="31">
        <f t="shared" si="317"/>
        <v>-123.87816679497365</v>
      </c>
      <c r="AG546" s="31">
        <f t="shared" si="340"/>
        <v>92.110410468749379</v>
      </c>
      <c r="AH546" s="31">
        <f t="shared" si="318"/>
        <v>-184.82085787710685</v>
      </c>
      <c r="AI546" s="31">
        <f t="shared" si="319"/>
        <v>-89.999999967108806</v>
      </c>
      <c r="AJ546" s="31">
        <f t="shared" si="320"/>
        <v>102.15523341042058</v>
      </c>
      <c r="AK546" s="31">
        <f t="shared" si="321"/>
        <v>89.999552944994477</v>
      </c>
      <c r="AL546" s="32">
        <f t="shared" si="322"/>
        <v>-43.677223030861356</v>
      </c>
      <c r="AM546" s="31">
        <f t="shared" si="323"/>
        <v>-89.624798483687968</v>
      </c>
      <c r="AN546" s="31">
        <f t="shared" si="324"/>
        <v>-34.232437028798245</v>
      </c>
      <c r="AO546" s="31">
        <f t="shared" si="325"/>
        <v>-89.625245505802297</v>
      </c>
      <c r="AP546" s="30">
        <f t="shared" si="341"/>
        <v>23.609121289162623</v>
      </c>
      <c r="AQ546" s="30">
        <f t="shared" si="342"/>
        <v>-22.498774732165998</v>
      </c>
      <c r="AR546" s="31">
        <f t="shared" si="326"/>
        <v>-38.72219180512726</v>
      </c>
      <c r="AS546" s="33">
        <f t="shared" si="327"/>
        <v>-213.50341230077595</v>
      </c>
      <c r="AT546" s="31">
        <f t="shared" si="328"/>
        <v>3.0065914790331971E-3</v>
      </c>
      <c r="AU546" s="31">
        <f t="shared" si="329"/>
        <v>1.5074490162263681</v>
      </c>
      <c r="AV546" s="32">
        <f t="shared" si="330"/>
        <v>-1.6917899526719757E-5</v>
      </c>
      <c r="AW546" s="31">
        <f t="shared" si="331"/>
        <v>-0.11308462351205589</v>
      </c>
      <c r="AX546" s="34">
        <f t="shared" si="332"/>
        <v>2.9896735795064775E-3</v>
      </c>
      <c r="AY546" s="35">
        <f t="shared" si="333"/>
        <v>1.3943643927143121</v>
      </c>
      <c r="AZ546" s="10">
        <f t="shared" si="334"/>
        <v>-38.719202131547753</v>
      </c>
      <c r="BA546" s="10">
        <f t="shared" si="335"/>
        <v>-212.10904790806163</v>
      </c>
      <c r="BB546" s="10">
        <f t="shared" si="336"/>
        <v>-32.109047908061626</v>
      </c>
      <c r="BC546" s="48"/>
      <c r="BD546" s="46">
        <f t="shared" si="337"/>
        <v>-39</v>
      </c>
      <c r="BE546" s="46">
        <f t="shared" si="338"/>
        <v>-212</v>
      </c>
      <c r="BF546" s="46">
        <f t="shared" si="339"/>
        <v>-32</v>
      </c>
    </row>
    <row r="547" spans="22:58" x14ac:dyDescent="0.3">
      <c r="V547" s="29">
        <v>6.4300000000000699</v>
      </c>
      <c r="W547" s="38">
        <f t="shared" si="309"/>
        <v>26915348.039273527</v>
      </c>
      <c r="X547" s="30">
        <f t="shared" si="343"/>
        <v>0.52657877444698298</v>
      </c>
      <c r="Y547" s="31">
        <f t="shared" si="310"/>
        <v>-77.627847717659918</v>
      </c>
      <c r="Z547" s="31">
        <f t="shared" si="311"/>
        <v>-89.992471122207959</v>
      </c>
      <c r="AA547" s="31">
        <f t="shared" si="312"/>
        <v>66.433001519214244</v>
      </c>
      <c r="AB547" s="31">
        <f t="shared" si="313"/>
        <v>-89.972680510929422</v>
      </c>
      <c r="AC547" s="31">
        <f t="shared" si="314"/>
        <v>5.206886984519846</v>
      </c>
      <c r="AD547" s="31">
        <f t="shared" si="315"/>
        <v>56.694344240517196</v>
      </c>
      <c r="AE547" s="31">
        <f t="shared" si="316"/>
        <v>-5.4613804394788392</v>
      </c>
      <c r="AF547" s="31">
        <f t="shared" si="317"/>
        <v>-123.2708073926202</v>
      </c>
      <c r="AG547" s="31">
        <f t="shared" si="340"/>
        <v>92.110410468749379</v>
      </c>
      <c r="AH547" s="31">
        <f t="shared" si="318"/>
        <v>-185.02085787710683</v>
      </c>
      <c r="AI547" s="31">
        <f t="shared" si="319"/>
        <v>-89.999999967857491</v>
      </c>
      <c r="AJ547" s="31">
        <f t="shared" si="320"/>
        <v>102.35523341040869</v>
      </c>
      <c r="AK547" s="31">
        <f t="shared" si="321"/>
        <v>89.999563121208794</v>
      </c>
      <c r="AL547" s="32">
        <f t="shared" si="322"/>
        <v>-43.877214648883921</v>
      </c>
      <c r="AM547" s="31">
        <f t="shared" si="323"/>
        <v>-89.63333887701161</v>
      </c>
      <c r="AN547" s="31">
        <f t="shared" si="324"/>
        <v>-34.43242864683269</v>
      </c>
      <c r="AO547" s="31">
        <f t="shared" si="325"/>
        <v>-89.633775723660307</v>
      </c>
      <c r="AP547" s="30">
        <f t="shared" si="341"/>
        <v>23.609121289162623</v>
      </c>
      <c r="AQ547" s="30">
        <f t="shared" si="342"/>
        <v>-22.498774732165998</v>
      </c>
      <c r="AR547" s="31">
        <f t="shared" si="326"/>
        <v>-38.783462529314903</v>
      </c>
      <c r="AS547" s="33">
        <f t="shared" si="327"/>
        <v>-212.90458311628049</v>
      </c>
      <c r="AT547" s="31">
        <f t="shared" si="328"/>
        <v>3.1482364237464915E-3</v>
      </c>
      <c r="AU547" s="31">
        <f t="shared" si="329"/>
        <v>1.5425452428354234</v>
      </c>
      <c r="AV547" s="32">
        <f t="shared" si="330"/>
        <v>-1.7715213943207645E-5</v>
      </c>
      <c r="AW547" s="31">
        <f t="shared" si="331"/>
        <v>-0.11571869569305235</v>
      </c>
      <c r="AX547" s="34">
        <f t="shared" si="332"/>
        <v>3.1305212098032839E-3</v>
      </c>
      <c r="AY547" s="35">
        <f t="shared" si="333"/>
        <v>1.4268265471423711</v>
      </c>
      <c r="AZ547" s="10">
        <f t="shared" si="334"/>
        <v>-38.780332008105098</v>
      </c>
      <c r="BA547" s="10">
        <f t="shared" si="335"/>
        <v>-211.47775656913811</v>
      </c>
      <c r="BB547" s="10">
        <f t="shared" si="336"/>
        <v>-31.477756569138108</v>
      </c>
      <c r="BC547" s="37"/>
      <c r="BD547" s="46">
        <f t="shared" si="337"/>
        <v>-39</v>
      </c>
      <c r="BE547" s="46">
        <f t="shared" si="338"/>
        <v>-211</v>
      </c>
      <c r="BF547" s="46">
        <f t="shared" si="339"/>
        <v>-31</v>
      </c>
    </row>
    <row r="548" spans="22:58" x14ac:dyDescent="0.3">
      <c r="V548" s="29">
        <v>6.4400000000000697</v>
      </c>
      <c r="W548" s="38">
        <f t="shared" si="309"/>
        <v>27542287.033386134</v>
      </c>
      <c r="X548" s="30">
        <f t="shared" si="343"/>
        <v>0.52657877444698298</v>
      </c>
      <c r="Y548" s="31">
        <f t="shared" si="310"/>
        <v>-77.827847714284843</v>
      </c>
      <c r="Z548" s="31">
        <f t="shared" si="311"/>
        <v>-89.992642500387674</v>
      </c>
      <c r="AA548" s="31">
        <f t="shared" si="312"/>
        <v>66.633001474774829</v>
      </c>
      <c r="AB548" s="31">
        <f t="shared" si="313"/>
        <v>-89.973302378331667</v>
      </c>
      <c r="AC548" s="31">
        <f t="shared" si="314"/>
        <v>5.3475475688359424</v>
      </c>
      <c r="AD548" s="31">
        <f t="shared" si="315"/>
        <v>57.296982323480663</v>
      </c>
      <c r="AE548" s="31">
        <f t="shared" si="316"/>
        <v>-5.3207198962270823</v>
      </c>
      <c r="AF548" s="31">
        <f t="shared" si="317"/>
        <v>-122.66896255523868</v>
      </c>
      <c r="AG548" s="31">
        <f t="shared" si="340"/>
        <v>92.110410468749379</v>
      </c>
      <c r="AH548" s="31">
        <f t="shared" si="318"/>
        <v>-185.22085787710682</v>
      </c>
      <c r="AI548" s="31">
        <f t="shared" si="319"/>
        <v>-89.999999968589151</v>
      </c>
      <c r="AJ548" s="31">
        <f t="shared" si="320"/>
        <v>102.55523341039732</v>
      </c>
      <c r="AK548" s="31">
        <f t="shared" si="321"/>
        <v>89.999573065784176</v>
      </c>
      <c r="AL548" s="32">
        <f t="shared" si="322"/>
        <v>-44.0772066441425</v>
      </c>
      <c r="AM548" s="31">
        <f t="shared" si="323"/>
        <v>-89.641684882993175</v>
      </c>
      <c r="AN548" s="31">
        <f t="shared" si="324"/>
        <v>-34.632420642102623</v>
      </c>
      <c r="AO548" s="31">
        <f t="shared" si="325"/>
        <v>-89.64211178579815</v>
      </c>
      <c r="AP548" s="30">
        <f t="shared" si="341"/>
        <v>23.609121289162623</v>
      </c>
      <c r="AQ548" s="30">
        <f t="shared" si="342"/>
        <v>-22.498774732165998</v>
      </c>
      <c r="AR548" s="31">
        <f t="shared" si="326"/>
        <v>-38.842793981333081</v>
      </c>
      <c r="AS548" s="33">
        <f t="shared" si="327"/>
        <v>-212.31107434103683</v>
      </c>
      <c r="AT548" s="31">
        <f t="shared" si="328"/>
        <v>3.296551937754074E-3</v>
      </c>
      <c r="AU548" s="31">
        <f t="shared" si="329"/>
        <v>1.5784577668003164</v>
      </c>
      <c r="AV548" s="32">
        <f t="shared" si="330"/>
        <v>-1.8550104471077528E-5</v>
      </c>
      <c r="AW548" s="31">
        <f t="shared" si="331"/>
        <v>-0.11841412279056251</v>
      </c>
      <c r="AX548" s="34">
        <f t="shared" si="332"/>
        <v>3.2780018332829964E-3</v>
      </c>
      <c r="AY548" s="35">
        <f t="shared" si="333"/>
        <v>1.4600436440097537</v>
      </c>
      <c r="AZ548" s="10">
        <f t="shared" si="334"/>
        <v>-38.839515979499801</v>
      </c>
      <c r="BA548" s="10">
        <f t="shared" si="335"/>
        <v>-210.85103069702708</v>
      </c>
      <c r="BB548" s="10">
        <f t="shared" si="336"/>
        <v>-30.851030697027085</v>
      </c>
      <c r="BC548" s="37"/>
      <c r="BD548" s="46">
        <f t="shared" si="337"/>
        <v>-39</v>
      </c>
      <c r="BE548" s="46">
        <f t="shared" si="338"/>
        <v>-211</v>
      </c>
      <c r="BF548" s="46">
        <f t="shared" si="339"/>
        <v>-31</v>
      </c>
    </row>
    <row r="549" spans="22:58" x14ac:dyDescent="0.3">
      <c r="V549" s="29">
        <v>6.4500000000000703</v>
      </c>
      <c r="W549" s="36">
        <f t="shared" si="309"/>
        <v>28183829.312649161</v>
      </c>
      <c r="X549" s="30">
        <f t="shared" si="343"/>
        <v>0.52657877444698298</v>
      </c>
      <c r="Y549" s="31">
        <f t="shared" si="310"/>
        <v>-78.027847711061696</v>
      </c>
      <c r="Z549" s="31">
        <f t="shared" si="311"/>
        <v>-89.992809977523891</v>
      </c>
      <c r="AA549" s="31">
        <f t="shared" si="312"/>
        <v>66.83300143233555</v>
      </c>
      <c r="AB549" s="31">
        <f t="shared" si="313"/>
        <v>-89.97391009030973</v>
      </c>
      <c r="AC549" s="31">
        <f t="shared" si="314"/>
        <v>5.4901118267476452</v>
      </c>
      <c r="AD549" s="31">
        <f t="shared" si="315"/>
        <v>57.89387352717015</v>
      </c>
      <c r="AE549" s="31">
        <f t="shared" si="316"/>
        <v>-5.1781556775315121</v>
      </c>
      <c r="AF549" s="31">
        <f t="shared" si="317"/>
        <v>-122.07284654066348</v>
      </c>
      <c r="AG549" s="31">
        <f t="shared" si="340"/>
        <v>92.110410468749379</v>
      </c>
      <c r="AH549" s="31">
        <f t="shared" si="318"/>
        <v>-185.42085787710687</v>
      </c>
      <c r="AI549" s="31">
        <f t="shared" si="319"/>
        <v>-89.999999969304142</v>
      </c>
      <c r="AJ549" s="31">
        <f t="shared" si="320"/>
        <v>102.75523341038648</v>
      </c>
      <c r="AK549" s="31">
        <f t="shared" si="321"/>
        <v>89.999582783993404</v>
      </c>
      <c r="AL549" s="32">
        <f t="shared" si="322"/>
        <v>-44.277198999660044</v>
      </c>
      <c r="AM549" s="31">
        <f t="shared" si="323"/>
        <v>-89.649840925377973</v>
      </c>
      <c r="AN549" s="31">
        <f t="shared" si="324"/>
        <v>-34.832412997631053</v>
      </c>
      <c r="AO549" s="31">
        <f t="shared" si="325"/>
        <v>-89.650258110688711</v>
      </c>
      <c r="AP549" s="30">
        <f t="shared" si="341"/>
        <v>23.609121289162623</v>
      </c>
      <c r="AQ549" s="30">
        <f t="shared" si="342"/>
        <v>-22.498774732165998</v>
      </c>
      <c r="AR549" s="31">
        <f t="shared" si="326"/>
        <v>-38.900222118165942</v>
      </c>
      <c r="AS549" s="33">
        <f t="shared" si="327"/>
        <v>-211.72310465135217</v>
      </c>
      <c r="AT549" s="31">
        <f t="shared" si="328"/>
        <v>3.4518519179800541E-3</v>
      </c>
      <c r="AU549" s="31">
        <f t="shared" si="329"/>
        <v>1.6152055164809569</v>
      </c>
      <c r="AV549" s="32">
        <f t="shared" si="330"/>
        <v>-1.9424342006441257E-5</v>
      </c>
      <c r="AW549" s="31">
        <f t="shared" si="331"/>
        <v>-0.12117233390796145</v>
      </c>
      <c r="AX549" s="34">
        <f t="shared" si="332"/>
        <v>3.432427575973613E-3</v>
      </c>
      <c r="AY549" s="35">
        <f t="shared" si="333"/>
        <v>1.4940331825729953</v>
      </c>
      <c r="AZ549" s="10">
        <f t="shared" si="334"/>
        <v>-38.896789690589969</v>
      </c>
      <c r="BA549" s="10">
        <f t="shared" si="335"/>
        <v>-210.22907146877918</v>
      </c>
      <c r="BB549" s="10">
        <f t="shared" si="336"/>
        <v>-30.229071468779182</v>
      </c>
      <c r="BC549" s="48"/>
      <c r="BD549" s="46">
        <f t="shared" si="337"/>
        <v>-39</v>
      </c>
      <c r="BE549" s="46">
        <f t="shared" si="338"/>
        <v>-210</v>
      </c>
      <c r="BF549" s="46">
        <f t="shared" si="339"/>
        <v>-30</v>
      </c>
    </row>
    <row r="550" spans="22:58" x14ac:dyDescent="0.3">
      <c r="V550" s="29">
        <v>6.4600000000000701</v>
      </c>
      <c r="W550" s="38">
        <f t="shared" si="309"/>
        <v>28840315.031270735</v>
      </c>
      <c r="X550" s="30">
        <f t="shared" si="343"/>
        <v>0.52657877444698298</v>
      </c>
      <c r="Y550" s="31">
        <f t="shared" si="310"/>
        <v>-78.227847707983571</v>
      </c>
      <c r="Z550" s="31">
        <f t="shared" si="311"/>
        <v>-89.99297364241518</v>
      </c>
      <c r="AA550" s="31">
        <f t="shared" si="312"/>
        <v>67.033001391806309</v>
      </c>
      <c r="AB550" s="31">
        <f t="shared" si="313"/>
        <v>-89.974503969079976</v>
      </c>
      <c r="AC550" s="31">
        <f t="shared" si="314"/>
        <v>5.6345428145513825</v>
      </c>
      <c r="AD550" s="31">
        <f t="shared" si="315"/>
        <v>58.484816075581328</v>
      </c>
      <c r="AE550" s="31">
        <f t="shared" si="316"/>
        <v>-5.0337247271788907</v>
      </c>
      <c r="AF550" s="31">
        <f t="shared" si="317"/>
        <v>-121.48266153591382</v>
      </c>
      <c r="AG550" s="31">
        <f t="shared" si="340"/>
        <v>92.110410468749379</v>
      </c>
      <c r="AH550" s="31">
        <f t="shared" si="318"/>
        <v>-185.62085787710686</v>
      </c>
      <c r="AI550" s="31">
        <f t="shared" si="319"/>
        <v>-89.999999970002861</v>
      </c>
      <c r="AJ550" s="31">
        <f t="shared" si="320"/>
        <v>102.9552334103761</v>
      </c>
      <c r="AK550" s="31">
        <f t="shared" si="321"/>
        <v>89.999592280989177</v>
      </c>
      <c r="AL550" s="32">
        <f t="shared" si="322"/>
        <v>-44.477191699223383</v>
      </c>
      <c r="AM550" s="31">
        <f t="shared" si="323"/>
        <v>-89.657811327284719</v>
      </c>
      <c r="AN550" s="31">
        <f t="shared" si="324"/>
        <v>-35.032405697204766</v>
      </c>
      <c r="AO550" s="31">
        <f t="shared" si="325"/>
        <v>-89.658219016298403</v>
      </c>
      <c r="AP550" s="30">
        <f t="shared" si="341"/>
        <v>23.609121289162623</v>
      </c>
      <c r="AQ550" s="30">
        <f t="shared" si="342"/>
        <v>-22.498774732165998</v>
      </c>
      <c r="AR550" s="31">
        <f t="shared" si="326"/>
        <v>-38.955783867387034</v>
      </c>
      <c r="AS550" s="33">
        <f t="shared" si="327"/>
        <v>-211.14088055221222</v>
      </c>
      <c r="AT550" s="31">
        <f t="shared" si="328"/>
        <v>3.6144650088604023E-3</v>
      </c>
      <c r="AU550" s="31">
        <f t="shared" si="329"/>
        <v>1.6528078550205918</v>
      </c>
      <c r="AV550" s="32">
        <f t="shared" si="330"/>
        <v>-2.0339780896844065E-5</v>
      </c>
      <c r="AW550" s="31">
        <f t="shared" si="331"/>
        <v>-0.12399479143412674</v>
      </c>
      <c r="AX550" s="34">
        <f t="shared" si="332"/>
        <v>3.5941252279635583E-3</v>
      </c>
      <c r="AY550" s="35">
        <f t="shared" si="333"/>
        <v>1.528813063586465</v>
      </c>
      <c r="AZ550" s="10">
        <f t="shared" si="334"/>
        <v>-38.952189742159071</v>
      </c>
      <c r="BA550" s="10">
        <f t="shared" si="335"/>
        <v>-209.61206748862577</v>
      </c>
      <c r="BB550" s="10">
        <f t="shared" si="336"/>
        <v>-29.612067488625769</v>
      </c>
      <c r="BC550" s="37"/>
      <c r="BD550" s="46">
        <f t="shared" si="337"/>
        <v>-39</v>
      </c>
      <c r="BE550" s="46">
        <f t="shared" si="338"/>
        <v>-210</v>
      </c>
      <c r="BF550" s="46">
        <f t="shared" si="339"/>
        <v>-30</v>
      </c>
    </row>
    <row r="551" spans="22:58" x14ac:dyDescent="0.3">
      <c r="V551" s="29">
        <v>6.4700000000000699</v>
      </c>
      <c r="W551" s="38">
        <f t="shared" si="309"/>
        <v>29512092.26666864</v>
      </c>
      <c r="X551" s="30">
        <f t="shared" si="343"/>
        <v>0.52657877444698298</v>
      </c>
      <c r="Y551" s="31">
        <f t="shared" si="310"/>
        <v>-78.427847705044002</v>
      </c>
      <c r="Z551" s="31">
        <f t="shared" si="311"/>
        <v>-89.993133581838819</v>
      </c>
      <c r="AA551" s="31">
        <f t="shared" si="312"/>
        <v>67.233001353101201</v>
      </c>
      <c r="AB551" s="31">
        <f t="shared" si="313"/>
        <v>-89.975084329524293</v>
      </c>
      <c r="AC551" s="31">
        <f t="shared" si="314"/>
        <v>5.7808027327372855</v>
      </c>
      <c r="AD551" s="31">
        <f t="shared" si="315"/>
        <v>59.069620374237999</v>
      </c>
      <c r="AE551" s="31">
        <f t="shared" si="316"/>
        <v>-4.8874648447585258</v>
      </c>
      <c r="AF551" s="31">
        <f t="shared" si="317"/>
        <v>-120.89859753712513</v>
      </c>
      <c r="AG551" s="31">
        <f t="shared" si="340"/>
        <v>92.110410468749379</v>
      </c>
      <c r="AH551" s="31">
        <f t="shared" si="318"/>
        <v>-185.82085787710685</v>
      </c>
      <c r="AI551" s="31">
        <f t="shared" si="319"/>
        <v>-89.999999970685693</v>
      </c>
      <c r="AJ551" s="31">
        <f t="shared" si="320"/>
        <v>103.15523341036621</v>
      </c>
      <c r="AK551" s="31">
        <f t="shared" si="321"/>
        <v>89.999601561806926</v>
      </c>
      <c r="AL551" s="32">
        <f t="shared" si="322"/>
        <v>-44.677184727349058</v>
      </c>
      <c r="AM551" s="31">
        <f t="shared" si="323"/>
        <v>-89.665600313491382</v>
      </c>
      <c r="AN551" s="31">
        <f t="shared" si="324"/>
        <v>-35.232398725340317</v>
      </c>
      <c r="AO551" s="31">
        <f t="shared" si="325"/>
        <v>-89.665998722370148</v>
      </c>
      <c r="AP551" s="30">
        <f t="shared" si="341"/>
        <v>23.609121289162623</v>
      </c>
      <c r="AQ551" s="30">
        <f t="shared" si="342"/>
        <v>-22.498774732165998</v>
      </c>
      <c r="AR551" s="31">
        <f t="shared" si="326"/>
        <v>-39.009517013102219</v>
      </c>
      <c r="AS551" s="33">
        <f t="shared" si="327"/>
        <v>-210.56459625949526</v>
      </c>
      <c r="AT551" s="31">
        <f t="shared" si="328"/>
        <v>3.7847352929369542E-3</v>
      </c>
      <c r="AU551" s="31">
        <f t="shared" si="329"/>
        <v>1.6912845900372195</v>
      </c>
      <c r="AV551" s="32">
        <f t="shared" si="330"/>
        <v>-2.1298362888394649E-5</v>
      </c>
      <c r="AW551" s="31">
        <f t="shared" si="331"/>
        <v>-0.1268829918185744</v>
      </c>
      <c r="AX551" s="34">
        <f t="shared" si="332"/>
        <v>3.7634369300485596E-3</v>
      </c>
      <c r="AY551" s="35">
        <f t="shared" si="333"/>
        <v>1.5644015982186452</v>
      </c>
      <c r="AZ551" s="10">
        <f t="shared" si="334"/>
        <v>-39.005753576172168</v>
      </c>
      <c r="BA551" s="10">
        <f t="shared" si="335"/>
        <v>-209.00019466127662</v>
      </c>
      <c r="BB551" s="10">
        <f t="shared" si="336"/>
        <v>-29.000194661276623</v>
      </c>
      <c r="BC551" s="37"/>
      <c r="BD551" s="46">
        <f t="shared" si="337"/>
        <v>-39</v>
      </c>
      <c r="BE551" s="46">
        <f t="shared" si="338"/>
        <v>-209</v>
      </c>
      <c r="BF551" s="46">
        <f t="shared" si="339"/>
        <v>-29</v>
      </c>
    </row>
    <row r="552" spans="22:58" x14ac:dyDescent="0.3">
      <c r="V552" s="29">
        <v>6.4800000000000697</v>
      </c>
      <c r="W552" s="36">
        <f t="shared" si="309"/>
        <v>30199517.204025052</v>
      </c>
      <c r="X552" s="30">
        <f t="shared" si="343"/>
        <v>0.52657877444698298</v>
      </c>
      <c r="Y552" s="31">
        <f t="shared" si="310"/>
        <v>-78.627847702236735</v>
      </c>
      <c r="Z552" s="31">
        <f t="shared" si="311"/>
        <v>-89.993289880596791</v>
      </c>
      <c r="AA552" s="31">
        <f t="shared" si="312"/>
        <v>67.433001316138117</v>
      </c>
      <c r="AB552" s="31">
        <f t="shared" si="313"/>
        <v>-89.975651479356998</v>
      </c>
      <c r="AC552" s="31">
        <f t="shared" si="314"/>
        <v>5.9288530387571914</v>
      </c>
      <c r="AD552" s="31">
        <f t="shared" si="315"/>
        <v>59.648109078325518</v>
      </c>
      <c r="AE552" s="31">
        <f t="shared" si="316"/>
        <v>-4.7394145728944377</v>
      </c>
      <c r="AF552" s="31">
        <f t="shared" si="317"/>
        <v>-120.32083228162827</v>
      </c>
      <c r="AG552" s="31">
        <f t="shared" si="340"/>
        <v>92.110410468749379</v>
      </c>
      <c r="AH552" s="31">
        <f t="shared" si="318"/>
        <v>-186.02085787710683</v>
      </c>
      <c r="AI552" s="31">
        <f t="shared" si="319"/>
        <v>-89.999999971352963</v>
      </c>
      <c r="AJ552" s="31">
        <f t="shared" si="320"/>
        <v>103.35523341035675</v>
      </c>
      <c r="AK552" s="31">
        <f t="shared" si="321"/>
        <v>89.999610631367474</v>
      </c>
      <c r="AL552" s="32">
        <f t="shared" si="322"/>
        <v>-44.877178069250306</v>
      </c>
      <c r="AM552" s="31">
        <f t="shared" si="323"/>
        <v>-89.673212012669325</v>
      </c>
      <c r="AN552" s="31">
        <f t="shared" si="324"/>
        <v>-35.432392067251016</v>
      </c>
      <c r="AO552" s="31">
        <f t="shared" si="325"/>
        <v>-89.673601352654813</v>
      </c>
      <c r="AP552" s="30">
        <f t="shared" si="341"/>
        <v>23.609121289162623</v>
      </c>
      <c r="AQ552" s="30">
        <f t="shared" si="342"/>
        <v>-22.498774732165998</v>
      </c>
      <c r="AR552" s="31">
        <f t="shared" si="326"/>
        <v>-39.06146008314883</v>
      </c>
      <c r="AS552" s="33">
        <f t="shared" si="327"/>
        <v>-209.9944336342831</v>
      </c>
      <c r="AT552" s="31">
        <f t="shared" si="328"/>
        <v>3.9630230135864726E-3</v>
      </c>
      <c r="AU552" s="31">
        <f t="shared" si="329"/>
        <v>1.7306559835096582</v>
      </c>
      <c r="AV552" s="32">
        <f t="shared" si="330"/>
        <v>-2.2302121230093829E-5</v>
      </c>
      <c r="AW552" s="31">
        <f t="shared" si="331"/>
        <v>-0.12983846636463214</v>
      </c>
      <c r="AX552" s="34">
        <f t="shared" si="332"/>
        <v>3.9407208923563789E-3</v>
      </c>
      <c r="AY552" s="35">
        <f t="shared" si="333"/>
        <v>1.6008175171450261</v>
      </c>
      <c r="AZ552" s="10">
        <f t="shared" si="334"/>
        <v>-39.057519362256471</v>
      </c>
      <c r="BA552" s="10">
        <f t="shared" si="335"/>
        <v>-208.39361611713807</v>
      </c>
      <c r="BB552" s="10">
        <f t="shared" si="336"/>
        <v>-28.393616117138066</v>
      </c>
      <c r="BC552" s="48"/>
      <c r="BD552" s="46">
        <f t="shared" si="337"/>
        <v>-39</v>
      </c>
      <c r="BE552" s="46">
        <f t="shared" si="338"/>
        <v>-208</v>
      </c>
      <c r="BF552" s="46">
        <f t="shared" si="339"/>
        <v>-28</v>
      </c>
    </row>
    <row r="553" spans="22:58" x14ac:dyDescent="0.3">
      <c r="V553" s="29">
        <v>6.4900000000000704</v>
      </c>
      <c r="W553" s="38">
        <f t="shared" ref="W553:W616" si="344">10*10^V553</f>
        <v>30902954.325140961</v>
      </c>
      <c r="X553" s="30">
        <f t="shared" si="343"/>
        <v>0.52657877444698298</v>
      </c>
      <c r="Y553" s="31">
        <f t="shared" ref="Y553:Y616" si="345">20*LOG(1/SQRT((W553/fp)^2+1))</f>
        <v>-78.827847699555832</v>
      </c>
      <c r="Z553" s="31">
        <f t="shared" ref="Z553:Z616" si="346">-180/PI()*ATAN(W553/fp)</f>
        <v>-89.993442621560789</v>
      </c>
      <c r="AA553" s="31">
        <f t="shared" ref="AA553:AA616" si="347">20*LOG(SQRT((W553/fzRHP)^2+1))</f>
        <v>67.63300128083867</v>
      </c>
      <c r="AB553" s="31">
        <f t="shared" ref="AB553:AB616" si="348">-180/PI()*ATAN(W553/fzRHP)</f>
        <v>-89.976205719287989</v>
      </c>
      <c r="AC553" s="31">
        <f t="shared" ref="AC553:AC616" si="349">20*LOG(SQRT((W553/fzESR)^2+1))</f>
        <v>6.0786545579514062</v>
      </c>
      <c r="AD553" s="31">
        <f t="shared" ref="AD553:AD616" si="350">180/PI()*ATAN(W553/fzESR)</f>
        <v>60.220117110755041</v>
      </c>
      <c r="AE553" s="31">
        <f t="shared" ref="AE553:AE616" si="351">X553+Y553+AA553+AC553</f>
        <v>-4.5896130863187672</v>
      </c>
      <c r="AF553" s="31">
        <f t="shared" ref="AF553:AF616" si="352">Z553+AB553+AD553</f>
        <v>-119.74953123009374</v>
      </c>
      <c r="AG553" s="31">
        <f t="shared" si="340"/>
        <v>92.110410468749379</v>
      </c>
      <c r="AH553" s="31">
        <f t="shared" ref="AH553:AH616" si="353">20*LOG(1/SQRT((W553/fp_comp1)^2+1))</f>
        <v>-186.22085787710685</v>
      </c>
      <c r="AI553" s="31">
        <f t="shared" ref="AI553:AI616" si="354">-180/PI()*ATAN(W553/fp_comp1)</f>
        <v>-89.999999972005057</v>
      </c>
      <c r="AJ553" s="31">
        <f t="shared" ref="AJ553:AJ616" si="355">20*LOG(SQRT((W553/fz_comp)^2+1))</f>
        <v>103.55523341034774</v>
      </c>
      <c r="AK553" s="31">
        <f t="shared" ref="AK553:AK616" si="356">180/PI()*ATAN(W553/fz_comp)</f>
        <v>89.999619494479631</v>
      </c>
      <c r="AL553" s="32">
        <f t="shared" ref="AL553:AL616" si="357">20*LOG(1/SQRT((W553/fp_comp2)^2+1))</f>
        <v>-45.077171710805864</v>
      </c>
      <c r="AM553" s="31">
        <f t="shared" ref="AM553:AM616" si="358">-180/PI()*ATAN(W553/fp_comp2)</f>
        <v>-89.680650459566877</v>
      </c>
      <c r="AN553" s="31">
        <f t="shared" ref="AN553:AN616" si="359">AG553+AH553+AJ553+AL553</f>
        <v>-35.632385708815598</v>
      </c>
      <c r="AO553" s="31">
        <f t="shared" ref="AO553:AO616" si="360">AI553+AK553+AM553</f>
        <v>-89.681030937092302</v>
      </c>
      <c r="AP553" s="30">
        <f t="shared" si="341"/>
        <v>23.609121289162623</v>
      </c>
      <c r="AQ553" s="30">
        <f t="shared" si="342"/>
        <v>-22.498774732165998</v>
      </c>
      <c r="AR553" s="31">
        <f t="shared" ref="AR553:AR616" si="361">AE553+AN553+AP553+AQ553</f>
        <v>-39.111652238137744</v>
      </c>
      <c r="AS553" s="33">
        <f t="shared" ref="AS553:AS616" si="362">AF553+AO553</f>
        <v>-209.43056216718605</v>
      </c>
      <c r="AT553" s="31">
        <f t="shared" ref="AT553:AT616" si="363">20*LOG(SQRT((W553/fz_ff)^2+1))</f>
        <v>4.1497053313259563E-3</v>
      </c>
      <c r="AU553" s="31">
        <f t="shared" ref="AU553:AU616" si="364">180/PI()*ATAN(W553/fz_ff)</f>
        <v>1.7709427618607185</v>
      </c>
      <c r="AV553" s="32">
        <f t="shared" ref="AV553:AV616" si="365">20*LOG(1/SQRT((W553/fp_ff)^2+1))</f>
        <v>-2.335318499515152E-5</v>
      </c>
      <c r="AW553" s="31">
        <f t="shared" ref="AW553:AW616" si="366">-180/PI()*ATAN(W553/fp_ff)</f>
        <v>-0.13286278204107771</v>
      </c>
      <c r="AX553" s="34">
        <f t="shared" ref="AX553:AX616" si="367">AT553+AV553</f>
        <v>4.1263521463308049E-3</v>
      </c>
      <c r="AY553" s="35">
        <f t="shared" ref="AY553:AY616" si="368">AU553+AW553</f>
        <v>1.6380799798196408</v>
      </c>
      <c r="AZ553" s="10">
        <f t="shared" ref="AZ553:AZ616" si="369">AR553+AX553</f>
        <v>-39.107525885991414</v>
      </c>
      <c r="BA553" s="10">
        <f t="shared" ref="BA553:BA616" si="370">AS553+AY553</f>
        <v>-207.7924821873664</v>
      </c>
      <c r="BB553" s="10">
        <f t="shared" ref="BB553:BB616" si="371">BA553+180</f>
        <v>-27.792482187366403</v>
      </c>
      <c r="BC553" s="37"/>
      <c r="BD553" s="46">
        <f t="shared" ref="BD553:BD616" si="372">ROUND(AZ553,0)</f>
        <v>-39</v>
      </c>
      <c r="BE553" s="46">
        <f t="shared" ref="BE553:BE616" si="373">ROUND(BA553,0)</f>
        <v>-208</v>
      </c>
      <c r="BF553" s="46">
        <f t="shared" ref="BF553:BF616" si="374">ROUND(BB553,0)</f>
        <v>-28</v>
      </c>
    </row>
    <row r="554" spans="22:58" x14ac:dyDescent="0.3">
      <c r="V554" s="29">
        <v>6.5000000000000702</v>
      </c>
      <c r="W554" s="38">
        <f t="shared" si="344"/>
        <v>31622776.601688966</v>
      </c>
      <c r="X554" s="30">
        <f t="shared" si="343"/>
        <v>0.52657877444698298</v>
      </c>
      <c r="Y554" s="31">
        <f t="shared" si="345"/>
        <v>-79.027847696995565</v>
      </c>
      <c r="Z554" s="31">
        <f t="shared" si="346"/>
        <v>-89.993591885716043</v>
      </c>
      <c r="AA554" s="31">
        <f t="shared" si="347"/>
        <v>67.833001247127925</v>
      </c>
      <c r="AB554" s="31">
        <f t="shared" si="348"/>
        <v>-89.976747343182183</v>
      </c>
      <c r="AC554" s="31">
        <f t="shared" si="349"/>
        <v>6.2301675920953059</v>
      </c>
      <c r="AD554" s="31">
        <f t="shared" si="350"/>
        <v>60.785491632521683</v>
      </c>
      <c r="AE554" s="31">
        <f t="shared" si="351"/>
        <v>-4.4381000833253452</v>
      </c>
      <c r="AF554" s="31">
        <f t="shared" si="352"/>
        <v>-119.18484759637656</v>
      </c>
      <c r="AG554" s="31">
        <f t="shared" si="340"/>
        <v>92.110410468749379</v>
      </c>
      <c r="AH554" s="31">
        <f t="shared" si="353"/>
        <v>-186.42085787710687</v>
      </c>
      <c r="AI554" s="31">
        <f t="shared" si="354"/>
        <v>-89.9999999726423</v>
      </c>
      <c r="AJ554" s="31">
        <f t="shared" si="355"/>
        <v>103.75523341033912</v>
      </c>
      <c r="AK554" s="31">
        <f t="shared" si="356"/>
        <v>89.999628155842714</v>
      </c>
      <c r="AL554" s="32">
        <f t="shared" si="357"/>
        <v>-45.277165638529844</v>
      </c>
      <c r="AM554" s="31">
        <f t="shared" si="358"/>
        <v>-89.687919597143505</v>
      </c>
      <c r="AN554" s="31">
        <f t="shared" si="359"/>
        <v>-35.832379636548218</v>
      </c>
      <c r="AO554" s="31">
        <f t="shared" si="360"/>
        <v>-89.688291413943091</v>
      </c>
      <c r="AP554" s="30">
        <f t="shared" si="341"/>
        <v>23.609121289162623</v>
      </c>
      <c r="AQ554" s="30">
        <f t="shared" si="342"/>
        <v>-22.498774732165998</v>
      </c>
      <c r="AR554" s="31">
        <f t="shared" si="361"/>
        <v>-39.160133162876939</v>
      </c>
      <c r="AS554" s="33">
        <f t="shared" si="362"/>
        <v>-208.87313901031965</v>
      </c>
      <c r="AT554" s="31">
        <f t="shared" si="363"/>
        <v>4.3451771152626436E-3</v>
      </c>
      <c r="AU554" s="31">
        <f t="shared" si="364"/>
        <v>1.8121661262396236</v>
      </c>
      <c r="AV554" s="32">
        <f t="shared" si="365"/>
        <v>-2.4453783598078122E-5</v>
      </c>
      <c r="AW554" s="31">
        <f t="shared" si="366"/>
        <v>-0.13595754231266496</v>
      </c>
      <c r="AX554" s="34">
        <f t="shared" si="367"/>
        <v>4.3207233316645659E-3</v>
      </c>
      <c r="AY554" s="35">
        <f t="shared" si="368"/>
        <v>1.6762085839269587</v>
      </c>
      <c r="AZ554" s="10">
        <f t="shared" si="369"/>
        <v>-39.155812439545272</v>
      </c>
      <c r="BA554" s="10">
        <f t="shared" si="370"/>
        <v>-207.1969304263927</v>
      </c>
      <c r="BB554" s="10">
        <f t="shared" si="371"/>
        <v>-27.196930426392697</v>
      </c>
      <c r="BC554" s="37"/>
      <c r="BD554" s="46">
        <f t="shared" si="372"/>
        <v>-39</v>
      </c>
      <c r="BE554" s="46">
        <f t="shared" si="373"/>
        <v>-207</v>
      </c>
      <c r="BF554" s="46">
        <f t="shared" si="374"/>
        <v>-27</v>
      </c>
    </row>
    <row r="555" spans="22:58" x14ac:dyDescent="0.3">
      <c r="V555" s="29">
        <v>6.5100000000000797</v>
      </c>
      <c r="W555" s="36">
        <f t="shared" si="344"/>
        <v>32359365.692968801</v>
      </c>
      <c r="X555" s="30">
        <f t="shared" si="343"/>
        <v>0.52657877444698298</v>
      </c>
      <c r="Y555" s="31">
        <f t="shared" si="345"/>
        <v>-79.227847694550732</v>
      </c>
      <c r="Z555" s="31">
        <f t="shared" si="346"/>
        <v>-89.99373775220441</v>
      </c>
      <c r="AA555" s="31">
        <f t="shared" si="347"/>
        <v>68.0330012149346</v>
      </c>
      <c r="AB555" s="31">
        <f t="shared" si="348"/>
        <v>-89.977276638215358</v>
      </c>
      <c r="AC555" s="31">
        <f t="shared" si="349"/>
        <v>6.3833520250779738</v>
      </c>
      <c r="AD555" s="31">
        <f t="shared" si="350"/>
        <v>61.34409196796188</v>
      </c>
      <c r="AE555" s="31">
        <f t="shared" si="351"/>
        <v>-4.284915680091169</v>
      </c>
      <c r="AF555" s="31">
        <f t="shared" si="352"/>
        <v>-118.62692242245791</v>
      </c>
      <c r="AG555" s="31">
        <f t="shared" si="340"/>
        <v>92.110410468749379</v>
      </c>
      <c r="AH555" s="31">
        <f t="shared" si="353"/>
        <v>-186.62085787710706</v>
      </c>
      <c r="AI555" s="31">
        <f t="shared" si="354"/>
        <v>-89.999999973265034</v>
      </c>
      <c r="AJ555" s="31">
        <f t="shared" si="355"/>
        <v>103.95523341033106</v>
      </c>
      <c r="AK555" s="31">
        <f t="shared" si="356"/>
        <v>89.999636620049102</v>
      </c>
      <c r="AL555" s="32">
        <f t="shared" si="357"/>
        <v>-45.477159839543539</v>
      </c>
      <c r="AM555" s="31">
        <f t="shared" si="358"/>
        <v>-89.695023278655583</v>
      </c>
      <c r="AN555" s="31">
        <f t="shared" si="359"/>
        <v>-36.032373837570155</v>
      </c>
      <c r="AO555" s="31">
        <f t="shared" si="360"/>
        <v>-89.695386631871514</v>
      </c>
      <c r="AP555" s="30">
        <f t="shared" si="341"/>
        <v>23.609121289162623</v>
      </c>
      <c r="AQ555" s="30">
        <f t="shared" si="342"/>
        <v>-22.498774732165998</v>
      </c>
      <c r="AR555" s="31">
        <f t="shared" si="361"/>
        <v>-39.206942960664698</v>
      </c>
      <c r="AS555" s="33">
        <f t="shared" si="362"/>
        <v>-208.32230905432942</v>
      </c>
      <c r="AT555" s="31">
        <f t="shared" si="363"/>
        <v>4.5498517712741927E-3</v>
      </c>
      <c r="AU555" s="31">
        <f t="shared" si="364"/>
        <v>1.8543477630059182</v>
      </c>
      <c r="AV555" s="32">
        <f t="shared" si="365"/>
        <v>-2.5606251516230842E-5</v>
      </c>
      <c r="AW555" s="31">
        <f t="shared" si="366"/>
        <v>-0.13912438798998411</v>
      </c>
      <c r="AX555" s="34">
        <f t="shared" si="367"/>
        <v>4.524245519757962E-3</v>
      </c>
      <c r="AY555" s="35">
        <f t="shared" si="368"/>
        <v>1.715223375015934</v>
      </c>
      <c r="AZ555" s="10">
        <f t="shared" si="369"/>
        <v>-39.202418715144937</v>
      </c>
      <c r="BA555" s="10">
        <f t="shared" si="370"/>
        <v>-206.60708567931349</v>
      </c>
      <c r="BB555" s="10">
        <f t="shared" si="371"/>
        <v>-26.607085679313485</v>
      </c>
      <c r="BC555" s="48"/>
      <c r="BD555" s="46">
        <f t="shared" si="372"/>
        <v>-39</v>
      </c>
      <c r="BE555" s="46">
        <f t="shared" si="373"/>
        <v>-207</v>
      </c>
      <c r="BF555" s="46">
        <f t="shared" si="374"/>
        <v>-27</v>
      </c>
    </row>
    <row r="556" spans="22:58" x14ac:dyDescent="0.3">
      <c r="V556" s="29">
        <v>6.5200000000000804</v>
      </c>
      <c r="W556" s="38">
        <f t="shared" si="344"/>
        <v>33113112.14826528</v>
      </c>
      <c r="X556" s="30">
        <f t="shared" si="343"/>
        <v>0.52657877444698298</v>
      </c>
      <c r="Y556" s="31">
        <f t="shared" si="345"/>
        <v>-79.427847692215764</v>
      </c>
      <c r="Z556" s="31">
        <f t="shared" si="346"/>
        <v>-89.993880298366207</v>
      </c>
      <c r="AA556" s="31">
        <f t="shared" si="347"/>
        <v>68.233001184190059</v>
      </c>
      <c r="AB556" s="31">
        <f t="shared" si="348"/>
        <v>-89.977793885026415</v>
      </c>
      <c r="AC556" s="31">
        <f t="shared" si="349"/>
        <v>6.5381674252756898</v>
      </c>
      <c r="AD556" s="31">
        <f t="shared" si="350"/>
        <v>61.895789487704839</v>
      </c>
      <c r="AE556" s="31">
        <f t="shared" si="351"/>
        <v>-4.1301003083030263</v>
      </c>
      <c r="AF556" s="31">
        <f t="shared" si="352"/>
        <v>-118.07588469568779</v>
      </c>
      <c r="AG556" s="31">
        <f t="shared" si="340"/>
        <v>92.110410468749379</v>
      </c>
      <c r="AH556" s="31">
        <f t="shared" si="353"/>
        <v>-186.82085787710704</v>
      </c>
      <c r="AI556" s="31">
        <f t="shared" si="354"/>
        <v>-89.999999973873585</v>
      </c>
      <c r="AJ556" s="31">
        <f t="shared" si="355"/>
        <v>104.15523341032323</v>
      </c>
      <c r="AK556" s="31">
        <f t="shared" si="356"/>
        <v>89.999644891586641</v>
      </c>
      <c r="AL556" s="32">
        <f t="shared" si="357"/>
        <v>-45.677154301547212</v>
      </c>
      <c r="AM556" s="31">
        <f t="shared" si="358"/>
        <v>-89.701965269694995</v>
      </c>
      <c r="AN556" s="31">
        <f t="shared" si="359"/>
        <v>-36.232368299581644</v>
      </c>
      <c r="AO556" s="31">
        <f t="shared" si="360"/>
        <v>-89.702320351981939</v>
      </c>
      <c r="AP556" s="30">
        <f t="shared" si="341"/>
        <v>23.609121289162623</v>
      </c>
      <c r="AQ556" s="30">
        <f t="shared" si="342"/>
        <v>-22.498774732165998</v>
      </c>
      <c r="AR556" s="31">
        <f t="shared" si="361"/>
        <v>-39.252122050888048</v>
      </c>
      <c r="AS556" s="33">
        <f t="shared" si="362"/>
        <v>-207.77820504766973</v>
      </c>
      <c r="AT556" s="31">
        <f t="shared" si="363"/>
        <v>4.7641621086156449E-3</v>
      </c>
      <c r="AU556" s="31">
        <f t="shared" si="364"/>
        <v>1.8975098544165534</v>
      </c>
      <c r="AV556" s="32">
        <f t="shared" si="365"/>
        <v>-2.6813033244746476E-5</v>
      </c>
      <c r="AW556" s="31">
        <f t="shared" si="366"/>
        <v>-0.14236499809908418</v>
      </c>
      <c r="AX556" s="34">
        <f t="shared" si="367"/>
        <v>4.737349075370898E-3</v>
      </c>
      <c r="AY556" s="35">
        <f t="shared" si="368"/>
        <v>1.7551448563174692</v>
      </c>
      <c r="AZ556" s="10">
        <f t="shared" si="369"/>
        <v>-39.247384701812678</v>
      </c>
      <c r="BA556" s="10">
        <f t="shared" si="370"/>
        <v>-206.02306019135227</v>
      </c>
      <c r="BB556" s="10">
        <f t="shared" si="371"/>
        <v>-26.023060191352272</v>
      </c>
      <c r="BC556" s="37"/>
      <c r="BD556" s="46">
        <f t="shared" si="372"/>
        <v>-39</v>
      </c>
      <c r="BE556" s="46">
        <f t="shared" si="373"/>
        <v>-206</v>
      </c>
      <c r="BF556" s="46">
        <f t="shared" si="374"/>
        <v>-26</v>
      </c>
    </row>
    <row r="557" spans="22:58" x14ac:dyDescent="0.3">
      <c r="V557" s="29">
        <v>6.5300000000000802</v>
      </c>
      <c r="W557" s="38">
        <f t="shared" si="344"/>
        <v>33884415.613926567</v>
      </c>
      <c r="X557" s="30">
        <f t="shared" si="343"/>
        <v>0.52657877444698298</v>
      </c>
      <c r="Y557" s="31">
        <f t="shared" si="345"/>
        <v>-79.62784768998587</v>
      </c>
      <c r="Z557" s="31">
        <f t="shared" si="346"/>
        <v>-89.994019599781282</v>
      </c>
      <c r="AA557" s="31">
        <f t="shared" si="347"/>
        <v>68.433001154829228</v>
      </c>
      <c r="AB557" s="31">
        <f t="shared" si="348"/>
        <v>-89.978299357866078</v>
      </c>
      <c r="AC557" s="31">
        <f t="shared" si="349"/>
        <v>6.6945731442392686</v>
      </c>
      <c r="AD557" s="31">
        <f t="shared" si="350"/>
        <v>62.440467452277851</v>
      </c>
      <c r="AE557" s="31">
        <f t="shared" si="351"/>
        <v>-3.973694616470385</v>
      </c>
      <c r="AF557" s="31">
        <f t="shared" si="352"/>
        <v>-117.5318515053695</v>
      </c>
      <c r="AG557" s="31">
        <f t="shared" si="340"/>
        <v>92.110410468749379</v>
      </c>
      <c r="AH557" s="31">
        <f t="shared" si="353"/>
        <v>-187.02085787710703</v>
      </c>
      <c r="AI557" s="31">
        <f t="shared" si="354"/>
        <v>-89.999999974468295</v>
      </c>
      <c r="AJ557" s="31">
        <f t="shared" si="355"/>
        <v>104.35523341031571</v>
      </c>
      <c r="AK557" s="31">
        <f t="shared" si="356"/>
        <v>89.999652974840984</v>
      </c>
      <c r="AL557" s="32">
        <f t="shared" si="357"/>
        <v>-45.877149012795179</v>
      </c>
      <c r="AM557" s="31">
        <f t="shared" si="358"/>
        <v>-89.708749250181555</v>
      </c>
      <c r="AN557" s="31">
        <f t="shared" si="359"/>
        <v>-36.432363010837129</v>
      </c>
      <c r="AO557" s="31">
        <f t="shared" si="360"/>
        <v>-89.709096249808866</v>
      </c>
      <c r="AP557" s="30">
        <f t="shared" si="341"/>
        <v>23.609121289162623</v>
      </c>
      <c r="AQ557" s="30">
        <f t="shared" si="342"/>
        <v>-22.498774732165998</v>
      </c>
      <c r="AR557" s="31">
        <f t="shared" si="361"/>
        <v>-39.295711070310887</v>
      </c>
      <c r="AS557" s="33">
        <f t="shared" si="362"/>
        <v>-207.24094775517835</v>
      </c>
      <c r="AT557" s="31">
        <f t="shared" si="363"/>
        <v>4.9885612466813315E-3</v>
      </c>
      <c r="AU557" s="31">
        <f t="shared" si="364"/>
        <v>1.9416750895186148</v>
      </c>
      <c r="AV557" s="32">
        <f t="shared" si="365"/>
        <v>-2.8076688486791186E-5</v>
      </c>
      <c r="AW557" s="31">
        <f t="shared" si="366"/>
        <v>-0.14568109077136171</v>
      </c>
      <c r="AX557" s="34">
        <f t="shared" si="367"/>
        <v>4.9604845581945403E-3</v>
      </c>
      <c r="AY557" s="35">
        <f t="shared" si="368"/>
        <v>1.7959939987472531</v>
      </c>
      <c r="AZ557" s="10">
        <f t="shared" si="369"/>
        <v>-39.29075058575269</v>
      </c>
      <c r="BA557" s="10">
        <f t="shared" si="370"/>
        <v>-205.44495375643109</v>
      </c>
      <c r="BB557" s="10">
        <f t="shared" si="371"/>
        <v>-25.44495375643109</v>
      </c>
      <c r="BC557" s="37"/>
      <c r="BD557" s="46">
        <f t="shared" si="372"/>
        <v>-39</v>
      </c>
      <c r="BE557" s="46">
        <f t="shared" si="373"/>
        <v>-205</v>
      </c>
      <c r="BF557" s="46">
        <f t="shared" si="374"/>
        <v>-25</v>
      </c>
    </row>
    <row r="558" spans="22:58" x14ac:dyDescent="0.3">
      <c r="V558" s="29">
        <v>6.54000000000008</v>
      </c>
      <c r="W558" s="36">
        <f t="shared" si="344"/>
        <v>34673685.045259625</v>
      </c>
      <c r="X558" s="30">
        <f t="shared" si="343"/>
        <v>0.52657877444698298</v>
      </c>
      <c r="Y558" s="31">
        <f t="shared" si="345"/>
        <v>-79.827847687856334</v>
      </c>
      <c r="Z558" s="31">
        <f t="shared" si="346"/>
        <v>-89.994155730309103</v>
      </c>
      <c r="AA558" s="31">
        <f t="shared" si="347"/>
        <v>68.633001126789864</v>
      </c>
      <c r="AB558" s="31">
        <f t="shared" si="348"/>
        <v>-89.978793324742455</v>
      </c>
      <c r="AC558" s="31">
        <f t="shared" si="349"/>
        <v>6.8525284113623952</v>
      </c>
      <c r="AD558" s="31">
        <f t="shared" si="350"/>
        <v>62.978020819419477</v>
      </c>
      <c r="AE558" s="31">
        <f t="shared" si="351"/>
        <v>-3.8157393752570856</v>
      </c>
      <c r="AF558" s="31">
        <f t="shared" si="352"/>
        <v>-116.9949282356321</v>
      </c>
      <c r="AG558" s="31">
        <f t="shared" si="340"/>
        <v>92.110410468749379</v>
      </c>
      <c r="AH558" s="31">
        <f t="shared" si="353"/>
        <v>-187.22085787710708</v>
      </c>
      <c r="AI558" s="31">
        <f t="shared" si="354"/>
        <v>-89.999999975049477</v>
      </c>
      <c r="AJ558" s="31">
        <f t="shared" si="355"/>
        <v>104.55523341030855</v>
      </c>
      <c r="AK558" s="31">
        <f t="shared" si="356"/>
        <v>89.999660874098012</v>
      </c>
      <c r="AL558" s="32">
        <f t="shared" si="357"/>
        <v>-46.077143962070167</v>
      </c>
      <c r="AM558" s="31">
        <f t="shared" si="358"/>
        <v>-89.715378816310263</v>
      </c>
      <c r="AN558" s="31">
        <f t="shared" si="359"/>
        <v>-36.632357960119322</v>
      </c>
      <c r="AO558" s="31">
        <f t="shared" si="360"/>
        <v>-89.715717917261728</v>
      </c>
      <c r="AP558" s="30">
        <f t="shared" si="341"/>
        <v>23.609121289162623</v>
      </c>
      <c r="AQ558" s="30">
        <f t="shared" si="342"/>
        <v>-22.498774732165998</v>
      </c>
      <c r="AR558" s="31">
        <f t="shared" si="361"/>
        <v>-39.337750778379785</v>
      </c>
      <c r="AS558" s="33">
        <f t="shared" si="362"/>
        <v>-206.71064615289384</v>
      </c>
      <c r="AT558" s="31">
        <f t="shared" si="363"/>
        <v>5.223523563773624E-3</v>
      </c>
      <c r="AU558" s="31">
        <f t="shared" si="364"/>
        <v>1.9868666752486364</v>
      </c>
      <c r="AV558" s="32">
        <f t="shared" si="365"/>
        <v>-2.9399897571414563E-5</v>
      </c>
      <c r="AW558" s="31">
        <f t="shared" si="366"/>
        <v>-0.14907442415413072</v>
      </c>
      <c r="AX558" s="34">
        <f t="shared" si="367"/>
        <v>5.1941236662022099E-3</v>
      </c>
      <c r="AY558" s="35">
        <f t="shared" si="368"/>
        <v>1.8377922510945057</v>
      </c>
      <c r="AZ558" s="10">
        <f t="shared" si="369"/>
        <v>-39.332556654713585</v>
      </c>
      <c r="BA558" s="10">
        <f t="shared" si="370"/>
        <v>-204.87285390179935</v>
      </c>
      <c r="BB558" s="10">
        <f t="shared" si="371"/>
        <v>-24.872853901799346</v>
      </c>
      <c r="BC558" s="48"/>
      <c r="BD558" s="46">
        <f t="shared" si="372"/>
        <v>-39</v>
      </c>
      <c r="BE558" s="46">
        <f t="shared" si="373"/>
        <v>-205</v>
      </c>
      <c r="BF558" s="46">
        <f t="shared" si="374"/>
        <v>-25</v>
      </c>
    </row>
    <row r="559" spans="22:58" x14ac:dyDescent="0.3">
      <c r="V559" s="29">
        <v>6.5500000000000798</v>
      </c>
      <c r="W559" s="38">
        <f t="shared" si="344"/>
        <v>35481338.923364088</v>
      </c>
      <c r="X559" s="30">
        <f t="shared" si="343"/>
        <v>0.52657877444698298</v>
      </c>
      <c r="Y559" s="31">
        <f t="shared" si="345"/>
        <v>-80.02784768582265</v>
      </c>
      <c r="Z559" s="31">
        <f t="shared" si="346"/>
        <v>-89.994288762127852</v>
      </c>
      <c r="AA559" s="31">
        <f t="shared" si="347"/>
        <v>68.833001100012453</v>
      </c>
      <c r="AB559" s="31">
        <f t="shared" si="348"/>
        <v>-89.979276047563005</v>
      </c>
      <c r="AC559" s="31">
        <f t="shared" si="349"/>
        <v>7.0119924242550287</v>
      </c>
      <c r="AD559" s="31">
        <f t="shared" si="350"/>
        <v>63.508356018243234</v>
      </c>
      <c r="AE559" s="31">
        <f t="shared" si="351"/>
        <v>-3.6562753871081792</v>
      </c>
      <c r="AF559" s="31">
        <f t="shared" si="352"/>
        <v>-116.46520879144762</v>
      </c>
      <c r="AG559" s="31">
        <f t="shared" si="340"/>
        <v>92.110410468749379</v>
      </c>
      <c r="AH559" s="31">
        <f t="shared" si="353"/>
        <v>-187.42085787710704</v>
      </c>
      <c r="AI559" s="31">
        <f t="shared" si="354"/>
        <v>-89.999999975617428</v>
      </c>
      <c r="AJ559" s="31">
        <f t="shared" si="355"/>
        <v>104.75523341030167</v>
      </c>
      <c r="AK559" s="31">
        <f t="shared" si="356"/>
        <v>89.999668593545977</v>
      </c>
      <c r="AL559" s="32">
        <f t="shared" si="357"/>
        <v>-46.277139138659749</v>
      </c>
      <c r="AM559" s="31">
        <f t="shared" si="358"/>
        <v>-89.721857482454311</v>
      </c>
      <c r="AN559" s="31">
        <f t="shared" si="359"/>
        <v>-36.832353136715739</v>
      </c>
      <c r="AO559" s="31">
        <f t="shared" si="360"/>
        <v>-89.722188864525762</v>
      </c>
      <c r="AP559" s="30">
        <f t="shared" si="341"/>
        <v>23.609121289162623</v>
      </c>
      <c r="AQ559" s="30">
        <f t="shared" si="342"/>
        <v>-22.498774732165998</v>
      </c>
      <c r="AR559" s="31">
        <f t="shared" si="361"/>
        <v>-39.378281966827295</v>
      </c>
      <c r="AS559" s="33">
        <f t="shared" si="362"/>
        <v>-206.18739765597337</v>
      </c>
      <c r="AT559" s="31">
        <f t="shared" si="363"/>
        <v>5.4695456897687015E-3</v>
      </c>
      <c r="AU559" s="31">
        <f t="shared" si="364"/>
        <v>2.0331083477405318</v>
      </c>
      <c r="AV559" s="32">
        <f t="shared" si="365"/>
        <v>-3.0785467144333752E-5</v>
      </c>
      <c r="AW559" s="31">
        <f t="shared" si="366"/>
        <v>-0.15254679734239271</v>
      </c>
      <c r="AX559" s="34">
        <f t="shared" si="367"/>
        <v>5.4387602226243677E-3</v>
      </c>
      <c r="AY559" s="35">
        <f t="shared" si="368"/>
        <v>1.8805615503981392</v>
      </c>
      <c r="AZ559" s="10">
        <f t="shared" si="369"/>
        <v>-39.372843206604671</v>
      </c>
      <c r="BA559" s="10">
        <f t="shared" si="370"/>
        <v>-204.30683610557523</v>
      </c>
      <c r="BB559" s="10">
        <f t="shared" si="371"/>
        <v>-24.306836105575229</v>
      </c>
      <c r="BC559" s="37"/>
      <c r="BD559" s="46">
        <f t="shared" si="372"/>
        <v>-39</v>
      </c>
      <c r="BE559" s="46">
        <f t="shared" si="373"/>
        <v>-204</v>
      </c>
      <c r="BF559" s="46">
        <f t="shared" si="374"/>
        <v>-24</v>
      </c>
    </row>
    <row r="560" spans="22:58" x14ac:dyDescent="0.3">
      <c r="V560" s="29">
        <v>6.5600000000000804</v>
      </c>
      <c r="W560" s="38">
        <f t="shared" si="344"/>
        <v>36307805.477016889</v>
      </c>
      <c r="X560" s="30">
        <f t="shared" si="343"/>
        <v>0.52657877444698298</v>
      </c>
      <c r="Y560" s="31">
        <f t="shared" si="345"/>
        <v>-80.227847683880498</v>
      </c>
      <c r="Z560" s="31">
        <f t="shared" si="346"/>
        <v>-89.994418765772778</v>
      </c>
      <c r="AA560" s="31">
        <f t="shared" si="347"/>
        <v>69.033001074440264</v>
      </c>
      <c r="AB560" s="31">
        <f t="shared" si="348"/>
        <v>-89.979747782273506</v>
      </c>
      <c r="AC560" s="31">
        <f t="shared" si="349"/>
        <v>7.1729244345947363</v>
      </c>
      <c r="AD560" s="31">
        <f t="shared" si="350"/>
        <v>64.031390693421471</v>
      </c>
      <c r="AE560" s="31">
        <f t="shared" si="351"/>
        <v>-3.4953434003985082</v>
      </c>
      <c r="AF560" s="31">
        <f t="shared" si="352"/>
        <v>-115.94277585462483</v>
      </c>
      <c r="AG560" s="31">
        <f t="shared" si="340"/>
        <v>92.110410468749379</v>
      </c>
      <c r="AH560" s="31">
        <f t="shared" si="353"/>
        <v>-187.62085787710706</v>
      </c>
      <c r="AI560" s="31">
        <f t="shared" si="354"/>
        <v>-89.999999976172433</v>
      </c>
      <c r="AJ560" s="31">
        <f t="shared" si="355"/>
        <v>104.95523341029514</v>
      </c>
      <c r="AK560" s="31">
        <f t="shared" si="356"/>
        <v>89.999676137277874</v>
      </c>
      <c r="AL560" s="32">
        <f t="shared" si="357"/>
        <v>-46.477134532333579</v>
      </c>
      <c r="AM560" s="31">
        <f t="shared" si="358"/>
        <v>-89.728188683025209</v>
      </c>
      <c r="AN560" s="31">
        <f t="shared" si="359"/>
        <v>-37.032348530396121</v>
      </c>
      <c r="AO560" s="31">
        <f t="shared" si="360"/>
        <v>-89.728512521919768</v>
      </c>
      <c r="AP560" s="30">
        <f t="shared" si="341"/>
        <v>23.609121289162623</v>
      </c>
      <c r="AQ560" s="30">
        <f t="shared" si="342"/>
        <v>-22.498774732165998</v>
      </c>
      <c r="AR560" s="31">
        <f t="shared" si="361"/>
        <v>-39.417345373798007</v>
      </c>
      <c r="AS560" s="33">
        <f t="shared" si="362"/>
        <v>-205.6712883765446</v>
      </c>
      <c r="AT560" s="31">
        <f t="shared" si="363"/>
        <v>5.7271475446805066E-3</v>
      </c>
      <c r="AU560" s="31">
        <f t="shared" si="364"/>
        <v>2.0804243838432974</v>
      </c>
      <c r="AV560" s="32">
        <f t="shared" si="365"/>
        <v>-3.2236336126828364E-5</v>
      </c>
      <c r="AW560" s="31">
        <f t="shared" si="366"/>
        <v>-0.15610005133228741</v>
      </c>
      <c r="AX560" s="34">
        <f t="shared" si="367"/>
        <v>5.6949112085536782E-3</v>
      </c>
      <c r="AY560" s="35">
        <f t="shared" si="368"/>
        <v>1.92432433251101</v>
      </c>
      <c r="AZ560" s="10">
        <f t="shared" si="369"/>
        <v>-39.411650462589456</v>
      </c>
      <c r="BA560" s="10">
        <f t="shared" si="370"/>
        <v>-203.74696404403358</v>
      </c>
      <c r="BB560" s="10">
        <f t="shared" si="371"/>
        <v>-23.746964044033575</v>
      </c>
      <c r="BC560" s="37"/>
      <c r="BD560" s="46">
        <f t="shared" si="372"/>
        <v>-39</v>
      </c>
      <c r="BE560" s="46">
        <f t="shared" si="373"/>
        <v>-204</v>
      </c>
      <c r="BF560" s="46">
        <f t="shared" si="374"/>
        <v>-24</v>
      </c>
    </row>
    <row r="561" spans="22:58" x14ac:dyDescent="0.3">
      <c r="V561" s="29">
        <v>6.5700000000000802</v>
      </c>
      <c r="W561" s="36">
        <f t="shared" si="344"/>
        <v>37153522.909724161</v>
      </c>
      <c r="X561" s="30">
        <f t="shared" si="343"/>
        <v>0.52657877444698298</v>
      </c>
      <c r="Y561" s="31">
        <f t="shared" si="345"/>
        <v>-80.427847682025771</v>
      </c>
      <c r="Z561" s="31">
        <f t="shared" si="346"/>
        <v>-89.99454581017352</v>
      </c>
      <c r="AA561" s="31">
        <f t="shared" si="347"/>
        <v>69.233001050018984</v>
      </c>
      <c r="AB561" s="31">
        <f t="shared" si="348"/>
        <v>-89.980208778993671</v>
      </c>
      <c r="AC561" s="31">
        <f t="shared" si="349"/>
        <v>7.3352838292785707</v>
      </c>
      <c r="AD561" s="31">
        <f t="shared" si="350"/>
        <v>64.547053422561774</v>
      </c>
      <c r="AE561" s="31">
        <f t="shared" si="351"/>
        <v>-3.3329840282812269</v>
      </c>
      <c r="AF561" s="31">
        <f t="shared" si="352"/>
        <v>-115.42770116660542</v>
      </c>
      <c r="AG561" s="31">
        <f t="shared" si="340"/>
        <v>92.110410468749379</v>
      </c>
      <c r="AH561" s="31">
        <f t="shared" si="353"/>
        <v>-187.82085787710707</v>
      </c>
      <c r="AI561" s="31">
        <f t="shared" si="354"/>
        <v>-89.999999976714818</v>
      </c>
      <c r="AJ561" s="31">
        <f t="shared" si="355"/>
        <v>105.1552334102889</v>
      </c>
      <c r="AK561" s="31">
        <f t="shared" si="356"/>
        <v>89.999683509293448</v>
      </c>
      <c r="AL561" s="32">
        <f t="shared" si="357"/>
        <v>-46.677130133321668</v>
      </c>
      <c r="AM561" s="31">
        <f t="shared" si="358"/>
        <v>-89.734375774290498</v>
      </c>
      <c r="AN561" s="31">
        <f t="shared" si="359"/>
        <v>-37.232344131390462</v>
      </c>
      <c r="AO561" s="31">
        <f t="shared" si="360"/>
        <v>-89.734692241711869</v>
      </c>
      <c r="AP561" s="30">
        <f t="shared" si="341"/>
        <v>23.609121289162623</v>
      </c>
      <c r="AQ561" s="30">
        <f t="shared" si="342"/>
        <v>-22.498774732165998</v>
      </c>
      <c r="AR561" s="31">
        <f t="shared" si="361"/>
        <v>-39.454981602675062</v>
      </c>
      <c r="AS561" s="33">
        <f t="shared" si="362"/>
        <v>-205.16239340831729</v>
      </c>
      <c r="AT561" s="31">
        <f t="shared" si="363"/>
        <v>5.9968734252017165E-3</v>
      </c>
      <c r="AU561" s="31">
        <f t="shared" si="364"/>
        <v>2.1288396128495326</v>
      </c>
      <c r="AV561" s="32">
        <f t="shared" si="365"/>
        <v>-3.3755581938891496E-5</v>
      </c>
      <c r="AW561" s="31">
        <f t="shared" si="366"/>
        <v>-0.1597360699967236</v>
      </c>
      <c r="AX561" s="34">
        <f t="shared" si="367"/>
        <v>5.9631178432628254E-3</v>
      </c>
      <c r="AY561" s="35">
        <f t="shared" si="368"/>
        <v>1.969103542852809</v>
      </c>
      <c r="AZ561" s="10">
        <f t="shared" si="369"/>
        <v>-39.449018484831797</v>
      </c>
      <c r="BA561" s="10">
        <f t="shared" si="370"/>
        <v>-203.19328986546446</v>
      </c>
      <c r="BB561" s="10">
        <f t="shared" si="371"/>
        <v>-23.193289865464465</v>
      </c>
      <c r="BC561" s="48"/>
      <c r="BD561" s="46">
        <f t="shared" si="372"/>
        <v>-39</v>
      </c>
      <c r="BE561" s="46">
        <f t="shared" si="373"/>
        <v>-203</v>
      </c>
      <c r="BF561" s="46">
        <f t="shared" si="374"/>
        <v>-23</v>
      </c>
    </row>
    <row r="562" spans="22:58" x14ac:dyDescent="0.3">
      <c r="V562" s="29">
        <v>6.58000000000008</v>
      </c>
      <c r="W562" s="38">
        <f t="shared" si="344"/>
        <v>38018939.632063188</v>
      </c>
      <c r="X562" s="30">
        <f t="shared" si="343"/>
        <v>0.52657877444698298</v>
      </c>
      <c r="Y562" s="31">
        <f t="shared" si="345"/>
        <v>-80.62784768025449</v>
      </c>
      <c r="Z562" s="31">
        <f t="shared" si="346"/>
        <v>-89.994669962690679</v>
      </c>
      <c r="AA562" s="31">
        <f t="shared" si="347"/>
        <v>69.433001026696843</v>
      </c>
      <c r="AB562" s="31">
        <f t="shared" si="348"/>
        <v>-89.98065928214983</v>
      </c>
      <c r="AC562" s="31">
        <f t="shared" si="349"/>
        <v>7.4990302067459584</v>
      </c>
      <c r="AD562" s="31">
        <f t="shared" si="350"/>
        <v>65.055283409920591</v>
      </c>
      <c r="AE562" s="31">
        <f t="shared" si="351"/>
        <v>-3.1692376723646998</v>
      </c>
      <c r="AF562" s="31">
        <f t="shared" si="352"/>
        <v>-114.92004583491992</v>
      </c>
      <c r="AG562" s="31">
        <f t="shared" si="340"/>
        <v>92.110410468749379</v>
      </c>
      <c r="AH562" s="31">
        <f t="shared" si="353"/>
        <v>-188.02085787710706</v>
      </c>
      <c r="AI562" s="31">
        <f t="shared" si="354"/>
        <v>-89.999999977244855</v>
      </c>
      <c r="AJ562" s="31">
        <f t="shared" si="355"/>
        <v>105.35523341028293</v>
      </c>
      <c r="AK562" s="31">
        <f t="shared" si="356"/>
        <v>89.999690713501479</v>
      </c>
      <c r="AL562" s="32">
        <f t="shared" si="357"/>
        <v>-46.877125932293744</v>
      </c>
      <c r="AM562" s="31">
        <f t="shared" si="358"/>
        <v>-89.740422036150349</v>
      </c>
      <c r="AN562" s="31">
        <f t="shared" si="359"/>
        <v>-37.432339930368492</v>
      </c>
      <c r="AO562" s="31">
        <f t="shared" si="360"/>
        <v>-89.740731299893724</v>
      </c>
      <c r="AP562" s="30">
        <f t="shared" si="341"/>
        <v>23.609121289162623</v>
      </c>
      <c r="AQ562" s="30">
        <f t="shared" si="342"/>
        <v>-22.498774732165998</v>
      </c>
      <c r="AR562" s="31">
        <f t="shared" si="361"/>
        <v>-39.491231045736569</v>
      </c>
      <c r="AS562" s="33">
        <f t="shared" si="362"/>
        <v>-204.66077713481366</v>
      </c>
      <c r="AT562" s="31">
        <f t="shared" si="363"/>
        <v>6.2792931413812349E-3</v>
      </c>
      <c r="AU562" s="31">
        <f t="shared" si="364"/>
        <v>2.1783794284357696</v>
      </c>
      <c r="AV562" s="32">
        <f t="shared" si="365"/>
        <v>-3.5346427031963322E-5</v>
      </c>
      <c r="AW562" s="31">
        <f t="shared" si="366"/>
        <v>-0.16345678108371375</v>
      </c>
      <c r="AX562" s="34">
        <f t="shared" si="367"/>
        <v>6.2439467143492718E-3</v>
      </c>
      <c r="AY562" s="35">
        <f t="shared" si="368"/>
        <v>2.0149226473520558</v>
      </c>
      <c r="AZ562" s="10">
        <f t="shared" si="369"/>
        <v>-39.48498709902222</v>
      </c>
      <c r="BA562" s="10">
        <f t="shared" si="370"/>
        <v>-202.64585448746161</v>
      </c>
      <c r="BB562" s="10">
        <f t="shared" si="371"/>
        <v>-22.645854487461605</v>
      </c>
      <c r="BC562" s="37"/>
      <c r="BD562" s="46">
        <f t="shared" si="372"/>
        <v>-39</v>
      </c>
      <c r="BE562" s="46">
        <f t="shared" si="373"/>
        <v>-203</v>
      </c>
      <c r="BF562" s="46">
        <f t="shared" si="374"/>
        <v>-23</v>
      </c>
    </row>
    <row r="563" spans="22:58" x14ac:dyDescent="0.3">
      <c r="V563" s="29">
        <v>6.5900000000000798</v>
      </c>
      <c r="W563" s="38">
        <f t="shared" si="344"/>
        <v>38904514.499435283</v>
      </c>
      <c r="X563" s="30">
        <f t="shared" si="343"/>
        <v>0.52657877444698298</v>
      </c>
      <c r="Y563" s="31">
        <f t="shared" si="345"/>
        <v>-80.827847678562946</v>
      </c>
      <c r="Z563" s="31">
        <f t="shared" si="346"/>
        <v>-89.994791289151564</v>
      </c>
      <c r="AA563" s="31">
        <f t="shared" si="347"/>
        <v>69.633001004424386</v>
      </c>
      <c r="AB563" s="31">
        <f t="shared" si="348"/>
        <v>-89.98109953060451</v>
      </c>
      <c r="AC563" s="31">
        <f t="shared" si="349"/>
        <v>7.6641234483866549</v>
      </c>
      <c r="AD563" s="31">
        <f t="shared" si="350"/>
        <v>65.556030159538665</v>
      </c>
      <c r="AE563" s="31">
        <f t="shared" si="351"/>
        <v>-3.0041444513049163</v>
      </c>
      <c r="AF563" s="31">
        <f t="shared" si="352"/>
        <v>-114.41986066021741</v>
      </c>
      <c r="AG563" s="31">
        <f t="shared" si="340"/>
        <v>92.110410468749379</v>
      </c>
      <c r="AH563" s="31">
        <f t="shared" si="353"/>
        <v>-188.22085787710705</v>
      </c>
      <c r="AI563" s="31">
        <f t="shared" si="354"/>
        <v>-89.999999977762826</v>
      </c>
      <c r="AJ563" s="31">
        <f t="shared" si="355"/>
        <v>105.55523341027724</v>
      </c>
      <c r="AK563" s="31">
        <f t="shared" si="356"/>
        <v>89.999697753721705</v>
      </c>
      <c r="AL563" s="32">
        <f t="shared" si="357"/>
        <v>-47.077121920339422</v>
      </c>
      <c r="AM563" s="31">
        <f t="shared" si="358"/>
        <v>-89.746330673873899</v>
      </c>
      <c r="AN563" s="31">
        <f t="shared" si="359"/>
        <v>-37.632335918419855</v>
      </c>
      <c r="AO563" s="31">
        <f t="shared" si="360"/>
        <v>-89.746632897915021</v>
      </c>
      <c r="AP563" s="30">
        <f t="shared" si="341"/>
        <v>23.609121289162623</v>
      </c>
      <c r="AQ563" s="30">
        <f t="shared" si="342"/>
        <v>-22.498774732165998</v>
      </c>
      <c r="AR563" s="31">
        <f t="shared" si="361"/>
        <v>-39.526133812728148</v>
      </c>
      <c r="AS563" s="33">
        <f t="shared" si="362"/>
        <v>-204.16649355813243</v>
      </c>
      <c r="AT563" s="31">
        <f t="shared" si="363"/>
        <v>6.5750032057067167E-3</v>
      </c>
      <c r="AU563" s="31">
        <f t="shared" si="364"/>
        <v>2.22906980081508</v>
      </c>
      <c r="AV563" s="32">
        <f t="shared" si="365"/>
        <v>-3.70122457177497E-5</v>
      </c>
      <c r="AW563" s="31">
        <f t="shared" si="366"/>
        <v>-0.16726415723793067</v>
      </c>
      <c r="AX563" s="34">
        <f t="shared" si="367"/>
        <v>6.5379909599889673E-3</v>
      </c>
      <c r="AY563" s="35">
        <f t="shared" si="368"/>
        <v>2.0618056435771495</v>
      </c>
      <c r="AZ563" s="10">
        <f t="shared" si="369"/>
        <v>-39.519595821768156</v>
      </c>
      <c r="BA563" s="10">
        <f t="shared" si="370"/>
        <v>-202.10468791455529</v>
      </c>
      <c r="BB563" s="10">
        <f t="shared" si="371"/>
        <v>-22.104687914555285</v>
      </c>
      <c r="BC563" s="37"/>
      <c r="BD563" s="46">
        <f t="shared" si="372"/>
        <v>-40</v>
      </c>
      <c r="BE563" s="46">
        <f t="shared" si="373"/>
        <v>-202</v>
      </c>
      <c r="BF563" s="46">
        <f t="shared" si="374"/>
        <v>-22</v>
      </c>
    </row>
    <row r="564" spans="22:58" x14ac:dyDescent="0.3">
      <c r="V564" s="29">
        <v>6.6000000000000796</v>
      </c>
      <c r="W564" s="36">
        <f t="shared" si="344"/>
        <v>39810717.055357039</v>
      </c>
      <c r="X564" s="30">
        <f t="shared" si="343"/>
        <v>0.52657877444698298</v>
      </c>
      <c r="Y564" s="31">
        <f t="shared" si="345"/>
        <v>-81.027847676947516</v>
      </c>
      <c r="Z564" s="31">
        <f t="shared" si="346"/>
        <v>-89.994909853885076</v>
      </c>
      <c r="AA564" s="31">
        <f t="shared" si="347"/>
        <v>69.833000983154335</v>
      </c>
      <c r="AB564" s="31">
        <f t="shared" si="348"/>
        <v>-89.981529757783036</v>
      </c>
      <c r="AC564" s="31">
        <f t="shared" si="349"/>
        <v>7.8305237849902465</v>
      </c>
      <c r="AD564" s="31">
        <f t="shared" si="350"/>
        <v>66.049253130802114</v>
      </c>
      <c r="AE564" s="31">
        <f t="shared" si="351"/>
        <v>-2.8377441343559457</v>
      </c>
      <c r="AF564" s="31">
        <f t="shared" si="352"/>
        <v>-113.92718648086601</v>
      </c>
      <c r="AG564" s="31">
        <f t="shared" si="340"/>
        <v>92.110410468749379</v>
      </c>
      <c r="AH564" s="31">
        <f t="shared" si="353"/>
        <v>-188.42085787710704</v>
      </c>
      <c r="AI564" s="31">
        <f t="shared" si="354"/>
        <v>-89.999999978269003</v>
      </c>
      <c r="AJ564" s="31">
        <f t="shared" si="355"/>
        <v>105.75523341027179</v>
      </c>
      <c r="AK564" s="31">
        <f t="shared" si="356"/>
        <v>89.999704633686946</v>
      </c>
      <c r="AL564" s="32">
        <f t="shared" si="357"/>
        <v>-47.277118088949322</v>
      </c>
      <c r="AM564" s="31">
        <f t="shared" si="358"/>
        <v>-89.752104819796074</v>
      </c>
      <c r="AN564" s="31">
        <f t="shared" si="359"/>
        <v>-37.832332087035198</v>
      </c>
      <c r="AO564" s="31">
        <f t="shared" si="360"/>
        <v>-89.75240016437813</v>
      </c>
      <c r="AP564" s="30">
        <f t="shared" si="341"/>
        <v>23.609121289162623</v>
      </c>
      <c r="AQ564" s="30">
        <f t="shared" si="342"/>
        <v>-22.498774732165998</v>
      </c>
      <c r="AR564" s="31">
        <f t="shared" si="361"/>
        <v>-39.559729664394517</v>
      </c>
      <c r="AS564" s="33">
        <f t="shared" si="362"/>
        <v>-203.67958664524414</v>
      </c>
      <c r="AT564" s="31">
        <f t="shared" si="363"/>
        <v>6.8846280769455561E-3</v>
      </c>
      <c r="AU564" s="31">
        <f t="shared" si="364"/>
        <v>2.2809372891023414</v>
      </c>
      <c r="AV564" s="32">
        <f t="shared" si="365"/>
        <v>-3.8756571334595634E-5</v>
      </c>
      <c r="AW564" s="31">
        <f t="shared" si="366"/>
        <v>-0.17116021704603041</v>
      </c>
      <c r="AX564" s="34">
        <f t="shared" si="367"/>
        <v>6.8458715056109601E-3</v>
      </c>
      <c r="AY564" s="35">
        <f t="shared" si="368"/>
        <v>2.1097770720563109</v>
      </c>
      <c r="AZ564" s="10">
        <f t="shared" si="369"/>
        <v>-39.552883792888906</v>
      </c>
      <c r="BA564" s="10">
        <f t="shared" si="370"/>
        <v>-201.56980957318783</v>
      </c>
      <c r="BB564" s="10">
        <f t="shared" si="371"/>
        <v>-21.569809573187825</v>
      </c>
      <c r="BC564" s="48"/>
      <c r="BD564" s="46">
        <f t="shared" si="372"/>
        <v>-40</v>
      </c>
      <c r="BE564" s="46">
        <f t="shared" si="373"/>
        <v>-202</v>
      </c>
      <c r="BF564" s="46">
        <f t="shared" si="374"/>
        <v>-22</v>
      </c>
    </row>
    <row r="565" spans="22:58" x14ac:dyDescent="0.3">
      <c r="V565" s="29">
        <v>6.6100000000000803</v>
      </c>
      <c r="W565" s="38">
        <f t="shared" si="344"/>
        <v>40738027.780418836</v>
      </c>
      <c r="X565" s="30">
        <f t="shared" si="343"/>
        <v>0.52657877444698298</v>
      </c>
      <c r="Y565" s="31">
        <f t="shared" si="345"/>
        <v>-81.227847675404817</v>
      </c>
      <c r="Z565" s="31">
        <f t="shared" si="346"/>
        <v>-89.995025719755802</v>
      </c>
      <c r="AA565" s="31">
        <f t="shared" si="347"/>
        <v>70.033000962841626</v>
      </c>
      <c r="AB565" s="31">
        <f t="shared" si="348"/>
        <v>-89.981950191797367</v>
      </c>
      <c r="AC565" s="31">
        <f t="shared" si="349"/>
        <v>7.9981918582317766</v>
      </c>
      <c r="AD565" s="31">
        <f t="shared" si="350"/>
        <v>66.534921379329205</v>
      </c>
      <c r="AE565" s="31">
        <f t="shared" si="351"/>
        <v>-2.6700760798844252</v>
      </c>
      <c r="AF565" s="31">
        <f t="shared" si="352"/>
        <v>-113.44205453222395</v>
      </c>
      <c r="AG565" s="31">
        <f t="shared" si="340"/>
        <v>92.110410468749379</v>
      </c>
      <c r="AH565" s="31">
        <f t="shared" si="353"/>
        <v>-188.62085787710703</v>
      </c>
      <c r="AI565" s="31">
        <f t="shared" si="354"/>
        <v>-89.999999978763668</v>
      </c>
      <c r="AJ565" s="31">
        <f t="shared" si="355"/>
        <v>105.95523341026662</v>
      </c>
      <c r="AK565" s="31">
        <f t="shared" si="356"/>
        <v>89.999711357045072</v>
      </c>
      <c r="AL565" s="32">
        <f t="shared" si="357"/>
        <v>-47.477114429997073</v>
      </c>
      <c r="AM565" s="31">
        <f t="shared" si="358"/>
        <v>-89.757747534976048</v>
      </c>
      <c r="AN565" s="31">
        <f t="shared" si="359"/>
        <v>-38.032328428088107</v>
      </c>
      <c r="AO565" s="31">
        <f t="shared" si="360"/>
        <v>-89.758036156694644</v>
      </c>
      <c r="AP565" s="30">
        <f t="shared" si="341"/>
        <v>23.609121289162623</v>
      </c>
      <c r="AQ565" s="30">
        <f t="shared" si="342"/>
        <v>-22.498774732165998</v>
      </c>
      <c r="AR565" s="31">
        <f t="shared" si="361"/>
        <v>-39.592057950975907</v>
      </c>
      <c r="AS565" s="33">
        <f t="shared" si="362"/>
        <v>-203.20009068891858</v>
      </c>
      <c r="AT565" s="31">
        <f t="shared" si="363"/>
        <v>7.208821461216517E-3</v>
      </c>
      <c r="AU565" s="31">
        <f t="shared" si="364"/>
        <v>2.334009053892157</v>
      </c>
      <c r="AV565" s="32">
        <f t="shared" si="365"/>
        <v>-4.0583103735988035E-5</v>
      </c>
      <c r="AW565" s="31">
        <f t="shared" si="366"/>
        <v>-0.17514702610629274</v>
      </c>
      <c r="AX565" s="34">
        <f t="shared" si="367"/>
        <v>7.1682383574805291E-3</v>
      </c>
      <c r="AY565" s="35">
        <f t="shared" si="368"/>
        <v>2.1588620277858643</v>
      </c>
      <c r="AZ565" s="10">
        <f t="shared" si="369"/>
        <v>-39.584889712618427</v>
      </c>
      <c r="BA565" s="10">
        <f t="shared" si="370"/>
        <v>-201.04122866113272</v>
      </c>
      <c r="BB565" s="10">
        <f t="shared" si="371"/>
        <v>-21.04122866113272</v>
      </c>
      <c r="BC565" s="37"/>
      <c r="BD565" s="46">
        <f t="shared" si="372"/>
        <v>-40</v>
      </c>
      <c r="BE565" s="46">
        <f t="shared" si="373"/>
        <v>-201</v>
      </c>
      <c r="BF565" s="46">
        <f t="shared" si="374"/>
        <v>-21</v>
      </c>
    </row>
    <row r="566" spans="22:58" x14ac:dyDescent="0.3">
      <c r="V566" s="29">
        <v>6.62000000000008</v>
      </c>
      <c r="W566" s="38">
        <f t="shared" si="344"/>
        <v>41686938.347041272</v>
      </c>
      <c r="X566" s="30">
        <f t="shared" si="343"/>
        <v>0.52657877444698298</v>
      </c>
      <c r="Y566" s="31">
        <f t="shared" si="345"/>
        <v>-81.427847673931538</v>
      </c>
      <c r="Z566" s="31">
        <f t="shared" si="346"/>
        <v>-89.995138948197365</v>
      </c>
      <c r="AA566" s="31">
        <f t="shared" si="347"/>
        <v>70.233000943443102</v>
      </c>
      <c r="AB566" s="31">
        <f t="shared" si="348"/>
        <v>-89.982361055567011</v>
      </c>
      <c r="AC566" s="31">
        <f t="shared" si="349"/>
        <v>8.1670887772230731</v>
      </c>
      <c r="AD566" s="31">
        <f t="shared" si="350"/>
        <v>67.013013185960077</v>
      </c>
      <c r="AE566" s="31">
        <f t="shared" si="351"/>
        <v>-2.5011791788183739</v>
      </c>
      <c r="AF566" s="31">
        <f t="shared" si="352"/>
        <v>-112.96448681780429</v>
      </c>
      <c r="AG566" s="31">
        <f t="shared" si="340"/>
        <v>92.110410468749379</v>
      </c>
      <c r="AH566" s="31">
        <f t="shared" si="353"/>
        <v>-188.82085787710704</v>
      </c>
      <c r="AI566" s="31">
        <f t="shared" si="354"/>
        <v>-89.999999979247065</v>
      </c>
      <c r="AJ566" s="31">
        <f t="shared" si="355"/>
        <v>106.15523341026164</v>
      </c>
      <c r="AK566" s="31">
        <f t="shared" si="356"/>
        <v>89.999717927360877</v>
      </c>
      <c r="AL566" s="32">
        <f t="shared" si="357"/>
        <v>-47.677110935721885</v>
      </c>
      <c r="AM566" s="31">
        <f t="shared" si="358"/>
        <v>-89.763261810818037</v>
      </c>
      <c r="AN566" s="31">
        <f t="shared" si="359"/>
        <v>-38.232324933817907</v>
      </c>
      <c r="AO566" s="31">
        <f t="shared" si="360"/>
        <v>-89.763543862704225</v>
      </c>
      <c r="AP566" s="30">
        <f t="shared" si="341"/>
        <v>23.609121289162623</v>
      </c>
      <c r="AQ566" s="30">
        <f t="shared" si="342"/>
        <v>-22.498774732165998</v>
      </c>
      <c r="AR566" s="31">
        <f t="shared" si="361"/>
        <v>-39.623157555639658</v>
      </c>
      <c r="AS566" s="33">
        <f t="shared" si="362"/>
        <v>-202.72803068050851</v>
      </c>
      <c r="AT566" s="31">
        <f t="shared" si="363"/>
        <v>7.5482676728164987E-3</v>
      </c>
      <c r="AU566" s="31">
        <f t="shared" si="364"/>
        <v>2.3883128700489911</v>
      </c>
      <c r="AV566" s="32">
        <f t="shared" si="365"/>
        <v>-4.2495717133014863E-5</v>
      </c>
      <c r="AW566" s="31">
        <f t="shared" si="366"/>
        <v>-0.17922669812313713</v>
      </c>
      <c r="AX566" s="34">
        <f t="shared" si="367"/>
        <v>7.5057719556834842E-3</v>
      </c>
      <c r="AY566" s="35">
        <f t="shared" si="368"/>
        <v>2.2090861719258541</v>
      </c>
      <c r="AZ566" s="10">
        <f t="shared" si="369"/>
        <v>-39.615651783683973</v>
      </c>
      <c r="BA566" s="10">
        <f t="shared" si="370"/>
        <v>-200.51894450858265</v>
      </c>
      <c r="BB566" s="10">
        <f t="shared" si="371"/>
        <v>-20.518944508582649</v>
      </c>
      <c r="BC566" s="37"/>
      <c r="BD566" s="46">
        <f t="shared" si="372"/>
        <v>-40</v>
      </c>
      <c r="BE566" s="46">
        <f t="shared" si="373"/>
        <v>-201</v>
      </c>
      <c r="BF566" s="46">
        <f t="shared" si="374"/>
        <v>-21</v>
      </c>
    </row>
    <row r="567" spans="22:58" x14ac:dyDescent="0.3">
      <c r="V567" s="29">
        <v>6.6300000000000798</v>
      </c>
      <c r="W567" s="36">
        <f t="shared" si="344"/>
        <v>42657951.880167171</v>
      </c>
      <c r="X567" s="30">
        <f t="shared" si="343"/>
        <v>0.52657877444698298</v>
      </c>
      <c r="Y567" s="31">
        <f t="shared" si="345"/>
        <v>-81.627847672524581</v>
      </c>
      <c r="Z567" s="31">
        <f t="shared" si="346"/>
        <v>-89.995249599244957</v>
      </c>
      <c r="AA567" s="31">
        <f t="shared" si="347"/>
        <v>70.433000924917678</v>
      </c>
      <c r="AB567" s="31">
        <f t="shared" si="348"/>
        <v>-89.982762566937197</v>
      </c>
      <c r="AC567" s="31">
        <f t="shared" si="349"/>
        <v>8.3371761701917926</v>
      </c>
      <c r="AD567" s="31">
        <f t="shared" si="350"/>
        <v>67.483515676492729</v>
      </c>
      <c r="AE567" s="31">
        <f t="shared" si="351"/>
        <v>-2.3310918029681211</v>
      </c>
      <c r="AF567" s="31">
        <f t="shared" si="352"/>
        <v>-112.49449648968944</v>
      </c>
      <c r="AG567" s="31">
        <f t="shared" si="340"/>
        <v>92.110410468749379</v>
      </c>
      <c r="AH567" s="31">
        <f t="shared" si="353"/>
        <v>-189.02085787710703</v>
      </c>
      <c r="AI567" s="31">
        <f t="shared" si="354"/>
        <v>-89.999999979719448</v>
      </c>
      <c r="AJ567" s="31">
        <f t="shared" si="355"/>
        <v>106.3552334102569</v>
      </c>
      <c r="AK567" s="31">
        <f t="shared" si="356"/>
        <v>89.999724348118036</v>
      </c>
      <c r="AL567" s="32">
        <f t="shared" si="357"/>
        <v>-47.877107598712371</v>
      </c>
      <c r="AM567" s="31">
        <f t="shared" si="358"/>
        <v>-89.768650570655225</v>
      </c>
      <c r="AN567" s="31">
        <f t="shared" si="359"/>
        <v>-38.432321596813125</v>
      </c>
      <c r="AO567" s="31">
        <f t="shared" si="360"/>
        <v>-89.768926202256637</v>
      </c>
      <c r="AP567" s="30">
        <f t="shared" si="341"/>
        <v>23.609121289162623</v>
      </c>
      <c r="AQ567" s="30">
        <f t="shared" si="342"/>
        <v>-22.498774732165998</v>
      </c>
      <c r="AR567" s="31">
        <f t="shared" si="361"/>
        <v>-39.653066842784618</v>
      </c>
      <c r="AS567" s="33">
        <f t="shared" si="362"/>
        <v>-202.26342269194606</v>
      </c>
      <c r="AT567" s="31">
        <f t="shared" si="363"/>
        <v>7.9036830575225144E-3</v>
      </c>
      <c r="AU567" s="31">
        <f t="shared" si="364"/>
        <v>2.443877139708944</v>
      </c>
      <c r="AV567" s="32">
        <f t="shared" si="365"/>
        <v>-4.4498468320679613E-5</v>
      </c>
      <c r="AW567" s="31">
        <f t="shared" si="366"/>
        <v>-0.18340139602710256</v>
      </c>
      <c r="AX567" s="34">
        <f t="shared" si="367"/>
        <v>7.8591845892018349E-3</v>
      </c>
      <c r="AY567" s="35">
        <f t="shared" si="368"/>
        <v>2.2604757436818415</v>
      </c>
      <c r="AZ567" s="10">
        <f t="shared" si="369"/>
        <v>-39.645207658195417</v>
      </c>
      <c r="BA567" s="10">
        <f t="shared" si="370"/>
        <v>-200.00294694826422</v>
      </c>
      <c r="BB567" s="10">
        <f t="shared" si="371"/>
        <v>-20.002946948264224</v>
      </c>
      <c r="BC567" s="48"/>
      <c r="BD567" s="46">
        <f t="shared" si="372"/>
        <v>-40</v>
      </c>
      <c r="BE567" s="46">
        <f t="shared" si="373"/>
        <v>-200</v>
      </c>
      <c r="BF567" s="46">
        <f t="shared" si="374"/>
        <v>-20</v>
      </c>
    </row>
    <row r="568" spans="22:58" x14ac:dyDescent="0.3">
      <c r="V568" s="29">
        <v>6.6400000000000796</v>
      </c>
      <c r="W568" s="38">
        <f t="shared" si="344"/>
        <v>43651583.224024683</v>
      </c>
      <c r="X568" s="30">
        <f t="shared" si="343"/>
        <v>0.52657877444698298</v>
      </c>
      <c r="Y568" s="31">
        <f t="shared" si="345"/>
        <v>-81.827847671180933</v>
      </c>
      <c r="Z568" s="31">
        <f t="shared" si="346"/>
        <v>-89.995357731567225</v>
      </c>
      <c r="AA568" s="31">
        <f t="shared" si="347"/>
        <v>70.633000907226034</v>
      </c>
      <c r="AB568" s="31">
        <f t="shared" si="348"/>
        <v>-89.983154938794428</v>
      </c>
      <c r="AC568" s="31">
        <f t="shared" si="349"/>
        <v>8.5084162313776073</v>
      </c>
      <c r="AD568" s="31">
        <f t="shared" si="350"/>
        <v>67.94642443465753</v>
      </c>
      <c r="AE568" s="31">
        <f t="shared" si="351"/>
        <v>-2.1598517581303032</v>
      </c>
      <c r="AF568" s="31">
        <f t="shared" si="352"/>
        <v>-112.03208823570412</v>
      </c>
      <c r="AG568" s="31">
        <f t="shared" si="340"/>
        <v>92.110410468749379</v>
      </c>
      <c r="AH568" s="31">
        <f t="shared" si="353"/>
        <v>-189.22085787710702</v>
      </c>
      <c r="AI568" s="31">
        <f t="shared" si="354"/>
        <v>-89.999999980181101</v>
      </c>
      <c r="AJ568" s="31">
        <f t="shared" si="355"/>
        <v>106.55523341025238</v>
      </c>
      <c r="AK568" s="31">
        <f t="shared" si="356"/>
        <v>89.999730622720918</v>
      </c>
      <c r="AL568" s="32">
        <f t="shared" si="357"/>
        <v>-48.07710441189063</v>
      </c>
      <c r="AM568" s="31">
        <f t="shared" si="358"/>
        <v>-89.773916671297854</v>
      </c>
      <c r="AN568" s="31">
        <f t="shared" si="359"/>
        <v>-38.632318409995889</v>
      </c>
      <c r="AO568" s="31">
        <f t="shared" si="360"/>
        <v>-89.774186028758038</v>
      </c>
      <c r="AP568" s="30">
        <f t="shared" si="341"/>
        <v>23.609121289162623</v>
      </c>
      <c r="AQ568" s="30">
        <f t="shared" si="342"/>
        <v>-22.498774732165998</v>
      </c>
      <c r="AR568" s="31">
        <f t="shared" si="361"/>
        <v>-39.681823611129566</v>
      </c>
      <c r="AS568" s="33">
        <f t="shared" si="362"/>
        <v>-201.80627426446216</v>
      </c>
      <c r="AT568" s="31">
        <f t="shared" si="363"/>
        <v>8.2758174811274933E-3</v>
      </c>
      <c r="AU568" s="31">
        <f t="shared" si="364"/>
        <v>2.5007309054918632</v>
      </c>
      <c r="AV568" s="32">
        <f t="shared" si="365"/>
        <v>-4.6595605271682408E-5</v>
      </c>
      <c r="AW568" s="31">
        <f t="shared" si="366"/>
        <v>-0.18767333312087003</v>
      </c>
      <c r="AX568" s="34">
        <f t="shared" si="367"/>
        <v>8.2292218758558116E-3</v>
      </c>
      <c r="AY568" s="35">
        <f t="shared" si="368"/>
        <v>2.313057572370993</v>
      </c>
      <c r="AZ568" s="10">
        <f t="shared" si="369"/>
        <v>-39.673594389253708</v>
      </c>
      <c r="BA568" s="10">
        <f t="shared" si="370"/>
        <v>-199.49321669209118</v>
      </c>
      <c r="BB568" s="10">
        <f t="shared" si="371"/>
        <v>-19.493216692091181</v>
      </c>
      <c r="BC568" s="37"/>
      <c r="BD568" s="46">
        <f t="shared" si="372"/>
        <v>-40</v>
      </c>
      <c r="BE568" s="46">
        <f t="shared" si="373"/>
        <v>-199</v>
      </c>
      <c r="BF568" s="46">
        <f t="shared" si="374"/>
        <v>-19</v>
      </c>
    </row>
    <row r="569" spans="22:58" x14ac:dyDescent="0.3">
      <c r="V569" s="29">
        <v>6.6500000000000803</v>
      </c>
      <c r="W569" s="38">
        <f t="shared" si="344"/>
        <v>44668359.215104662</v>
      </c>
      <c r="X569" s="30">
        <f t="shared" si="343"/>
        <v>0.52657877444698298</v>
      </c>
      <c r="Y569" s="31">
        <f t="shared" si="345"/>
        <v>-82.027847669897781</v>
      </c>
      <c r="Z569" s="31">
        <f t="shared" si="346"/>
        <v>-89.995463402497393</v>
      </c>
      <c r="AA569" s="31">
        <f t="shared" si="347"/>
        <v>70.833000890330652</v>
      </c>
      <c r="AB569" s="31">
        <f t="shared" si="348"/>
        <v>-89.983538379179294</v>
      </c>
      <c r="AC569" s="31">
        <f t="shared" si="349"/>
        <v>8.6807717632606494</v>
      </c>
      <c r="AD569" s="31">
        <f t="shared" si="350"/>
        <v>68.401743110667837</v>
      </c>
      <c r="AE569" s="31">
        <f t="shared" si="351"/>
        <v>-1.9874962418594908</v>
      </c>
      <c r="AF569" s="31">
        <f t="shared" si="352"/>
        <v>-111.57725867100885</v>
      </c>
      <c r="AG569" s="31">
        <f t="shared" si="340"/>
        <v>92.110410468749379</v>
      </c>
      <c r="AH569" s="31">
        <f t="shared" si="353"/>
        <v>-189.42085787710707</v>
      </c>
      <c r="AI569" s="31">
        <f t="shared" si="354"/>
        <v>-89.999999980632225</v>
      </c>
      <c r="AJ569" s="31">
        <f t="shared" si="355"/>
        <v>106.75523341024807</v>
      </c>
      <c r="AK569" s="31">
        <f t="shared" si="356"/>
        <v>89.999736754496396</v>
      </c>
      <c r="AL569" s="32">
        <f t="shared" si="357"/>
        <v>-48.277101368497327</v>
      </c>
      <c r="AM569" s="31">
        <f t="shared" si="358"/>
        <v>-89.77906290454608</v>
      </c>
      <c r="AN569" s="31">
        <f t="shared" si="359"/>
        <v>-38.832315366606949</v>
      </c>
      <c r="AO569" s="31">
        <f t="shared" si="360"/>
        <v>-89.779326130681909</v>
      </c>
      <c r="AP569" s="30">
        <f t="shared" si="341"/>
        <v>23.609121289162623</v>
      </c>
      <c r="AQ569" s="30">
        <f t="shared" si="342"/>
        <v>-22.498774732165998</v>
      </c>
      <c r="AR569" s="31">
        <f t="shared" si="361"/>
        <v>-39.709465051469813</v>
      </c>
      <c r="AS569" s="33">
        <f t="shared" si="362"/>
        <v>-201.35658480169076</v>
      </c>
      <c r="AT569" s="31">
        <f t="shared" si="363"/>
        <v>8.6654558860884238E-3</v>
      </c>
      <c r="AU569" s="31">
        <f t="shared" si="364"/>
        <v>2.5589038639223065</v>
      </c>
      <c r="AV569" s="32">
        <f t="shared" si="365"/>
        <v>-4.87915761584262E-5</v>
      </c>
      <c r="AW569" s="31">
        <f t="shared" si="366"/>
        <v>-0.19204477425193858</v>
      </c>
      <c r="AX569" s="34">
        <f t="shared" si="367"/>
        <v>8.6166643099299979E-3</v>
      </c>
      <c r="AY569" s="35">
        <f t="shared" si="368"/>
        <v>2.3668590896703678</v>
      </c>
      <c r="AZ569" s="10">
        <f t="shared" si="369"/>
        <v>-39.70084838715988</v>
      </c>
      <c r="BA569" s="10">
        <f t="shared" si="370"/>
        <v>-198.9897257120204</v>
      </c>
      <c r="BB569" s="10">
        <f t="shared" si="371"/>
        <v>-18.989725712020402</v>
      </c>
      <c r="BC569" s="37"/>
      <c r="BD569" s="46">
        <f t="shared" si="372"/>
        <v>-40</v>
      </c>
      <c r="BE569" s="46">
        <f t="shared" si="373"/>
        <v>-199</v>
      </c>
      <c r="BF569" s="46">
        <f t="shared" si="374"/>
        <v>-19</v>
      </c>
    </row>
    <row r="570" spans="22:58" x14ac:dyDescent="0.3">
      <c r="V570" s="29">
        <v>6.6600000000000801</v>
      </c>
      <c r="W570" s="36">
        <f t="shared" si="344"/>
        <v>45708818.961495966</v>
      </c>
      <c r="X570" s="30">
        <f t="shared" si="343"/>
        <v>0.52657877444698298</v>
      </c>
      <c r="Y570" s="31">
        <f t="shared" si="345"/>
        <v>-82.227847668672354</v>
      </c>
      <c r="Z570" s="31">
        <f t="shared" si="346"/>
        <v>-89.995566668063532</v>
      </c>
      <c r="AA570" s="31">
        <f t="shared" si="347"/>
        <v>71.033000874195665</v>
      </c>
      <c r="AB570" s="31">
        <f t="shared" si="348"/>
        <v>-89.983913091396815</v>
      </c>
      <c r="AC570" s="31">
        <f t="shared" si="349"/>
        <v>8.8542062142584186</v>
      </c>
      <c r="AD570" s="31">
        <f t="shared" si="350"/>
        <v>68.849483027520023</v>
      </c>
      <c r="AE570" s="31">
        <f t="shared" si="351"/>
        <v>-1.8140618057712814</v>
      </c>
      <c r="AF570" s="31">
        <f t="shared" si="352"/>
        <v>-111.12999673194031</v>
      </c>
      <c r="AG570" s="31">
        <f t="shared" si="340"/>
        <v>92.110410468749379</v>
      </c>
      <c r="AH570" s="31">
        <f t="shared" si="353"/>
        <v>-189.62085787710706</v>
      </c>
      <c r="AI570" s="31">
        <f t="shared" si="354"/>
        <v>-89.999999981073088</v>
      </c>
      <c r="AJ570" s="31">
        <f t="shared" si="355"/>
        <v>106.95523341024395</v>
      </c>
      <c r="AK570" s="31">
        <f t="shared" si="356"/>
        <v>89.999742746695645</v>
      </c>
      <c r="AL570" s="32">
        <f t="shared" si="357"/>
        <v>-48.477098462077272</v>
      </c>
      <c r="AM570" s="31">
        <f t="shared" si="358"/>
        <v>-89.784091998668586</v>
      </c>
      <c r="AN570" s="31">
        <f t="shared" si="359"/>
        <v>-39.032312460191001</v>
      </c>
      <c r="AO570" s="31">
        <f t="shared" si="360"/>
        <v>-89.784349233046029</v>
      </c>
      <c r="AP570" s="30">
        <f t="shared" si="341"/>
        <v>23.609121289162623</v>
      </c>
      <c r="AQ570" s="30">
        <f t="shared" si="342"/>
        <v>-22.498774732165998</v>
      </c>
      <c r="AR570" s="31">
        <f t="shared" si="361"/>
        <v>-39.736027708965658</v>
      </c>
      <c r="AS570" s="33">
        <f t="shared" si="362"/>
        <v>-200.91434596498635</v>
      </c>
      <c r="AT570" s="31">
        <f t="shared" si="363"/>
        <v>9.0734199193417686E-3</v>
      </c>
      <c r="AU570" s="31">
        <f t="shared" si="364"/>
        <v>2.6184263790572131</v>
      </c>
      <c r="AV570" s="32">
        <f t="shared" si="365"/>
        <v>-5.1091038775288498E-5</v>
      </c>
      <c r="AW570" s="31">
        <f t="shared" si="366"/>
        <v>-0.19651803701256856</v>
      </c>
      <c r="AX570" s="34">
        <f t="shared" si="367"/>
        <v>9.0223288805664804E-3</v>
      </c>
      <c r="AY570" s="35">
        <f t="shared" si="368"/>
        <v>2.4219083420446443</v>
      </c>
      <c r="AZ570" s="10">
        <f t="shared" si="369"/>
        <v>-39.727005380085089</v>
      </c>
      <c r="BA570" s="10">
        <f t="shared" si="370"/>
        <v>-198.49243762294171</v>
      </c>
      <c r="BB570" s="10">
        <f t="shared" si="371"/>
        <v>-18.492437622941708</v>
      </c>
      <c r="BC570" s="48"/>
      <c r="BD570" s="46">
        <f t="shared" si="372"/>
        <v>-40</v>
      </c>
      <c r="BE570" s="46">
        <f t="shared" si="373"/>
        <v>-198</v>
      </c>
      <c r="BF570" s="46">
        <f t="shared" si="374"/>
        <v>-18</v>
      </c>
    </row>
    <row r="571" spans="22:58" x14ac:dyDescent="0.3">
      <c r="V571" s="29">
        <v>6.6700000000000799</v>
      </c>
      <c r="W571" s="38">
        <f t="shared" si="344"/>
        <v>46773514.128728472</v>
      </c>
      <c r="X571" s="30">
        <f t="shared" si="343"/>
        <v>0.52657877444698298</v>
      </c>
      <c r="Y571" s="31">
        <f t="shared" si="345"/>
        <v>-82.427847667502078</v>
      </c>
      <c r="Z571" s="31">
        <f t="shared" si="346"/>
        <v>-89.995667583018445</v>
      </c>
      <c r="AA571" s="31">
        <f t="shared" si="347"/>
        <v>71.23300085878688</v>
      </c>
      <c r="AB571" s="31">
        <f t="shared" si="348"/>
        <v>-89.984279274124262</v>
      </c>
      <c r="AC571" s="31">
        <f t="shared" si="349"/>
        <v>9.0286837120462096</v>
      </c>
      <c r="AD571" s="31">
        <f t="shared" si="350"/>
        <v>69.289662787050759</v>
      </c>
      <c r="AE571" s="31">
        <f t="shared" si="351"/>
        <v>-1.6395843222219995</v>
      </c>
      <c r="AF571" s="31">
        <f t="shared" si="352"/>
        <v>-110.69028407009193</v>
      </c>
      <c r="AG571" s="31">
        <f t="shared" si="340"/>
        <v>92.110410468749379</v>
      </c>
      <c r="AH571" s="31">
        <f t="shared" si="353"/>
        <v>-189.82085787710704</v>
      </c>
      <c r="AI571" s="31">
        <f t="shared" si="354"/>
        <v>-89.999999981503919</v>
      </c>
      <c r="AJ571" s="31">
        <f t="shared" si="355"/>
        <v>107.15523341023999</v>
      </c>
      <c r="AK571" s="31">
        <f t="shared" si="356"/>
        <v>89.999748602495771</v>
      </c>
      <c r="AL571" s="32">
        <f t="shared" si="357"/>
        <v>-48.677095686465861</v>
      </c>
      <c r="AM571" s="31">
        <f t="shared" si="358"/>
        <v>-89.789006619847484</v>
      </c>
      <c r="AN571" s="31">
        <f t="shared" si="359"/>
        <v>-39.232309684583541</v>
      </c>
      <c r="AO571" s="31">
        <f t="shared" si="360"/>
        <v>-89.789257998855632</v>
      </c>
      <c r="AP571" s="30">
        <f t="shared" si="341"/>
        <v>23.609121289162623</v>
      </c>
      <c r="AQ571" s="30">
        <f t="shared" si="342"/>
        <v>-22.498774732165998</v>
      </c>
      <c r="AR571" s="31">
        <f t="shared" si="361"/>
        <v>-39.761547449808916</v>
      </c>
      <c r="AS571" s="33">
        <f t="shared" si="362"/>
        <v>-200.47954206894758</v>
      </c>
      <c r="AT571" s="31">
        <f t="shared" si="363"/>
        <v>9.5005696344002983E-3</v>
      </c>
      <c r="AU571" s="31">
        <f t="shared" si="364"/>
        <v>2.6793294963177803</v>
      </c>
      <c r="AV571" s="32">
        <f t="shared" si="365"/>
        <v>-5.3498870419025154E-5</v>
      </c>
      <c r="AW571" s="31">
        <f t="shared" si="366"/>
        <v>-0.20109549296763068</v>
      </c>
      <c r="AX571" s="34">
        <f t="shared" si="367"/>
        <v>9.4470707639812725E-3</v>
      </c>
      <c r="AY571" s="35">
        <f t="shared" si="368"/>
        <v>2.4782340033501495</v>
      </c>
      <c r="AZ571" s="10">
        <f t="shared" si="369"/>
        <v>-39.752100379044933</v>
      </c>
      <c r="BA571" s="10">
        <f t="shared" si="370"/>
        <v>-198.00130806559744</v>
      </c>
      <c r="BB571" s="10">
        <f t="shared" si="371"/>
        <v>-18.001308065597442</v>
      </c>
      <c r="BC571" s="37"/>
      <c r="BD571" s="46">
        <f t="shared" si="372"/>
        <v>-40</v>
      </c>
      <c r="BE571" s="46">
        <f t="shared" si="373"/>
        <v>-198</v>
      </c>
      <c r="BF571" s="46">
        <f t="shared" si="374"/>
        <v>-18</v>
      </c>
    </row>
    <row r="572" spans="22:58" x14ac:dyDescent="0.3">
      <c r="V572" s="29">
        <v>6.6800000000000797</v>
      </c>
      <c r="W572" s="38">
        <f t="shared" si="344"/>
        <v>47863009.232272685</v>
      </c>
      <c r="X572" s="30">
        <f t="shared" si="343"/>
        <v>0.52657877444698298</v>
      </c>
      <c r="Y572" s="31">
        <f t="shared" si="345"/>
        <v>-82.627847666384483</v>
      </c>
      <c r="Z572" s="31">
        <f t="shared" si="346"/>
        <v>-89.995766200868559</v>
      </c>
      <c r="AA572" s="31">
        <f t="shared" si="347"/>
        <v>71.433000844071614</v>
      </c>
      <c r="AB572" s="31">
        <f t="shared" si="348"/>
        <v>-89.984637121516442</v>
      </c>
      <c r="AC572" s="31">
        <f t="shared" si="349"/>
        <v>9.2041690926705595</v>
      </c>
      <c r="AD572" s="31">
        <f t="shared" si="350"/>
        <v>69.722307877589103</v>
      </c>
      <c r="AE572" s="31">
        <f t="shared" si="351"/>
        <v>-1.4640989551953201</v>
      </c>
      <c r="AF572" s="31">
        <f t="shared" si="352"/>
        <v>-110.2580954447959</v>
      </c>
      <c r="AG572" s="31">
        <f t="shared" si="340"/>
        <v>92.110410468749379</v>
      </c>
      <c r="AH572" s="31">
        <f t="shared" si="353"/>
        <v>-190.02085787710706</v>
      </c>
      <c r="AI572" s="31">
        <f t="shared" si="354"/>
        <v>-89.999999981924944</v>
      </c>
      <c r="AJ572" s="31">
        <f t="shared" si="355"/>
        <v>107.35523341023622</v>
      </c>
      <c r="AK572" s="31">
        <f t="shared" si="356"/>
        <v>89.999754325001604</v>
      </c>
      <c r="AL572" s="32">
        <f t="shared" si="357"/>
        <v>-48.877093035775886</v>
      </c>
      <c r="AM572" s="31">
        <f t="shared" si="358"/>
        <v>-89.793809373590562</v>
      </c>
      <c r="AN572" s="31">
        <f t="shared" si="359"/>
        <v>-39.432307033897345</v>
      </c>
      <c r="AO572" s="31">
        <f t="shared" si="360"/>
        <v>-89.794055030513903</v>
      </c>
      <c r="AP572" s="30">
        <f t="shared" si="341"/>
        <v>23.609121289162623</v>
      </c>
      <c r="AQ572" s="30">
        <f t="shared" si="342"/>
        <v>-22.498774732165998</v>
      </c>
      <c r="AR572" s="31">
        <f t="shared" si="361"/>
        <v>-39.786059432096039</v>
      </c>
      <c r="AS572" s="33">
        <f t="shared" si="362"/>
        <v>-200.05215047530982</v>
      </c>
      <c r="AT572" s="31">
        <f t="shared" si="363"/>
        <v>9.947805271030178E-3</v>
      </c>
      <c r="AU572" s="31">
        <f t="shared" si="364"/>
        <v>2.7416449565222067</v>
      </c>
      <c r="AV572" s="32">
        <f t="shared" si="365"/>
        <v>-5.6020178243707089E-5</v>
      </c>
      <c r="AW572" s="31">
        <f t="shared" si="366"/>
        <v>-0.20577956891099608</v>
      </c>
      <c r="AX572" s="34">
        <f t="shared" si="367"/>
        <v>9.8917850927864714E-3</v>
      </c>
      <c r="AY572" s="35">
        <f t="shared" si="368"/>
        <v>2.5358653876112105</v>
      </c>
      <c r="AZ572" s="10">
        <f t="shared" si="369"/>
        <v>-39.776167647003255</v>
      </c>
      <c r="BA572" s="10">
        <f t="shared" si="370"/>
        <v>-197.51628508769861</v>
      </c>
      <c r="BB572" s="10">
        <f t="shared" si="371"/>
        <v>-17.516285087698606</v>
      </c>
      <c r="BC572" s="37"/>
      <c r="BD572" s="46">
        <f t="shared" si="372"/>
        <v>-40</v>
      </c>
      <c r="BE572" s="46">
        <f t="shared" si="373"/>
        <v>-198</v>
      </c>
      <c r="BF572" s="46">
        <f t="shared" si="374"/>
        <v>-18</v>
      </c>
    </row>
    <row r="573" spans="22:58" x14ac:dyDescent="0.3">
      <c r="V573" s="29">
        <v>6.6900000000000803</v>
      </c>
      <c r="W573" s="36">
        <f t="shared" si="344"/>
        <v>48977881.936853759</v>
      </c>
      <c r="X573" s="30">
        <f t="shared" si="343"/>
        <v>0.52657877444698298</v>
      </c>
      <c r="Y573" s="31">
        <f t="shared" si="345"/>
        <v>-82.827847665317208</v>
      </c>
      <c r="Z573" s="31">
        <f t="shared" si="346"/>
        <v>-89.995862573902357</v>
      </c>
      <c r="AA573" s="31">
        <f t="shared" si="347"/>
        <v>71.633000830018659</v>
      </c>
      <c r="AB573" s="31">
        <f t="shared" si="348"/>
        <v>-89.984986823308645</v>
      </c>
      <c r="AC573" s="31">
        <f t="shared" si="349"/>
        <v>9.3806279256385565</v>
      </c>
      <c r="AD573" s="31">
        <f t="shared" si="350"/>
        <v>70.147450284876342</v>
      </c>
      <c r="AE573" s="31">
        <f t="shared" si="351"/>
        <v>-1.2876401352130031</v>
      </c>
      <c r="AF573" s="31">
        <f t="shared" si="352"/>
        <v>-109.83339911233465</v>
      </c>
      <c r="AG573" s="31">
        <f t="shared" si="340"/>
        <v>92.110410468749379</v>
      </c>
      <c r="AH573" s="31">
        <f t="shared" si="353"/>
        <v>-190.22085787710705</v>
      </c>
      <c r="AI573" s="31">
        <f t="shared" si="354"/>
        <v>-89.999999982336377</v>
      </c>
      <c r="AJ573" s="31">
        <f t="shared" si="355"/>
        <v>107.55523341023265</v>
      </c>
      <c r="AK573" s="31">
        <f t="shared" si="356"/>
        <v>89.999759917247303</v>
      </c>
      <c r="AL573" s="32">
        <f t="shared" si="357"/>
        <v>-49.077090504385119</v>
      </c>
      <c r="AM573" s="31">
        <f t="shared" si="358"/>
        <v>-89.798502806111259</v>
      </c>
      <c r="AN573" s="31">
        <f t="shared" si="359"/>
        <v>-39.632304502510145</v>
      </c>
      <c r="AO573" s="31">
        <f t="shared" si="360"/>
        <v>-89.798742871200332</v>
      </c>
      <c r="AP573" s="30">
        <f t="shared" si="341"/>
        <v>23.609121289162623</v>
      </c>
      <c r="AQ573" s="30">
        <f t="shared" si="342"/>
        <v>-22.498774732165998</v>
      </c>
      <c r="AR573" s="31">
        <f t="shared" si="361"/>
        <v>-39.809598080726524</v>
      </c>
      <c r="AS573" s="33">
        <f t="shared" si="362"/>
        <v>-199.63214198353498</v>
      </c>
      <c r="AT573" s="31">
        <f t="shared" si="363"/>
        <v>1.0416069115857041E-2</v>
      </c>
      <c r="AU573" s="31">
        <f t="shared" si="364"/>
        <v>2.8054052101156679</v>
      </c>
      <c r="AV573" s="32">
        <f t="shared" si="365"/>
        <v>-5.8660310074768702E-5</v>
      </c>
      <c r="AW573" s="31">
        <f t="shared" si="366"/>
        <v>-0.21057274815114002</v>
      </c>
      <c r="AX573" s="34">
        <f t="shared" si="367"/>
        <v>1.0357408805782273E-2</v>
      </c>
      <c r="AY573" s="35">
        <f t="shared" si="368"/>
        <v>2.5948324619645278</v>
      </c>
      <c r="AZ573" s="10">
        <f t="shared" si="369"/>
        <v>-39.799240671920742</v>
      </c>
      <c r="BA573" s="10">
        <f t="shared" si="370"/>
        <v>-197.03730952157045</v>
      </c>
      <c r="BB573" s="10">
        <f t="shared" si="371"/>
        <v>-17.03730952157045</v>
      </c>
      <c r="BC573" s="48"/>
      <c r="BD573" s="46">
        <f t="shared" si="372"/>
        <v>-40</v>
      </c>
      <c r="BE573" s="46">
        <f t="shared" si="373"/>
        <v>-197</v>
      </c>
      <c r="BF573" s="46">
        <f t="shared" si="374"/>
        <v>-17</v>
      </c>
    </row>
    <row r="574" spans="22:58" x14ac:dyDescent="0.3">
      <c r="V574" s="29">
        <v>6.7000000000000801</v>
      </c>
      <c r="W574" s="38">
        <f t="shared" si="344"/>
        <v>50118723.362736568</v>
      </c>
      <c r="X574" s="30">
        <f t="shared" si="343"/>
        <v>0.52657877444698298</v>
      </c>
      <c r="Y574" s="31">
        <f t="shared" si="345"/>
        <v>-83.027847664297951</v>
      </c>
      <c r="Z574" s="31">
        <f t="shared" si="346"/>
        <v>-89.995956753218124</v>
      </c>
      <c r="AA574" s="31">
        <f t="shared" si="347"/>
        <v>71.833000816598158</v>
      </c>
      <c r="AB574" s="31">
        <f t="shared" si="348"/>
        <v>-89.98532856491731</v>
      </c>
      <c r="AC574" s="31">
        <f t="shared" si="349"/>
        <v>9.5580265351745357</v>
      </c>
      <c r="AD574" s="31">
        <f t="shared" si="350"/>
        <v>70.56512810775881</v>
      </c>
      <c r="AE574" s="31">
        <f t="shared" si="351"/>
        <v>-1.1102415380782684</v>
      </c>
      <c r="AF574" s="31">
        <f t="shared" si="352"/>
        <v>-109.41615721037662</v>
      </c>
      <c r="AG574" s="31">
        <f t="shared" si="340"/>
        <v>92.110410468749379</v>
      </c>
      <c r="AH574" s="31">
        <f t="shared" si="353"/>
        <v>-190.42085787710704</v>
      </c>
      <c r="AI574" s="31">
        <f t="shared" si="354"/>
        <v>-89.999999982738458</v>
      </c>
      <c r="AJ574" s="31">
        <f t="shared" si="355"/>
        <v>107.75523341022921</v>
      </c>
      <c r="AK574" s="31">
        <f t="shared" si="356"/>
        <v>89.99976538219795</v>
      </c>
      <c r="AL574" s="32">
        <f t="shared" si="357"/>
        <v>-49.277088086924309</v>
      </c>
      <c r="AM574" s="31">
        <f t="shared" si="358"/>
        <v>-89.803089405677554</v>
      </c>
      <c r="AN574" s="31">
        <f t="shared" si="359"/>
        <v>-39.83230208505276</v>
      </c>
      <c r="AO574" s="31">
        <f t="shared" si="360"/>
        <v>-89.803324006218062</v>
      </c>
      <c r="AP574" s="30">
        <f t="shared" si="341"/>
        <v>23.609121289162623</v>
      </c>
      <c r="AQ574" s="30">
        <f t="shared" si="342"/>
        <v>-22.498774732165998</v>
      </c>
      <c r="AR574" s="31">
        <f t="shared" si="361"/>
        <v>-39.832197066134405</v>
      </c>
      <c r="AS574" s="33">
        <f t="shared" si="362"/>
        <v>-199.21948121659469</v>
      </c>
      <c r="AT574" s="31">
        <f t="shared" si="363"/>
        <v>1.0906347447511535E-2</v>
      </c>
      <c r="AU574" s="31">
        <f t="shared" si="364"/>
        <v>2.8706434315929332</v>
      </c>
      <c r="AV574" s="32">
        <f t="shared" si="365"/>
        <v>-6.1424865767037895E-5</v>
      </c>
      <c r="AW574" s="31">
        <f t="shared" si="366"/>
        <v>-0.21547757182662725</v>
      </c>
      <c r="AX574" s="34">
        <f t="shared" si="367"/>
        <v>1.0844922581744498E-2</v>
      </c>
      <c r="AY574" s="35">
        <f t="shared" si="368"/>
        <v>2.6551658597663059</v>
      </c>
      <c r="AZ574" s="10">
        <f t="shared" si="369"/>
        <v>-39.821352143552659</v>
      </c>
      <c r="BA574" s="10">
        <f t="shared" si="370"/>
        <v>-196.56431535682839</v>
      </c>
      <c r="BB574" s="10">
        <f t="shared" si="371"/>
        <v>-16.564315356828388</v>
      </c>
      <c r="BC574" s="37"/>
      <c r="BD574" s="46">
        <f t="shared" si="372"/>
        <v>-40</v>
      </c>
      <c r="BE574" s="46">
        <f t="shared" si="373"/>
        <v>-197</v>
      </c>
      <c r="BF574" s="46">
        <f t="shared" si="374"/>
        <v>-17</v>
      </c>
    </row>
    <row r="575" spans="22:58" x14ac:dyDescent="0.3">
      <c r="V575" s="29">
        <v>6.7100000000000799</v>
      </c>
      <c r="W575" s="38">
        <f t="shared" si="344"/>
        <v>51286138.399145961</v>
      </c>
      <c r="X575" s="30">
        <f t="shared" si="343"/>
        <v>0.52657877444698298</v>
      </c>
      <c r="Y575" s="31">
        <f t="shared" si="345"/>
        <v>-83.227847663324553</v>
      </c>
      <c r="Z575" s="31">
        <f t="shared" si="346"/>
        <v>-89.99604878875094</v>
      </c>
      <c r="AA575" s="31">
        <f t="shared" si="347"/>
        <v>72.033000803781675</v>
      </c>
      <c r="AB575" s="31">
        <f t="shared" si="348"/>
        <v>-89.985662527538253</v>
      </c>
      <c r="AC575" s="31">
        <f t="shared" si="349"/>
        <v>9.7363320178433561</v>
      </c>
      <c r="AD575" s="31">
        <f t="shared" si="350"/>
        <v>70.975385179999435</v>
      </c>
      <c r="AE575" s="31">
        <f t="shared" si="351"/>
        <v>-0.93193606725253275</v>
      </c>
      <c r="AF575" s="31">
        <f t="shared" si="352"/>
        <v>-109.00632613628976</v>
      </c>
      <c r="AG575" s="31">
        <f t="shared" si="340"/>
        <v>92.110410468749379</v>
      </c>
      <c r="AH575" s="31">
        <f t="shared" si="353"/>
        <v>-190.62085787710703</v>
      </c>
      <c r="AI575" s="31">
        <f t="shared" si="354"/>
        <v>-89.999999983131374</v>
      </c>
      <c r="AJ575" s="31">
        <f t="shared" si="355"/>
        <v>107.95523341022593</v>
      </c>
      <c r="AK575" s="31">
        <f t="shared" si="356"/>
        <v>89.999770722751151</v>
      </c>
      <c r="AL575" s="32">
        <f t="shared" si="357"/>
        <v>-49.477085778265895</v>
      </c>
      <c r="AM575" s="31">
        <f t="shared" si="358"/>
        <v>-89.807571603929972</v>
      </c>
      <c r="AN575" s="31">
        <f t="shared" si="359"/>
        <v>-40.032299776397615</v>
      </c>
      <c r="AO575" s="31">
        <f t="shared" si="360"/>
        <v>-89.807800864310195</v>
      </c>
      <c r="AP575" s="30">
        <f t="shared" si="341"/>
        <v>23.609121289162623</v>
      </c>
      <c r="AQ575" s="30">
        <f t="shared" si="342"/>
        <v>-22.498774732165998</v>
      </c>
      <c r="AR575" s="31">
        <f t="shared" si="361"/>
        <v>-39.853889286653519</v>
      </c>
      <c r="AS575" s="33">
        <f t="shared" si="362"/>
        <v>-198.81412700059997</v>
      </c>
      <c r="AT575" s="31">
        <f t="shared" si="363"/>
        <v>1.1419672569926136E-2</v>
      </c>
      <c r="AU575" s="31">
        <f t="shared" si="364"/>
        <v>2.9373935341085189</v>
      </c>
      <c r="AV575" s="32">
        <f t="shared" si="365"/>
        <v>-6.4319709068184043E-5</v>
      </c>
      <c r="AW575" s="31">
        <f t="shared" si="366"/>
        <v>-0.22049664025217736</v>
      </c>
      <c r="AX575" s="34">
        <f t="shared" si="367"/>
        <v>1.1355352860857952E-2</v>
      </c>
      <c r="AY575" s="35">
        <f t="shared" si="368"/>
        <v>2.7168968938563416</v>
      </c>
      <c r="AZ575" s="10">
        <f t="shared" si="369"/>
        <v>-39.842533933792659</v>
      </c>
      <c r="BA575" s="10">
        <f t="shared" si="370"/>
        <v>-196.09723010674364</v>
      </c>
      <c r="BB575" s="10">
        <f t="shared" si="371"/>
        <v>-16.097230106743638</v>
      </c>
      <c r="BC575" s="37"/>
      <c r="BD575" s="46">
        <f t="shared" si="372"/>
        <v>-40</v>
      </c>
      <c r="BE575" s="46">
        <f t="shared" si="373"/>
        <v>-196</v>
      </c>
      <c r="BF575" s="46">
        <f t="shared" si="374"/>
        <v>-16</v>
      </c>
    </row>
    <row r="576" spans="22:58" x14ac:dyDescent="0.3">
      <c r="V576" s="29">
        <v>6.7200000000000797</v>
      </c>
      <c r="W576" s="36">
        <f t="shared" si="344"/>
        <v>52480746.024986945</v>
      </c>
      <c r="X576" s="30">
        <f t="shared" si="343"/>
        <v>0.52657877444698298</v>
      </c>
      <c r="Y576" s="31">
        <f t="shared" si="345"/>
        <v>-83.427847662394981</v>
      </c>
      <c r="Z576" s="31">
        <f t="shared" si="346"/>
        <v>-89.99613872929929</v>
      </c>
      <c r="AA576" s="31">
        <f t="shared" si="347"/>
        <v>72.233000791542054</v>
      </c>
      <c r="AB576" s="31">
        <f t="shared" si="348"/>
        <v>-89.985988888242801</v>
      </c>
      <c r="AC576" s="31">
        <f t="shared" si="349"/>
        <v>9.9155122567437655</v>
      </c>
      <c r="AD576" s="31">
        <f t="shared" si="350"/>
        <v>71.378270699396253</v>
      </c>
      <c r="AE576" s="31">
        <f t="shared" si="351"/>
        <v>-0.75275583966217319</v>
      </c>
      <c r="AF576" s="31">
        <f t="shared" si="352"/>
        <v>-108.60385691814584</v>
      </c>
      <c r="AG576" s="31">
        <f t="shared" si="340"/>
        <v>92.110410468749379</v>
      </c>
      <c r="AH576" s="31">
        <f t="shared" si="353"/>
        <v>-190.82085787710702</v>
      </c>
      <c r="AI576" s="31">
        <f t="shared" si="354"/>
        <v>-89.999999983515352</v>
      </c>
      <c r="AJ576" s="31">
        <f t="shared" si="355"/>
        <v>108.15523341022279</v>
      </c>
      <c r="AK576" s="31">
        <f t="shared" si="356"/>
        <v>89.999775941738505</v>
      </c>
      <c r="AL576" s="32">
        <f t="shared" si="357"/>
        <v>-49.677083573513087</v>
      </c>
      <c r="AM576" s="31">
        <f t="shared" si="358"/>
        <v>-89.811951777169767</v>
      </c>
      <c r="AN576" s="31">
        <f t="shared" si="359"/>
        <v>-40.232297571647933</v>
      </c>
      <c r="AO576" s="31">
        <f t="shared" si="360"/>
        <v>-89.812175818946614</v>
      </c>
      <c r="AP576" s="30">
        <f t="shared" si="341"/>
        <v>23.609121289162623</v>
      </c>
      <c r="AQ576" s="30">
        <f t="shared" si="342"/>
        <v>-22.498774732165998</v>
      </c>
      <c r="AR576" s="31">
        <f t="shared" si="361"/>
        <v>-39.87470685431348</v>
      </c>
      <c r="AS576" s="33">
        <f t="shared" si="362"/>
        <v>-198.41603273709245</v>
      </c>
      <c r="AT576" s="31">
        <f t="shared" si="363"/>
        <v>1.1957124937652159E-2</v>
      </c>
      <c r="AU576" s="31">
        <f t="shared" si="364"/>
        <v>3.0056901842683268</v>
      </c>
      <c r="AV576" s="32">
        <f t="shared" si="365"/>
        <v>-6.735098006184804E-5</v>
      </c>
      <c r="AW576" s="31">
        <f t="shared" si="366"/>
        <v>-0.22563261429601256</v>
      </c>
      <c r="AX576" s="34">
        <f t="shared" si="367"/>
        <v>1.188977395759031E-2</v>
      </c>
      <c r="AY576" s="35">
        <f t="shared" si="368"/>
        <v>2.780057569972314</v>
      </c>
      <c r="AZ576" s="10">
        <f t="shared" si="369"/>
        <v>-39.862817080355889</v>
      </c>
      <c r="BA576" s="10">
        <f t="shared" si="370"/>
        <v>-195.63597516712014</v>
      </c>
      <c r="BB576" s="10">
        <f t="shared" si="371"/>
        <v>-15.635975167120137</v>
      </c>
      <c r="BC576" s="48"/>
      <c r="BD576" s="46">
        <f t="shared" si="372"/>
        <v>-40</v>
      </c>
      <c r="BE576" s="46">
        <f t="shared" si="373"/>
        <v>-196</v>
      </c>
      <c r="BF576" s="46">
        <f t="shared" si="374"/>
        <v>-16</v>
      </c>
    </row>
    <row r="577" spans="22:58" x14ac:dyDescent="0.3">
      <c r="V577" s="29">
        <v>6.7300000000000804</v>
      </c>
      <c r="W577" s="38">
        <f t="shared" si="344"/>
        <v>53703179.637035273</v>
      </c>
      <c r="X577" s="30">
        <f t="shared" si="343"/>
        <v>0.52657877444698298</v>
      </c>
      <c r="Y577" s="31">
        <f t="shared" si="345"/>
        <v>-83.627847661507261</v>
      </c>
      <c r="Z577" s="31">
        <f t="shared" si="346"/>
        <v>-89.996226622550822</v>
      </c>
      <c r="AA577" s="31">
        <f t="shared" si="347"/>
        <v>72.433000779853302</v>
      </c>
      <c r="AB577" s="31">
        <f t="shared" si="348"/>
        <v>-89.986307820071602</v>
      </c>
      <c r="AC577" s="31">
        <f t="shared" si="349"/>
        <v>10.095535932478043</v>
      </c>
      <c r="AD577" s="31">
        <f t="shared" si="350"/>
        <v>71.773838865246631</v>
      </c>
      <c r="AE577" s="31">
        <f t="shared" si="351"/>
        <v>-0.57273217472892668</v>
      </c>
      <c r="AF577" s="31">
        <f t="shared" si="352"/>
        <v>-108.20869557737578</v>
      </c>
      <c r="AG577" s="31">
        <f t="shared" si="340"/>
        <v>92.110410468749379</v>
      </c>
      <c r="AH577" s="31">
        <f t="shared" si="353"/>
        <v>-191.02085787710706</v>
      </c>
      <c r="AI577" s="31">
        <f t="shared" si="354"/>
        <v>-89.999999983890589</v>
      </c>
      <c r="AJ577" s="31">
        <f t="shared" si="355"/>
        <v>108.35523341021982</v>
      </c>
      <c r="AK577" s="31">
        <f t="shared" si="356"/>
        <v>89.999781041927207</v>
      </c>
      <c r="AL577" s="32">
        <f t="shared" si="357"/>
        <v>-49.877081467989477</v>
      </c>
      <c r="AM577" s="31">
        <f t="shared" si="358"/>
        <v>-89.816232247617904</v>
      </c>
      <c r="AN577" s="31">
        <f t="shared" si="359"/>
        <v>-40.432295466127336</v>
      </c>
      <c r="AO577" s="31">
        <f t="shared" si="360"/>
        <v>-89.816451189581286</v>
      </c>
      <c r="AP577" s="30">
        <f t="shared" si="341"/>
        <v>23.609121289162623</v>
      </c>
      <c r="AQ577" s="30">
        <f t="shared" si="342"/>
        <v>-22.498774732165998</v>
      </c>
      <c r="AR577" s="31">
        <f t="shared" si="361"/>
        <v>-39.894681083859638</v>
      </c>
      <c r="AS577" s="33">
        <f t="shared" si="362"/>
        <v>-198.02514676695705</v>
      </c>
      <c r="AT577" s="31">
        <f t="shared" si="363"/>
        <v>1.2519835377141207E-2</v>
      </c>
      <c r="AU577" s="31">
        <f t="shared" si="364"/>
        <v>3.0755688170959536</v>
      </c>
      <c r="AV577" s="32">
        <f t="shared" si="365"/>
        <v>-7.0525108189501662E-5</v>
      </c>
      <c r="AW577" s="31">
        <f t="shared" si="366"/>
        <v>-0.23088821678921254</v>
      </c>
      <c r="AX577" s="34">
        <f t="shared" si="367"/>
        <v>1.2449310268951706E-2</v>
      </c>
      <c r="AY577" s="35">
        <f t="shared" si="368"/>
        <v>2.8446806003067411</v>
      </c>
      <c r="AZ577" s="10">
        <f t="shared" si="369"/>
        <v>-39.882231773590689</v>
      </c>
      <c r="BA577" s="10">
        <f t="shared" si="370"/>
        <v>-195.18046616665032</v>
      </c>
      <c r="BB577" s="10">
        <f t="shared" si="371"/>
        <v>-15.180466166650319</v>
      </c>
      <c r="BC577" s="37"/>
      <c r="BD577" s="46">
        <f t="shared" si="372"/>
        <v>-40</v>
      </c>
      <c r="BE577" s="46">
        <f t="shared" si="373"/>
        <v>-195</v>
      </c>
      <c r="BF577" s="46">
        <f t="shared" si="374"/>
        <v>-15</v>
      </c>
    </row>
    <row r="578" spans="22:58" x14ac:dyDescent="0.3">
      <c r="V578" s="29">
        <v>6.7400000000000801</v>
      </c>
      <c r="W578" s="38">
        <f t="shared" si="344"/>
        <v>54954087.385772683</v>
      </c>
      <c r="X578" s="30">
        <f t="shared" si="343"/>
        <v>0.52657877444698298</v>
      </c>
      <c r="Y578" s="31">
        <f t="shared" si="345"/>
        <v>-83.827847660659472</v>
      </c>
      <c r="Z578" s="31">
        <f t="shared" si="346"/>
        <v>-89.996312515107704</v>
      </c>
      <c r="AA578" s="31">
        <f t="shared" si="347"/>
        <v>72.633000768690636</v>
      </c>
      <c r="AB578" s="31">
        <f t="shared" si="348"/>
        <v>-89.986619492126479</v>
      </c>
      <c r="AC578" s="31">
        <f t="shared" si="349"/>
        <v>10.276372531104908</v>
      </c>
      <c r="AD578" s="31">
        <f t="shared" si="350"/>
        <v>72.162148525053141</v>
      </c>
      <c r="AE578" s="31">
        <f t="shared" si="351"/>
        <v>-0.39189558641693978</v>
      </c>
      <c r="AF578" s="31">
        <f t="shared" si="352"/>
        <v>-107.82078348218104</v>
      </c>
      <c r="AG578" s="31">
        <f t="shared" si="340"/>
        <v>92.110410468749379</v>
      </c>
      <c r="AH578" s="31">
        <f t="shared" si="353"/>
        <v>-191.22085787710705</v>
      </c>
      <c r="AI578" s="31">
        <f t="shared" si="354"/>
        <v>-89.999999984257286</v>
      </c>
      <c r="AJ578" s="31">
        <f t="shared" si="355"/>
        <v>108.55523341021696</v>
      </c>
      <c r="AK578" s="31">
        <f t="shared" si="356"/>
        <v>89.99978602602144</v>
      </c>
      <c r="AL578" s="32">
        <f t="shared" si="357"/>
        <v>-50.077079457229068</v>
      </c>
      <c r="AM578" s="31">
        <f t="shared" si="358"/>
        <v>-89.820415284645208</v>
      </c>
      <c r="AN578" s="31">
        <f t="shared" si="359"/>
        <v>-40.632293455369783</v>
      </c>
      <c r="AO578" s="31">
        <f t="shared" si="360"/>
        <v>-89.820629242881054</v>
      </c>
      <c r="AP578" s="30">
        <f t="shared" si="341"/>
        <v>23.609121289162623</v>
      </c>
      <c r="AQ578" s="30">
        <f t="shared" si="342"/>
        <v>-22.498774732165998</v>
      </c>
      <c r="AR578" s="31">
        <f t="shared" si="361"/>
        <v>-39.913842484790102</v>
      </c>
      <c r="AS578" s="33">
        <f t="shared" si="362"/>
        <v>-197.64141272506208</v>
      </c>
      <c r="AT578" s="31">
        <f t="shared" si="363"/>
        <v>1.3108987408140539E-2</v>
      </c>
      <c r="AU578" s="31">
        <f t="shared" si="364"/>
        <v>3.1470656511659434</v>
      </c>
      <c r="AV578" s="32">
        <f t="shared" si="365"/>
        <v>-7.3848825881907406E-5</v>
      </c>
      <c r="AW578" s="31">
        <f t="shared" si="366"/>
        <v>-0.23626623396781848</v>
      </c>
      <c r="AX578" s="34">
        <f t="shared" si="367"/>
        <v>1.3035138582258632E-2</v>
      </c>
      <c r="AY578" s="35">
        <f t="shared" si="368"/>
        <v>2.9107994171981248</v>
      </c>
      <c r="AZ578" s="10">
        <f t="shared" si="369"/>
        <v>-39.900807346207841</v>
      </c>
      <c r="BA578" s="10">
        <f t="shared" si="370"/>
        <v>-194.73061330786396</v>
      </c>
      <c r="BB578" s="10">
        <f t="shared" si="371"/>
        <v>-14.730613307863962</v>
      </c>
      <c r="BC578" s="37"/>
      <c r="BD578" s="46">
        <f t="shared" si="372"/>
        <v>-40</v>
      </c>
      <c r="BE578" s="46">
        <f t="shared" si="373"/>
        <v>-195</v>
      </c>
      <c r="BF578" s="46">
        <f t="shared" si="374"/>
        <v>-15</v>
      </c>
    </row>
    <row r="579" spans="22:58" x14ac:dyDescent="0.3">
      <c r="V579" s="29">
        <v>6.7500000000000799</v>
      </c>
      <c r="W579" s="36">
        <f t="shared" si="344"/>
        <v>56234132.519045368</v>
      </c>
      <c r="X579" s="30">
        <f t="shared" si="343"/>
        <v>0.52657877444698298</v>
      </c>
      <c r="Y579" s="31">
        <f t="shared" si="345"/>
        <v>-84.027847659849868</v>
      </c>
      <c r="Z579" s="31">
        <f t="shared" si="346"/>
        <v>-89.99639645251132</v>
      </c>
      <c r="AA579" s="31">
        <f t="shared" si="347"/>
        <v>72.833000758030352</v>
      </c>
      <c r="AB579" s="31">
        <f t="shared" si="348"/>
        <v>-89.986924069660006</v>
      </c>
      <c r="AC579" s="31">
        <f t="shared" si="349"/>
        <v>10.457992349281644</v>
      </c>
      <c r="AD579" s="31">
        <f t="shared" si="350"/>
        <v>72.543262831231459</v>
      </c>
      <c r="AE579" s="31">
        <f t="shared" si="351"/>
        <v>-0.21027577809088349</v>
      </c>
      <c r="AF579" s="31">
        <f t="shared" si="352"/>
        <v>-107.44005769093985</v>
      </c>
      <c r="AG579" s="31">
        <f t="shared" si="340"/>
        <v>92.110410468749379</v>
      </c>
      <c r="AH579" s="31">
        <f t="shared" si="353"/>
        <v>-191.42085787710704</v>
      </c>
      <c r="AI579" s="31">
        <f t="shared" si="354"/>
        <v>-89.999999984615627</v>
      </c>
      <c r="AJ579" s="31">
        <f t="shared" si="355"/>
        <v>108.75523341021423</v>
      </c>
      <c r="AK579" s="31">
        <f t="shared" si="356"/>
        <v>89.999790896663825</v>
      </c>
      <c r="AL579" s="32">
        <f t="shared" si="357"/>
        <v>-50.277077536966914</v>
      </c>
      <c r="AM579" s="31">
        <f t="shared" si="358"/>
        <v>-89.824503105974799</v>
      </c>
      <c r="AN579" s="31">
        <f t="shared" si="359"/>
        <v>-40.832291535110343</v>
      </c>
      <c r="AO579" s="31">
        <f t="shared" si="360"/>
        <v>-89.824712193926601</v>
      </c>
      <c r="AP579" s="30">
        <f t="shared" si="341"/>
        <v>23.609121289162623</v>
      </c>
      <c r="AQ579" s="30">
        <f t="shared" si="342"/>
        <v>-22.498774732165998</v>
      </c>
      <c r="AR579" s="31">
        <f t="shared" si="361"/>
        <v>-39.9322207562046</v>
      </c>
      <c r="AS579" s="33">
        <f t="shared" si="362"/>
        <v>-197.26476988486644</v>
      </c>
      <c r="AT579" s="31">
        <f t="shared" si="363"/>
        <v>1.3725819669444301E-2</v>
      </c>
      <c r="AU579" s="31">
        <f t="shared" si="364"/>
        <v>3.2202177038952895</v>
      </c>
      <c r="AV579" s="32">
        <f t="shared" si="365"/>
        <v>-7.7329182835873263E-5</v>
      </c>
      <c r="AW579" s="31">
        <f t="shared" si="366"/>
        <v>-0.24176951694844467</v>
      </c>
      <c r="AX579" s="34">
        <f t="shared" si="367"/>
        <v>1.3648490486608428E-2</v>
      </c>
      <c r="AY579" s="35">
        <f t="shared" si="368"/>
        <v>2.9784481869468449</v>
      </c>
      <c r="AZ579" s="10">
        <f t="shared" si="369"/>
        <v>-39.918572265717991</v>
      </c>
      <c r="BA579" s="10">
        <f t="shared" si="370"/>
        <v>-194.28632169791959</v>
      </c>
      <c r="BB579" s="10">
        <f t="shared" si="371"/>
        <v>-14.28632169791959</v>
      </c>
      <c r="BC579" s="48"/>
      <c r="BD579" s="46">
        <f t="shared" si="372"/>
        <v>-40</v>
      </c>
      <c r="BE579" s="46">
        <f t="shared" si="373"/>
        <v>-194</v>
      </c>
      <c r="BF579" s="46">
        <f t="shared" si="374"/>
        <v>-14</v>
      </c>
    </row>
    <row r="580" spans="22:58" x14ac:dyDescent="0.3">
      <c r="V580" s="29">
        <v>6.7600000000000797</v>
      </c>
      <c r="W580" s="38">
        <f t="shared" si="344"/>
        <v>57543993.733726382</v>
      </c>
      <c r="X580" s="30">
        <f t="shared" si="343"/>
        <v>0.52657877444698298</v>
      </c>
      <c r="Y580" s="31">
        <f t="shared" si="345"/>
        <v>-84.227847659076659</v>
      </c>
      <c r="Z580" s="31">
        <f t="shared" si="346"/>
        <v>-89.996478479266358</v>
      </c>
      <c r="AA580" s="31">
        <f t="shared" si="347"/>
        <v>73.033000747849869</v>
      </c>
      <c r="AB580" s="31">
        <f t="shared" si="348"/>
        <v>-89.987221714163155</v>
      </c>
      <c r="AC580" s="31">
        <f t="shared" si="349"/>
        <v>10.640366496798547</v>
      </c>
      <c r="AD580" s="31">
        <f t="shared" si="350"/>
        <v>72.917248908452549</v>
      </c>
      <c r="AE580" s="31">
        <f t="shared" si="351"/>
        <v>-2.7901639981253723E-2</v>
      </c>
      <c r="AF580" s="31">
        <f t="shared" si="352"/>
        <v>-107.06645128497696</v>
      </c>
      <c r="AG580" s="31">
        <f t="shared" ref="AG580:AG643" si="375">DC_gain_comp</f>
        <v>92.110410468749379</v>
      </c>
      <c r="AH580" s="31">
        <f t="shared" si="353"/>
        <v>-191.62085787710706</v>
      </c>
      <c r="AI580" s="31">
        <f t="shared" si="354"/>
        <v>-89.999999984965825</v>
      </c>
      <c r="AJ580" s="31">
        <f t="shared" si="355"/>
        <v>108.95523341021162</v>
      </c>
      <c r="AK580" s="31">
        <f t="shared" si="356"/>
        <v>89.999795656436874</v>
      </c>
      <c r="AL580" s="32">
        <f t="shared" si="357"/>
        <v>-50.477075703130005</v>
      </c>
      <c r="AM580" s="31">
        <f t="shared" si="358"/>
        <v>-89.828497878857107</v>
      </c>
      <c r="AN580" s="31">
        <f t="shared" si="359"/>
        <v>-41.032289701276063</v>
      </c>
      <c r="AO580" s="31">
        <f t="shared" si="360"/>
        <v>-89.828702207386058</v>
      </c>
      <c r="AP580" s="30">
        <f t="shared" ref="AP580:AP643" si="376">-20*LOG(GmPS*Rsns)</f>
        <v>23.609121289162623</v>
      </c>
      <c r="AQ580" s="30">
        <f t="shared" ref="AQ580:AQ643" si="377">20*LOG(Vref/Vout)</f>
        <v>-22.498774732165998</v>
      </c>
      <c r="AR580" s="31">
        <f t="shared" si="361"/>
        <v>-39.949844784260691</v>
      </c>
      <c r="AS580" s="33">
        <f t="shared" si="362"/>
        <v>-196.89515349236302</v>
      </c>
      <c r="AT580" s="31">
        <f t="shared" si="363"/>
        <v>1.43716284535067E-2</v>
      </c>
      <c r="AU580" s="31">
        <f t="shared" si="364"/>
        <v>3.2950628069833061</v>
      </c>
      <c r="AV580" s="32">
        <f t="shared" si="365"/>
        <v>-8.097356097103354E-5</v>
      </c>
      <c r="AW580" s="31">
        <f t="shared" si="366"/>
        <v>-0.24740098323816634</v>
      </c>
      <c r="AX580" s="34">
        <f t="shared" si="367"/>
        <v>1.4290654892535667E-2</v>
      </c>
      <c r="AY580" s="35">
        <f t="shared" si="368"/>
        <v>3.0476618237451398</v>
      </c>
      <c r="AZ580" s="10">
        <f t="shared" si="369"/>
        <v>-39.935554129368157</v>
      </c>
      <c r="BA580" s="10">
        <f t="shared" si="370"/>
        <v>-193.84749166861789</v>
      </c>
      <c r="BB580" s="10">
        <f t="shared" si="371"/>
        <v>-13.847491668617891</v>
      </c>
      <c r="BC580" s="37"/>
      <c r="BD580" s="46">
        <f t="shared" si="372"/>
        <v>-40</v>
      </c>
      <c r="BE580" s="46">
        <f t="shared" si="373"/>
        <v>-194</v>
      </c>
      <c r="BF580" s="46">
        <f t="shared" si="374"/>
        <v>-14</v>
      </c>
    </row>
    <row r="581" spans="22:58" x14ac:dyDescent="0.3">
      <c r="V581" s="29">
        <v>6.7700000000000804</v>
      </c>
      <c r="W581" s="38">
        <f t="shared" si="344"/>
        <v>58884365.535569832</v>
      </c>
      <c r="X581" s="30">
        <f t="shared" ref="X581:X644" si="378">DC_gain_power</f>
        <v>0.52657877444698298</v>
      </c>
      <c r="Y581" s="31">
        <f t="shared" si="345"/>
        <v>-84.42784765833828</v>
      </c>
      <c r="Z581" s="31">
        <f t="shared" si="346"/>
        <v>-89.996558638864542</v>
      </c>
      <c r="AA581" s="31">
        <f t="shared" si="347"/>
        <v>73.233000738127586</v>
      </c>
      <c r="AB581" s="31">
        <f t="shared" si="348"/>
        <v>-89.987512583450894</v>
      </c>
      <c r="AC581" s="31">
        <f t="shared" si="349"/>
        <v>10.823466896705474</v>
      </c>
      <c r="AD581" s="31">
        <f t="shared" si="350"/>
        <v>73.28417753213408</v>
      </c>
      <c r="AE581" s="31">
        <f t="shared" si="351"/>
        <v>0.1551987509417696</v>
      </c>
      <c r="AF581" s="31">
        <f t="shared" si="352"/>
        <v>-106.69989369018136</v>
      </c>
      <c r="AG581" s="31">
        <f t="shared" si="375"/>
        <v>92.110410468749379</v>
      </c>
      <c r="AH581" s="31">
        <f t="shared" si="353"/>
        <v>-191.82085787710704</v>
      </c>
      <c r="AI581" s="31">
        <f t="shared" si="354"/>
        <v>-89.999999985308037</v>
      </c>
      <c r="AJ581" s="31">
        <f t="shared" si="355"/>
        <v>109.15523341020915</v>
      </c>
      <c r="AK581" s="31">
        <f t="shared" si="356"/>
        <v>89.999800307864248</v>
      </c>
      <c r="AL581" s="32">
        <f t="shared" si="357"/>
        <v>-50.677073951828632</v>
      </c>
      <c r="AM581" s="31">
        <f t="shared" si="358"/>
        <v>-89.832401721218147</v>
      </c>
      <c r="AN581" s="31">
        <f t="shared" si="359"/>
        <v>-41.232287949977149</v>
      </c>
      <c r="AO581" s="31">
        <f t="shared" si="360"/>
        <v>-89.832601398661936</v>
      </c>
      <c r="AP581" s="30">
        <f t="shared" si="376"/>
        <v>23.609121289162623</v>
      </c>
      <c r="AQ581" s="30">
        <f t="shared" si="377"/>
        <v>-22.498774732165998</v>
      </c>
      <c r="AR581" s="31">
        <f t="shared" si="361"/>
        <v>-39.966742642038753</v>
      </c>
      <c r="AS581" s="33">
        <f t="shared" si="362"/>
        <v>-196.53249508884329</v>
      </c>
      <c r="AT581" s="31">
        <f t="shared" si="363"/>
        <v>1.5047770354435268E-2</v>
      </c>
      <c r="AU581" s="31">
        <f t="shared" si="364"/>
        <v>3.3716396219890252</v>
      </c>
      <c r="AV581" s="32">
        <f t="shared" si="365"/>
        <v>-8.4789690076315485E-5</v>
      </c>
      <c r="AW581" s="31">
        <f t="shared" si="366"/>
        <v>-0.25316361827948131</v>
      </c>
      <c r="AX581" s="34">
        <f t="shared" si="367"/>
        <v>1.4962980664358952E-2</v>
      </c>
      <c r="AY581" s="35">
        <f t="shared" si="368"/>
        <v>3.118476003709544</v>
      </c>
      <c r="AZ581" s="10">
        <f t="shared" si="369"/>
        <v>-39.951779661374395</v>
      </c>
      <c r="BA581" s="10">
        <f t="shared" si="370"/>
        <v>-193.41401908513376</v>
      </c>
      <c r="BB581" s="10">
        <f t="shared" si="371"/>
        <v>-13.414019085133759</v>
      </c>
      <c r="BC581" s="37"/>
      <c r="BD581" s="46">
        <f t="shared" si="372"/>
        <v>-40</v>
      </c>
      <c r="BE581" s="46">
        <f t="shared" si="373"/>
        <v>-193</v>
      </c>
      <c r="BF581" s="46">
        <f t="shared" si="374"/>
        <v>-13</v>
      </c>
    </row>
    <row r="582" spans="22:58" x14ac:dyDescent="0.3">
      <c r="V582" s="29">
        <v>6.7800000000000802</v>
      </c>
      <c r="W582" s="36">
        <f t="shared" si="344"/>
        <v>60255958.607446961</v>
      </c>
      <c r="X582" s="30">
        <f t="shared" si="378"/>
        <v>0.52657877444698298</v>
      </c>
      <c r="Y582" s="31">
        <f t="shared" si="345"/>
        <v>-84.62784765763314</v>
      </c>
      <c r="Z582" s="31">
        <f t="shared" si="346"/>
        <v>-89.996636973807497</v>
      </c>
      <c r="AA582" s="31">
        <f t="shared" si="347"/>
        <v>73.433000728842885</v>
      </c>
      <c r="AB582" s="31">
        <f t="shared" si="348"/>
        <v>-89.987796831745939</v>
      </c>
      <c r="AC582" s="31">
        <f t="shared" si="349"/>
        <v>11.007266283224995</v>
      </c>
      <c r="AD582" s="31">
        <f t="shared" si="350"/>
        <v>73.644122818484064</v>
      </c>
      <c r="AE582" s="31">
        <f t="shared" si="351"/>
        <v>0.33899812888172853</v>
      </c>
      <c r="AF582" s="31">
        <f t="shared" si="352"/>
        <v>-106.34031098706937</v>
      </c>
      <c r="AG582" s="31">
        <f t="shared" si="375"/>
        <v>92.110410468749379</v>
      </c>
      <c r="AH582" s="31">
        <f t="shared" si="353"/>
        <v>-192.02085787710703</v>
      </c>
      <c r="AI582" s="31">
        <f t="shared" si="354"/>
        <v>-89.999999985642461</v>
      </c>
      <c r="AJ582" s="31">
        <f t="shared" si="355"/>
        <v>109.35523341020676</v>
      </c>
      <c r="AK582" s="31">
        <f t="shared" si="356"/>
        <v>89.999804853412215</v>
      </c>
      <c r="AL582" s="32">
        <f t="shared" si="357"/>
        <v>-50.877072279348141</v>
      </c>
      <c r="AM582" s="31">
        <f t="shared" si="358"/>
        <v>-89.836216702781755</v>
      </c>
      <c r="AN582" s="31">
        <f t="shared" si="359"/>
        <v>-41.432286277499031</v>
      </c>
      <c r="AO582" s="31">
        <f t="shared" si="360"/>
        <v>-89.836411835012001</v>
      </c>
      <c r="AP582" s="30">
        <f t="shared" si="376"/>
        <v>23.609121289162623</v>
      </c>
      <c r="AQ582" s="30">
        <f t="shared" si="377"/>
        <v>-22.498774732165998</v>
      </c>
      <c r="AR582" s="31">
        <f t="shared" si="361"/>
        <v>-39.98294159162068</v>
      </c>
      <c r="AS582" s="33">
        <f t="shared" si="362"/>
        <v>-196.17672282208139</v>
      </c>
      <c r="AT582" s="31">
        <f t="shared" si="363"/>
        <v>1.575566503424642E-2</v>
      </c>
      <c r="AU582" s="31">
        <f t="shared" si="364"/>
        <v>3.4499876560339242</v>
      </c>
      <c r="AV582" s="32">
        <f t="shared" si="365"/>
        <v>-8.8785664214578397E-5</v>
      </c>
      <c r="AW582" s="31">
        <f t="shared" si="366"/>
        <v>-0.25906047703115226</v>
      </c>
      <c r="AX582" s="34">
        <f t="shared" si="367"/>
        <v>1.566687937003184E-2</v>
      </c>
      <c r="AY582" s="35">
        <f t="shared" si="368"/>
        <v>3.190927179002772</v>
      </c>
      <c r="AZ582" s="10">
        <f t="shared" si="369"/>
        <v>-39.967274712250649</v>
      </c>
      <c r="BA582" s="10">
        <f t="shared" si="370"/>
        <v>-192.9857956430786</v>
      </c>
      <c r="BB582" s="10">
        <f t="shared" si="371"/>
        <v>-12.985795643078603</v>
      </c>
      <c r="BC582" s="48"/>
      <c r="BD582" s="46">
        <f t="shared" si="372"/>
        <v>-40</v>
      </c>
      <c r="BE582" s="46">
        <f t="shared" si="373"/>
        <v>-193</v>
      </c>
      <c r="BF582" s="46">
        <f t="shared" si="374"/>
        <v>-13</v>
      </c>
    </row>
    <row r="583" spans="22:58" x14ac:dyDescent="0.3">
      <c r="V583" s="29">
        <v>6.79000000000008</v>
      </c>
      <c r="W583" s="38">
        <f t="shared" si="344"/>
        <v>61659500.186159655</v>
      </c>
      <c r="X583" s="30">
        <f t="shared" si="378"/>
        <v>0.52657877444698298</v>
      </c>
      <c r="Y583" s="31">
        <f t="shared" si="345"/>
        <v>-84.827847656959705</v>
      </c>
      <c r="Z583" s="31">
        <f t="shared" si="346"/>
        <v>-89.99671352562946</v>
      </c>
      <c r="AA583" s="31">
        <f t="shared" si="347"/>
        <v>73.633000719976053</v>
      </c>
      <c r="AB583" s="31">
        <f t="shared" si="348"/>
        <v>-89.988074609760432</v>
      </c>
      <c r="AC583" s="31">
        <f t="shared" si="349"/>
        <v>11.191738197641044</v>
      </c>
      <c r="AD583" s="31">
        <f t="shared" si="350"/>
        <v>73.997161926399599</v>
      </c>
      <c r="AE583" s="31">
        <f t="shared" si="351"/>
        <v>0.52347003510438128</v>
      </c>
      <c r="AF583" s="31">
        <f t="shared" si="352"/>
        <v>-105.98762620899029</v>
      </c>
      <c r="AG583" s="31">
        <f t="shared" si="375"/>
        <v>92.110410468749379</v>
      </c>
      <c r="AH583" s="31">
        <f t="shared" si="353"/>
        <v>-192.22085787710705</v>
      </c>
      <c r="AI583" s="31">
        <f t="shared" si="354"/>
        <v>-89.999999985969282</v>
      </c>
      <c r="AJ583" s="31">
        <f t="shared" si="355"/>
        <v>109.55523341020451</v>
      </c>
      <c r="AK583" s="31">
        <f t="shared" si="356"/>
        <v>89.999809295490863</v>
      </c>
      <c r="AL583" s="32">
        <f t="shared" si="357"/>
        <v>-51.07707068214107</v>
      </c>
      <c r="AM583" s="31">
        <f t="shared" si="358"/>
        <v>-89.839944846166262</v>
      </c>
      <c r="AN583" s="31">
        <f t="shared" si="359"/>
        <v>-41.632284680294234</v>
      </c>
      <c r="AO583" s="31">
        <f t="shared" si="360"/>
        <v>-89.840135536644681</v>
      </c>
      <c r="AP583" s="30">
        <f t="shared" si="376"/>
        <v>23.609121289162623</v>
      </c>
      <c r="AQ583" s="30">
        <f t="shared" si="377"/>
        <v>-22.498774732165998</v>
      </c>
      <c r="AR583" s="31">
        <f t="shared" si="361"/>
        <v>-39.998468088193228</v>
      </c>
      <c r="AS583" s="33">
        <f t="shared" si="362"/>
        <v>-195.82776174563497</v>
      </c>
      <c r="AT583" s="31">
        <f t="shared" si="363"/>
        <v>1.6496798112209381E-2</v>
      </c>
      <c r="AU583" s="31">
        <f t="shared" si="364"/>
        <v>3.5301472776165284</v>
      </c>
      <c r="AV583" s="32">
        <f t="shared" si="365"/>
        <v>-9.2969958868086396E-5</v>
      </c>
      <c r="AW583" s="31">
        <f t="shared" si="366"/>
        <v>-0.26509468558575916</v>
      </c>
      <c r="AX583" s="34">
        <f t="shared" si="367"/>
        <v>1.6403828153341293E-2</v>
      </c>
      <c r="AY583" s="35">
        <f t="shared" si="368"/>
        <v>3.2650525920307691</v>
      </c>
      <c r="AZ583" s="10">
        <f t="shared" si="369"/>
        <v>-39.982064260039884</v>
      </c>
      <c r="BA583" s="10">
        <f t="shared" si="370"/>
        <v>-192.5627091536042</v>
      </c>
      <c r="BB583" s="10">
        <f t="shared" si="371"/>
        <v>-12.562709153604203</v>
      </c>
      <c r="BC583" s="37"/>
      <c r="BD583" s="46">
        <f t="shared" si="372"/>
        <v>-40</v>
      </c>
      <c r="BE583" s="46">
        <f t="shared" si="373"/>
        <v>-193</v>
      </c>
      <c r="BF583" s="46">
        <f t="shared" si="374"/>
        <v>-13</v>
      </c>
    </row>
    <row r="584" spans="22:58" x14ac:dyDescent="0.3">
      <c r="V584" s="29">
        <v>6.8000000000000798</v>
      </c>
      <c r="W584" s="38">
        <f t="shared" si="344"/>
        <v>63095734.448031031</v>
      </c>
      <c r="X584" s="30">
        <f t="shared" si="378"/>
        <v>0.52657877444698298</v>
      </c>
      <c r="Y584" s="31">
        <f t="shared" si="345"/>
        <v>-85.027847656316595</v>
      </c>
      <c r="Z584" s="31">
        <f t="shared" si="346"/>
        <v>-89.996788334919231</v>
      </c>
      <c r="AA584" s="31">
        <f t="shared" si="347"/>
        <v>73.833000711508291</v>
      </c>
      <c r="AB584" s="31">
        <f t="shared" si="348"/>
        <v>-89.988346064775897</v>
      </c>
      <c r="AC584" s="31">
        <f t="shared" si="349"/>
        <v>11.376856982345158</v>
      </c>
      <c r="AD584" s="31">
        <f t="shared" si="350"/>
        <v>74.343374771429154</v>
      </c>
      <c r="AE584" s="31">
        <f t="shared" si="351"/>
        <v>0.7085888119838426</v>
      </c>
      <c r="AF584" s="31">
        <f t="shared" si="352"/>
        <v>-105.64175962826599</v>
      </c>
      <c r="AG584" s="31">
        <f t="shared" si="375"/>
        <v>92.110410468749379</v>
      </c>
      <c r="AH584" s="31">
        <f t="shared" si="353"/>
        <v>-192.42085787710704</v>
      </c>
      <c r="AI584" s="31">
        <f t="shared" si="354"/>
        <v>-89.999999986288671</v>
      </c>
      <c r="AJ584" s="31">
        <f t="shared" si="355"/>
        <v>109.75523341020234</v>
      </c>
      <c r="AK584" s="31">
        <f t="shared" si="356"/>
        <v>89.999813636455471</v>
      </c>
      <c r="AL584" s="32">
        <f t="shared" si="357"/>
        <v>-51.277069156819614</v>
      </c>
      <c r="AM584" s="31">
        <f t="shared" si="358"/>
        <v>-89.843588127956266</v>
      </c>
      <c r="AN584" s="31">
        <f t="shared" si="359"/>
        <v>-41.832283154974938</v>
      </c>
      <c r="AO584" s="31">
        <f t="shared" si="360"/>
        <v>-89.843774477789466</v>
      </c>
      <c r="AP584" s="30">
        <f t="shared" si="376"/>
        <v>23.609121289162623</v>
      </c>
      <c r="AQ584" s="30">
        <f t="shared" si="377"/>
        <v>-22.498774732165998</v>
      </c>
      <c r="AR584" s="31">
        <f t="shared" si="361"/>
        <v>-40.013347785994469</v>
      </c>
      <c r="AS584" s="33">
        <f t="shared" si="362"/>
        <v>-195.48553410605547</v>
      </c>
      <c r="AT584" s="31">
        <f t="shared" si="363"/>
        <v>1.7272724182513126E-2</v>
      </c>
      <c r="AU584" s="31">
        <f t="shared" si="364"/>
        <v>3.6121597325239847</v>
      </c>
      <c r="AV584" s="32">
        <f t="shared" si="365"/>
        <v>-9.7351448933807484E-5</v>
      </c>
      <c r="AW584" s="31">
        <f t="shared" si="366"/>
        <v>-0.27126944282480869</v>
      </c>
      <c r="AX584" s="34">
        <f t="shared" si="367"/>
        <v>1.717537273357932E-2</v>
      </c>
      <c r="AY584" s="35">
        <f t="shared" si="368"/>
        <v>3.3408902896991761</v>
      </c>
      <c r="AZ584" s="10">
        <f t="shared" si="369"/>
        <v>-39.996172413260886</v>
      </c>
      <c r="BA584" s="10">
        <f t="shared" si="370"/>
        <v>-192.14464381635628</v>
      </c>
      <c r="BB584" s="10">
        <f t="shared" si="371"/>
        <v>-12.144643816356279</v>
      </c>
      <c r="BC584" s="37"/>
      <c r="BD584" s="46">
        <f t="shared" si="372"/>
        <v>-40</v>
      </c>
      <c r="BE584" s="46">
        <f t="shared" si="373"/>
        <v>-192</v>
      </c>
      <c r="BF584" s="46">
        <f t="shared" si="374"/>
        <v>-12</v>
      </c>
    </row>
    <row r="585" spans="22:58" x14ac:dyDescent="0.3">
      <c r="V585" s="29">
        <v>6.8100000000000804</v>
      </c>
      <c r="W585" s="36">
        <f t="shared" si="344"/>
        <v>64565422.903477632</v>
      </c>
      <c r="X585" s="30">
        <f t="shared" si="378"/>
        <v>0.52657877444698298</v>
      </c>
      <c r="Y585" s="31">
        <f t="shared" si="345"/>
        <v>-85.227847655702448</v>
      </c>
      <c r="Z585" s="31">
        <f t="shared" si="346"/>
        <v>-89.996861441341679</v>
      </c>
      <c r="AA585" s="31">
        <f t="shared" si="347"/>
        <v>74.033000703421664</v>
      </c>
      <c r="AB585" s="31">
        <f t="shared" si="348"/>
        <v>-89.98861134072132</v>
      </c>
      <c r="AC585" s="31">
        <f t="shared" si="349"/>
        <v>11.562597773215348</v>
      </c>
      <c r="AD585" s="31">
        <f t="shared" si="350"/>
        <v>74.682843751923059</v>
      </c>
      <c r="AE585" s="31">
        <f t="shared" si="351"/>
        <v>0.89432959538155288</v>
      </c>
      <c r="AF585" s="31">
        <f t="shared" si="352"/>
        <v>-105.30262903013994</v>
      </c>
      <c r="AG585" s="31">
        <f t="shared" si="375"/>
        <v>92.110410468749379</v>
      </c>
      <c r="AH585" s="31">
        <f t="shared" si="353"/>
        <v>-192.62085787710706</v>
      </c>
      <c r="AI585" s="31">
        <f t="shared" si="354"/>
        <v>-89.999999986600784</v>
      </c>
      <c r="AJ585" s="31">
        <f t="shared" si="355"/>
        <v>109.95523341020029</v>
      </c>
      <c r="AK585" s="31">
        <f t="shared" si="356"/>
        <v>89.999817878607658</v>
      </c>
      <c r="AL585" s="32">
        <f t="shared" si="357"/>
        <v>-51.477067700148439</v>
      </c>
      <c r="AM585" s="31">
        <f t="shared" si="358"/>
        <v>-89.847148479750118</v>
      </c>
      <c r="AN585" s="31">
        <f t="shared" si="359"/>
        <v>-42.032281698305823</v>
      </c>
      <c r="AO585" s="31">
        <f t="shared" si="360"/>
        <v>-89.847330587743244</v>
      </c>
      <c r="AP585" s="30">
        <f t="shared" si="376"/>
        <v>23.609121289162623</v>
      </c>
      <c r="AQ585" s="30">
        <f t="shared" si="377"/>
        <v>-22.498774732165998</v>
      </c>
      <c r="AR585" s="31">
        <f t="shared" si="361"/>
        <v>-40.027605545927649</v>
      </c>
      <c r="AS585" s="33">
        <f t="shared" si="362"/>
        <v>-195.14995961788318</v>
      </c>
      <c r="AT585" s="31">
        <f t="shared" si="363"/>
        <v>1.808506996546886E-2</v>
      </c>
      <c r="AU585" s="31">
        <f t="shared" si="364"/>
        <v>3.6960671598242234</v>
      </c>
      <c r="AV585" s="32">
        <f t="shared" si="365"/>
        <v>-1.0193942752806029E-4</v>
      </c>
      <c r="AW585" s="31">
        <f t="shared" si="366"/>
        <v>-0.27758802211226669</v>
      </c>
      <c r="AX585" s="34">
        <f t="shared" si="367"/>
        <v>1.7983130537940799E-2</v>
      </c>
      <c r="AY585" s="35">
        <f t="shared" si="368"/>
        <v>3.4184791377119566</v>
      </c>
      <c r="AZ585" s="10">
        <f t="shared" si="369"/>
        <v>-40.009622415389707</v>
      </c>
      <c r="BA585" s="10">
        <f t="shared" si="370"/>
        <v>-191.73148048017123</v>
      </c>
      <c r="BB585" s="10">
        <f t="shared" si="371"/>
        <v>-11.731480480171228</v>
      </c>
      <c r="BC585" s="48"/>
      <c r="BD585" s="46">
        <f t="shared" si="372"/>
        <v>-40</v>
      </c>
      <c r="BE585" s="46">
        <f t="shared" si="373"/>
        <v>-192</v>
      </c>
      <c r="BF585" s="46">
        <f t="shared" si="374"/>
        <v>-12</v>
      </c>
    </row>
    <row r="586" spans="22:58" x14ac:dyDescent="0.3">
      <c r="V586" s="29">
        <v>6.8200000000000802</v>
      </c>
      <c r="W586" s="38">
        <f t="shared" si="344"/>
        <v>66069344.800771847</v>
      </c>
      <c r="X586" s="30">
        <f t="shared" si="378"/>
        <v>0.52657877444698298</v>
      </c>
      <c r="Y586" s="31">
        <f t="shared" si="345"/>
        <v>-85.427847655115912</v>
      </c>
      <c r="Z586" s="31">
        <f t="shared" si="346"/>
        <v>-89.996932883658786</v>
      </c>
      <c r="AA586" s="31">
        <f t="shared" si="347"/>
        <v>74.233000695698962</v>
      </c>
      <c r="AB586" s="31">
        <f t="shared" si="348"/>
        <v>-89.988870578249504</v>
      </c>
      <c r="AC586" s="31">
        <f t="shared" si="349"/>
        <v>11.748936490494771</v>
      </c>
      <c r="AD586" s="31">
        <f t="shared" si="350"/>
        <v>75.015653487419826</v>
      </c>
      <c r="AE586" s="31">
        <f t="shared" si="351"/>
        <v>1.0806683055248101</v>
      </c>
      <c r="AF586" s="31">
        <f t="shared" si="352"/>
        <v>-104.97014997448846</v>
      </c>
      <c r="AG586" s="31">
        <f t="shared" si="375"/>
        <v>92.110410468749379</v>
      </c>
      <c r="AH586" s="31">
        <f t="shared" si="353"/>
        <v>-192.82085787710707</v>
      </c>
      <c r="AI586" s="31">
        <f t="shared" si="354"/>
        <v>-89.999999986905777</v>
      </c>
      <c r="AJ586" s="31">
        <f t="shared" si="355"/>
        <v>110.15523341019829</v>
      </c>
      <c r="AK586" s="31">
        <f t="shared" si="356"/>
        <v>89.999822024196661</v>
      </c>
      <c r="AL586" s="32">
        <f t="shared" si="357"/>
        <v>-51.677066309037791</v>
      </c>
      <c r="AM586" s="31">
        <f t="shared" si="358"/>
        <v>-89.850627789183392</v>
      </c>
      <c r="AN586" s="31">
        <f t="shared" si="359"/>
        <v>-42.232280307197193</v>
      </c>
      <c r="AO586" s="31">
        <f t="shared" si="360"/>
        <v>-89.850805751892509</v>
      </c>
      <c r="AP586" s="30">
        <f t="shared" si="376"/>
        <v>23.609121289162623</v>
      </c>
      <c r="AQ586" s="30">
        <f t="shared" si="377"/>
        <v>-22.498774732165998</v>
      </c>
      <c r="AR586" s="31">
        <f t="shared" si="361"/>
        <v>-40.041265444675759</v>
      </c>
      <c r="AS586" s="33">
        <f t="shared" si="362"/>
        <v>-194.82095572638099</v>
      </c>
      <c r="AT586" s="31">
        <f t="shared" si="363"/>
        <v>1.8935537597765645E-2</v>
      </c>
      <c r="AU586" s="31">
        <f t="shared" si="364"/>
        <v>3.7819126079206269</v>
      </c>
      <c r="AV586" s="32">
        <f t="shared" si="365"/>
        <v>-1.0674362569600471E-4</v>
      </c>
      <c r="AW586" s="31">
        <f t="shared" si="366"/>
        <v>-0.28405377302739671</v>
      </c>
      <c r="AX586" s="34">
        <f t="shared" si="367"/>
        <v>1.882879397206964E-2</v>
      </c>
      <c r="AY586" s="35">
        <f t="shared" si="368"/>
        <v>3.49785883489323</v>
      </c>
      <c r="AZ586" s="10">
        <f t="shared" si="369"/>
        <v>-40.022436650703689</v>
      </c>
      <c r="BA586" s="10">
        <f t="shared" si="370"/>
        <v>-191.32309689148775</v>
      </c>
      <c r="BB586" s="10">
        <f t="shared" si="371"/>
        <v>-11.323096891487751</v>
      </c>
      <c r="BC586" s="37"/>
      <c r="BD586" s="46">
        <f t="shared" si="372"/>
        <v>-40</v>
      </c>
      <c r="BE586" s="46">
        <f t="shared" si="373"/>
        <v>-191</v>
      </c>
      <c r="BF586" s="46">
        <f t="shared" si="374"/>
        <v>-11</v>
      </c>
    </row>
    <row r="587" spans="22:58" x14ac:dyDescent="0.3">
      <c r="V587" s="29">
        <v>6.83000000000008</v>
      </c>
      <c r="W587" s="38">
        <f t="shared" si="344"/>
        <v>67608297.539210707</v>
      </c>
      <c r="X587" s="30">
        <f t="shared" si="378"/>
        <v>0.52657877444698298</v>
      </c>
      <c r="Y587" s="31">
        <f t="shared" si="345"/>
        <v>-85.627847654555779</v>
      </c>
      <c r="Z587" s="31">
        <f t="shared" si="346"/>
        <v>-89.997002699750254</v>
      </c>
      <c r="AA587" s="31">
        <f t="shared" si="347"/>
        <v>74.433000688323858</v>
      </c>
      <c r="AB587" s="31">
        <f t="shared" si="348"/>
        <v>-89.989123914811543</v>
      </c>
      <c r="AC587" s="31">
        <f t="shared" si="349"/>
        <v>11.935849828329721</v>
      </c>
      <c r="AD587" s="31">
        <f t="shared" si="350"/>
        <v>75.341890569248235</v>
      </c>
      <c r="AE587" s="31">
        <f t="shared" si="351"/>
        <v>1.2675816365447883</v>
      </c>
      <c r="AF587" s="31">
        <f t="shared" si="352"/>
        <v>-104.64423604531355</v>
      </c>
      <c r="AG587" s="31">
        <f t="shared" si="375"/>
        <v>92.110410468749379</v>
      </c>
      <c r="AH587" s="31">
        <f t="shared" si="353"/>
        <v>-193.02085787710706</v>
      </c>
      <c r="AI587" s="31">
        <f t="shared" si="354"/>
        <v>-89.999999987203836</v>
      </c>
      <c r="AJ587" s="31">
        <f t="shared" si="355"/>
        <v>110.3552334101964</v>
      </c>
      <c r="AK587" s="31">
        <f t="shared" si="356"/>
        <v>89.999826075420557</v>
      </c>
      <c r="AL587" s="32">
        <f t="shared" si="357"/>
        <v>-51.877064980537035</v>
      </c>
      <c r="AM587" s="31">
        <f t="shared" si="358"/>
        <v>-89.854027900929324</v>
      </c>
      <c r="AN587" s="31">
        <f t="shared" si="359"/>
        <v>-42.432278978698314</v>
      </c>
      <c r="AO587" s="31">
        <f t="shared" si="360"/>
        <v>-89.854201812712603</v>
      </c>
      <c r="AP587" s="30">
        <f t="shared" si="376"/>
        <v>23.609121289162623</v>
      </c>
      <c r="AQ587" s="30">
        <f t="shared" si="377"/>
        <v>-22.498774732165998</v>
      </c>
      <c r="AR587" s="31">
        <f t="shared" si="361"/>
        <v>-40.054350785156899</v>
      </c>
      <c r="AS587" s="33">
        <f t="shared" si="362"/>
        <v>-194.49843785802614</v>
      </c>
      <c r="AT587" s="31">
        <f t="shared" si="363"/>
        <v>1.9825908067426092E-2</v>
      </c>
      <c r="AU587" s="31">
        <f t="shared" si="364"/>
        <v>3.8697400506495447</v>
      </c>
      <c r="AV587" s="32">
        <f t="shared" si="365"/>
        <v>-1.1177423305204193E-4</v>
      </c>
      <c r="AW587" s="31">
        <f t="shared" si="366"/>
        <v>-0.29067012313782004</v>
      </c>
      <c r="AX587" s="34">
        <f t="shared" si="367"/>
        <v>1.9714133834374051E-2</v>
      </c>
      <c r="AY587" s="35">
        <f t="shared" si="368"/>
        <v>3.5790699275117248</v>
      </c>
      <c r="AZ587" s="10">
        <f t="shared" si="369"/>
        <v>-40.034636651322522</v>
      </c>
      <c r="BA587" s="10">
        <f t="shared" si="370"/>
        <v>-190.9193679305144</v>
      </c>
      <c r="BB587" s="10">
        <f t="shared" si="371"/>
        <v>-10.919367930514397</v>
      </c>
      <c r="BC587" s="37"/>
      <c r="BD587" s="46">
        <f t="shared" si="372"/>
        <v>-40</v>
      </c>
      <c r="BE587" s="46">
        <f t="shared" si="373"/>
        <v>-191</v>
      </c>
      <c r="BF587" s="46">
        <f t="shared" si="374"/>
        <v>-11</v>
      </c>
    </row>
    <row r="588" spans="22:58" x14ac:dyDescent="0.3">
      <c r="V588" s="29">
        <v>6.8400000000000798</v>
      </c>
      <c r="W588" s="36">
        <f t="shared" si="344"/>
        <v>69183097.091906458</v>
      </c>
      <c r="X588" s="30">
        <f t="shared" si="378"/>
        <v>0.52657877444698298</v>
      </c>
      <c r="Y588" s="31">
        <f t="shared" si="345"/>
        <v>-85.827847654020886</v>
      </c>
      <c r="Z588" s="31">
        <f t="shared" si="346"/>
        <v>-89.997070926633441</v>
      </c>
      <c r="AA588" s="31">
        <f t="shared" si="347"/>
        <v>74.633000681280691</v>
      </c>
      <c r="AB588" s="31">
        <f t="shared" si="348"/>
        <v>-89.989371484729816</v>
      </c>
      <c r="AC588" s="31">
        <f t="shared" si="349"/>
        <v>12.123315243117458</v>
      </c>
      <c r="AD588" s="31">
        <f t="shared" si="350"/>
        <v>75.661643323262041</v>
      </c>
      <c r="AE588" s="31">
        <f t="shared" si="351"/>
        <v>1.4550470448242532</v>
      </c>
      <c r="AF588" s="31">
        <f t="shared" si="352"/>
        <v>-104.32479908810123</v>
      </c>
      <c r="AG588" s="31">
        <f t="shared" si="375"/>
        <v>92.110410468749379</v>
      </c>
      <c r="AH588" s="31">
        <f t="shared" si="353"/>
        <v>-193.22085787710705</v>
      </c>
      <c r="AI588" s="31">
        <f t="shared" si="354"/>
        <v>-89.999999987495116</v>
      </c>
      <c r="AJ588" s="31">
        <f t="shared" si="355"/>
        <v>110.5552334101946</v>
      </c>
      <c r="AK588" s="31">
        <f t="shared" si="356"/>
        <v>89.999830034427333</v>
      </c>
      <c r="AL588" s="32">
        <f t="shared" si="357"/>
        <v>-52.077063711828274</v>
      </c>
      <c r="AM588" s="31">
        <f t="shared" si="358"/>
        <v>-89.857350617676303</v>
      </c>
      <c r="AN588" s="31">
        <f t="shared" si="359"/>
        <v>-42.632277709991342</v>
      </c>
      <c r="AO588" s="31">
        <f t="shared" si="360"/>
        <v>-89.857520570744086</v>
      </c>
      <c r="AP588" s="30">
        <f t="shared" si="376"/>
        <v>23.609121289162623</v>
      </c>
      <c r="AQ588" s="30">
        <f t="shared" si="377"/>
        <v>-22.498774732165998</v>
      </c>
      <c r="AR588" s="31">
        <f t="shared" si="361"/>
        <v>-40.066884108170463</v>
      </c>
      <c r="AS588" s="33">
        <f t="shared" si="362"/>
        <v>-194.1823196588453</v>
      </c>
      <c r="AT588" s="31">
        <f t="shared" si="363"/>
        <v>2.0758044799310382E-2</v>
      </c>
      <c r="AU588" s="31">
        <f t="shared" si="364"/>
        <v>3.9595944033988197</v>
      </c>
      <c r="AV588" s="32">
        <f t="shared" si="365"/>
        <v>-1.170419193839436E-4</v>
      </c>
      <c r="AW588" s="31">
        <f t="shared" si="366"/>
        <v>-0.29744057981370703</v>
      </c>
      <c r="AX588" s="34">
        <f t="shared" si="367"/>
        <v>2.0641002879926439E-2</v>
      </c>
      <c r="AY588" s="35">
        <f t="shared" si="368"/>
        <v>3.6621538235851125</v>
      </c>
      <c r="AZ588" s="10">
        <f t="shared" si="369"/>
        <v>-40.046243105290536</v>
      </c>
      <c r="BA588" s="10">
        <f t="shared" si="370"/>
        <v>-190.5201658352602</v>
      </c>
      <c r="BB588" s="10">
        <f t="shared" si="371"/>
        <v>-10.520165835260201</v>
      </c>
      <c r="BC588" s="48"/>
      <c r="BD588" s="46">
        <f t="shared" si="372"/>
        <v>-40</v>
      </c>
      <c r="BE588" s="46">
        <f t="shared" si="373"/>
        <v>-191</v>
      </c>
      <c r="BF588" s="46">
        <f t="shared" si="374"/>
        <v>-11</v>
      </c>
    </row>
    <row r="589" spans="22:58" x14ac:dyDescent="0.3">
      <c r="V589" s="29">
        <v>6.8500000000000796</v>
      </c>
      <c r="W589" s="38">
        <f t="shared" si="344"/>
        <v>70794578.438426882</v>
      </c>
      <c r="X589" s="30">
        <f t="shared" si="378"/>
        <v>0.52657877444698298</v>
      </c>
      <c r="Y589" s="31">
        <f t="shared" si="345"/>
        <v>-86.027847653510037</v>
      </c>
      <c r="Z589" s="31">
        <f t="shared" si="346"/>
        <v>-89.997137600483185</v>
      </c>
      <c r="AA589" s="31">
        <f t="shared" si="347"/>
        <v>74.833000674554512</v>
      </c>
      <c r="AB589" s="31">
        <f t="shared" si="348"/>
        <v>-89.989613419269105</v>
      </c>
      <c r="AC589" s="31">
        <f t="shared" si="349"/>
        <v>12.311310940806891</v>
      </c>
      <c r="AD589" s="31">
        <f t="shared" si="350"/>
        <v>75.975001584573164</v>
      </c>
      <c r="AE589" s="31">
        <f t="shared" si="351"/>
        <v>1.6430427362983551</v>
      </c>
      <c r="AF589" s="31">
        <f t="shared" si="352"/>
        <v>-104.01174943517913</v>
      </c>
      <c r="AG589" s="31">
        <f t="shared" si="375"/>
        <v>92.110410468749379</v>
      </c>
      <c r="AH589" s="31">
        <f t="shared" si="353"/>
        <v>-193.42085787710704</v>
      </c>
      <c r="AI589" s="31">
        <f t="shared" si="354"/>
        <v>-89.999999987779759</v>
      </c>
      <c r="AJ589" s="31">
        <f t="shared" si="355"/>
        <v>110.75523341019289</v>
      </c>
      <c r="AK589" s="31">
        <f t="shared" si="356"/>
        <v>89.999833903316102</v>
      </c>
      <c r="AL589" s="32">
        <f t="shared" si="357"/>
        <v>-52.277062500220481</v>
      </c>
      <c r="AM589" s="31">
        <f t="shared" si="358"/>
        <v>-89.860597701083293</v>
      </c>
      <c r="AN589" s="31">
        <f t="shared" si="359"/>
        <v>-42.832276498385255</v>
      </c>
      <c r="AO589" s="31">
        <f t="shared" si="360"/>
        <v>-89.860763785546951</v>
      </c>
      <c r="AP589" s="30">
        <f t="shared" si="376"/>
        <v>23.609121289162623</v>
      </c>
      <c r="AQ589" s="30">
        <f t="shared" si="377"/>
        <v>-22.498774732165998</v>
      </c>
      <c r="AR589" s="31">
        <f t="shared" si="361"/>
        <v>-40.078887205090275</v>
      </c>
      <c r="AS589" s="33">
        <f t="shared" si="362"/>
        <v>-193.87251322072609</v>
      </c>
      <c r="AT589" s="31">
        <f t="shared" si="363"/>
        <v>2.173389739718757E-2</v>
      </c>
      <c r="AU589" s="31">
        <f t="shared" si="364"/>
        <v>4.0515215392238693</v>
      </c>
      <c r="AV589" s="32">
        <f t="shared" si="365"/>
        <v>-1.2255785727378318E-4</v>
      </c>
      <c r="AW589" s="31">
        <f t="shared" si="366"/>
        <v>-0.30436873208406245</v>
      </c>
      <c r="AX589" s="34">
        <f t="shared" si="367"/>
        <v>2.1611339539913788E-2</v>
      </c>
      <c r="AY589" s="35">
        <f t="shared" si="368"/>
        <v>3.7471528071398068</v>
      </c>
      <c r="AZ589" s="10">
        <f t="shared" si="369"/>
        <v>-40.057275865550359</v>
      </c>
      <c r="BA589" s="10">
        <f t="shared" si="370"/>
        <v>-190.12536041358629</v>
      </c>
      <c r="BB589" s="10">
        <f t="shared" si="371"/>
        <v>-10.125360413586293</v>
      </c>
      <c r="BC589" s="37"/>
      <c r="BD589" s="46">
        <f t="shared" si="372"/>
        <v>-40</v>
      </c>
      <c r="BE589" s="46">
        <f t="shared" si="373"/>
        <v>-190</v>
      </c>
      <c r="BF589" s="46">
        <f t="shared" si="374"/>
        <v>-10</v>
      </c>
    </row>
    <row r="590" spans="22:58" x14ac:dyDescent="0.3">
      <c r="V590" s="29">
        <v>6.8600000000000803</v>
      </c>
      <c r="W590" s="38">
        <f t="shared" si="344"/>
        <v>72443596.007512525</v>
      </c>
      <c r="X590" s="30">
        <f t="shared" si="378"/>
        <v>0.52657877444698298</v>
      </c>
      <c r="Y590" s="31">
        <f t="shared" si="345"/>
        <v>-86.227847653022209</v>
      </c>
      <c r="Z590" s="31">
        <f t="shared" si="346"/>
        <v>-89.997202756650807</v>
      </c>
      <c r="AA590" s="31">
        <f t="shared" si="347"/>
        <v>75.033000668131081</v>
      </c>
      <c r="AB590" s="31">
        <f t="shared" si="348"/>
        <v>-89.989849846706306</v>
      </c>
      <c r="AC590" s="31">
        <f t="shared" si="349"/>
        <v>12.499815863285985</v>
      </c>
      <c r="AD590" s="31">
        <f t="shared" si="350"/>
        <v>76.2820564840993</v>
      </c>
      <c r="AE590" s="31">
        <f t="shared" si="351"/>
        <v>1.8315476528418451</v>
      </c>
      <c r="AF590" s="31">
        <f t="shared" si="352"/>
        <v>-103.70499611925781</v>
      </c>
      <c r="AG590" s="31">
        <f t="shared" si="375"/>
        <v>92.110410468749379</v>
      </c>
      <c r="AH590" s="31">
        <f t="shared" si="353"/>
        <v>-193.62085787710703</v>
      </c>
      <c r="AI590" s="31">
        <f t="shared" si="354"/>
        <v>-89.999999988057937</v>
      </c>
      <c r="AJ590" s="31">
        <f t="shared" si="355"/>
        <v>110.95523341019125</v>
      </c>
      <c r="AK590" s="31">
        <f t="shared" si="356"/>
        <v>89.999837684138214</v>
      </c>
      <c r="AL590" s="32">
        <f t="shared" si="357"/>
        <v>-52.47706134314371</v>
      </c>
      <c r="AM590" s="31">
        <f t="shared" si="358"/>
        <v>-89.863770872713417</v>
      </c>
      <c r="AN590" s="31">
        <f t="shared" si="359"/>
        <v>-43.032275341310104</v>
      </c>
      <c r="AO590" s="31">
        <f t="shared" si="360"/>
        <v>-89.86393317663314</v>
      </c>
      <c r="AP590" s="30">
        <f t="shared" si="376"/>
        <v>23.609121289162623</v>
      </c>
      <c r="AQ590" s="30">
        <f t="shared" si="377"/>
        <v>-22.498774732165998</v>
      </c>
      <c r="AR590" s="31">
        <f t="shared" si="361"/>
        <v>-40.090381131471638</v>
      </c>
      <c r="AS590" s="33">
        <f t="shared" si="362"/>
        <v>-193.56892929589094</v>
      </c>
      <c r="AT590" s="31">
        <f t="shared" si="363"/>
        <v>2.2755505548580648E-2</v>
      </c>
      <c r="AU590" s="31">
        <f t="shared" si="364"/>
        <v>4.1455683049354484</v>
      </c>
      <c r="AV590" s="32">
        <f t="shared" si="365"/>
        <v>-1.2833374580128261E-4</v>
      </c>
      <c r="AW590" s="31">
        <f t="shared" si="366"/>
        <v>-0.31145825253606463</v>
      </c>
      <c r="AX590" s="34">
        <f t="shared" si="367"/>
        <v>2.2627171802779365E-2</v>
      </c>
      <c r="AY590" s="35">
        <f t="shared" si="368"/>
        <v>3.8341100523993839</v>
      </c>
      <c r="AZ590" s="10">
        <f t="shared" si="369"/>
        <v>-40.067753959668856</v>
      </c>
      <c r="BA590" s="10">
        <f t="shared" si="370"/>
        <v>-189.73481924349156</v>
      </c>
      <c r="BB590" s="10">
        <f t="shared" si="371"/>
        <v>-9.7348192434915575</v>
      </c>
      <c r="BC590" s="37"/>
      <c r="BD590" s="46">
        <f t="shared" si="372"/>
        <v>-40</v>
      </c>
      <c r="BE590" s="46">
        <f t="shared" si="373"/>
        <v>-190</v>
      </c>
      <c r="BF590" s="46">
        <f t="shared" si="374"/>
        <v>-10</v>
      </c>
    </row>
    <row r="591" spans="22:58" x14ac:dyDescent="0.3">
      <c r="V591" s="29">
        <v>6.87000000000008</v>
      </c>
      <c r="W591" s="36">
        <f t="shared" si="344"/>
        <v>74131024.130105585</v>
      </c>
      <c r="X591" s="30">
        <f t="shared" si="378"/>
        <v>0.52657877444698298</v>
      </c>
      <c r="Y591" s="31">
        <f t="shared" si="345"/>
        <v>-86.427847652556324</v>
      </c>
      <c r="Z591" s="31">
        <f t="shared" si="346"/>
        <v>-89.997266429683009</v>
      </c>
      <c r="AA591" s="31">
        <f t="shared" si="347"/>
        <v>75.233000661996726</v>
      </c>
      <c r="AB591" s="31">
        <f t="shared" si="348"/>
        <v>-89.990080892398325</v>
      </c>
      <c r="AC591" s="31">
        <f t="shared" si="349"/>
        <v>12.688809673981638</v>
      </c>
      <c r="AD591" s="31">
        <f t="shared" si="350"/>
        <v>76.582900246703048</v>
      </c>
      <c r="AE591" s="31">
        <f t="shared" si="351"/>
        <v>2.0205414578690295</v>
      </c>
      <c r="AF591" s="31">
        <f t="shared" si="352"/>
        <v>-103.4044470753783</v>
      </c>
      <c r="AG591" s="31">
        <f t="shared" si="375"/>
        <v>92.110410468749379</v>
      </c>
      <c r="AH591" s="31">
        <f t="shared" si="353"/>
        <v>-193.82085787710707</v>
      </c>
      <c r="AI591" s="31">
        <f t="shared" si="354"/>
        <v>-89.999999988329762</v>
      </c>
      <c r="AJ591" s="31">
        <f t="shared" si="355"/>
        <v>111.15523341018968</v>
      </c>
      <c r="AK591" s="31">
        <f t="shared" si="356"/>
        <v>89.99984137889831</v>
      </c>
      <c r="AL591" s="32">
        <f t="shared" si="357"/>
        <v>-52.677060238143667</v>
      </c>
      <c r="AM591" s="31">
        <f t="shared" si="358"/>
        <v>-89.866871814946364</v>
      </c>
      <c r="AN591" s="31">
        <f t="shared" si="359"/>
        <v>-43.232274236311682</v>
      </c>
      <c r="AO591" s="31">
        <f t="shared" si="360"/>
        <v>-89.867030424377816</v>
      </c>
      <c r="AP591" s="30">
        <f t="shared" si="376"/>
        <v>23.609121289162623</v>
      </c>
      <c r="AQ591" s="30">
        <f t="shared" si="377"/>
        <v>-22.498774732165998</v>
      </c>
      <c r="AR591" s="31">
        <f t="shared" si="361"/>
        <v>-40.101386221446027</v>
      </c>
      <c r="AS591" s="33">
        <f t="shared" si="362"/>
        <v>-193.27147749975612</v>
      </c>
      <c r="AT591" s="31">
        <f t="shared" si="363"/>
        <v>2.3825003098797249E-2</v>
      </c>
      <c r="AU591" s="31">
        <f t="shared" si="364"/>
        <v>4.241782537130999</v>
      </c>
      <c r="AV591" s="32">
        <f t="shared" si="365"/>
        <v>-1.3438183533443811E-4</v>
      </c>
      <c r="AW591" s="31">
        <f t="shared" si="366"/>
        <v>-0.31871289925844731</v>
      </c>
      <c r="AX591" s="34">
        <f t="shared" si="367"/>
        <v>2.3690621263462813E-2</v>
      </c>
      <c r="AY591" s="35">
        <f t="shared" si="368"/>
        <v>3.9230696378725516</v>
      </c>
      <c r="AZ591" s="10">
        <f t="shared" si="369"/>
        <v>-40.077695600182565</v>
      </c>
      <c r="BA591" s="10">
        <f t="shared" si="370"/>
        <v>-189.34840786188357</v>
      </c>
      <c r="BB591" s="10">
        <f t="shared" si="371"/>
        <v>-9.3484078618835724</v>
      </c>
      <c r="BC591" s="48"/>
      <c r="BD591" s="46">
        <f t="shared" si="372"/>
        <v>-40</v>
      </c>
      <c r="BE591" s="46">
        <f t="shared" si="373"/>
        <v>-189</v>
      </c>
      <c r="BF591" s="46">
        <f t="shared" si="374"/>
        <v>-9</v>
      </c>
    </row>
    <row r="592" spans="22:58" x14ac:dyDescent="0.3">
      <c r="V592" s="29">
        <v>6.8800000000000798</v>
      </c>
      <c r="W592" s="38">
        <f t="shared" si="344"/>
        <v>75857757.502932385</v>
      </c>
      <c r="X592" s="30">
        <f t="shared" si="378"/>
        <v>0.52657877444698298</v>
      </c>
      <c r="Y592" s="31">
        <f t="shared" si="345"/>
        <v>-86.62784765211137</v>
      </c>
      <c r="Z592" s="31">
        <f t="shared" si="346"/>
        <v>-89.997328653340034</v>
      </c>
      <c r="AA592" s="31">
        <f t="shared" si="347"/>
        <v>75.433000656138461</v>
      </c>
      <c r="AB592" s="31">
        <f t="shared" si="348"/>
        <v>-89.990306678848626</v>
      </c>
      <c r="AC592" s="31">
        <f t="shared" si="349"/>
        <v>12.878272742789536</v>
      </c>
      <c r="AD592" s="31">
        <f t="shared" si="350"/>
        <v>76.877626000663881</v>
      </c>
      <c r="AE592" s="31">
        <f t="shared" si="351"/>
        <v>2.210004521263615</v>
      </c>
      <c r="AF592" s="31">
        <f t="shared" si="352"/>
        <v>-103.11000933152478</v>
      </c>
      <c r="AG592" s="31">
        <f t="shared" si="375"/>
        <v>92.110410468749379</v>
      </c>
      <c r="AH592" s="31">
        <f t="shared" si="353"/>
        <v>-194.02085787710703</v>
      </c>
      <c r="AI592" s="31">
        <f t="shared" si="354"/>
        <v>-89.999999988595405</v>
      </c>
      <c r="AJ592" s="31">
        <f t="shared" si="355"/>
        <v>111.35523341018816</v>
      </c>
      <c r="AK592" s="31">
        <f t="shared" si="356"/>
        <v>89.999844989555413</v>
      </c>
      <c r="AL592" s="32">
        <f t="shared" si="357"/>
        <v>-52.87705918287655</v>
      </c>
      <c r="AM592" s="31">
        <f t="shared" si="358"/>
        <v>-89.869902171870052</v>
      </c>
      <c r="AN592" s="31">
        <f t="shared" si="359"/>
        <v>-43.432273181046043</v>
      </c>
      <c r="AO592" s="31">
        <f t="shared" si="360"/>
        <v>-89.870057170910044</v>
      </c>
      <c r="AP592" s="30">
        <f t="shared" si="376"/>
        <v>23.609121289162623</v>
      </c>
      <c r="AQ592" s="30">
        <f t="shared" si="377"/>
        <v>-22.498774732165998</v>
      </c>
      <c r="AR592" s="31">
        <f t="shared" si="361"/>
        <v>-40.111922102785805</v>
      </c>
      <c r="AS592" s="33">
        <f t="shared" si="362"/>
        <v>-192.98006650243482</v>
      </c>
      <c r="AT592" s="31">
        <f t="shared" si="363"/>
        <v>2.4944622300690365E-2</v>
      </c>
      <c r="AU592" s="31">
        <f t="shared" si="364"/>
        <v>4.3402130781392128</v>
      </c>
      <c r="AV592" s="32">
        <f t="shared" si="365"/>
        <v>-1.4071495351836979E-4</v>
      </c>
      <c r="AW592" s="31">
        <f t="shared" si="366"/>
        <v>-0.32613651782994368</v>
      </c>
      <c r="AX592" s="34">
        <f t="shared" si="367"/>
        <v>2.4803907347171996E-2</v>
      </c>
      <c r="AY592" s="35">
        <f t="shared" si="368"/>
        <v>4.0140765603092694</v>
      </c>
      <c r="AZ592" s="10">
        <f t="shared" si="369"/>
        <v>-40.087118195438634</v>
      </c>
      <c r="BA592" s="10">
        <f t="shared" si="370"/>
        <v>-188.96598994212556</v>
      </c>
      <c r="BB592" s="10">
        <f t="shared" si="371"/>
        <v>-8.9659899421255602</v>
      </c>
      <c r="BC592" s="37"/>
      <c r="BD592" s="46">
        <f t="shared" si="372"/>
        <v>-40</v>
      </c>
      <c r="BE592" s="46">
        <f t="shared" si="373"/>
        <v>-189</v>
      </c>
      <c r="BF592" s="46">
        <f t="shared" si="374"/>
        <v>-9</v>
      </c>
    </row>
    <row r="593" spans="22:58" x14ac:dyDescent="0.3">
      <c r="V593" s="29">
        <v>6.8900000000000796</v>
      </c>
      <c r="W593" s="38">
        <f t="shared" si="344"/>
        <v>77624711.662883505</v>
      </c>
      <c r="X593" s="30">
        <f t="shared" si="378"/>
        <v>0.52657877444698298</v>
      </c>
      <c r="Y593" s="31">
        <f t="shared" si="345"/>
        <v>-86.827847651686483</v>
      </c>
      <c r="Z593" s="31">
        <f t="shared" si="346"/>
        <v>-89.997389460613718</v>
      </c>
      <c r="AA593" s="31">
        <f t="shared" si="347"/>
        <v>75.633000650543863</v>
      </c>
      <c r="AB593" s="31">
        <f t="shared" si="348"/>
        <v>-89.990527325772121</v>
      </c>
      <c r="AC593" s="31">
        <f t="shared" si="349"/>
        <v>13.068186130443129</v>
      </c>
      <c r="AD593" s="31">
        <f t="shared" si="350"/>
        <v>77.166327598194997</v>
      </c>
      <c r="AE593" s="31">
        <f t="shared" si="351"/>
        <v>2.3999179037474985</v>
      </c>
      <c r="AF593" s="31">
        <f t="shared" si="352"/>
        <v>-102.82158918819083</v>
      </c>
      <c r="AG593" s="31">
        <f t="shared" si="375"/>
        <v>92.110410468749379</v>
      </c>
      <c r="AH593" s="31">
        <f t="shared" si="353"/>
        <v>-194.22085787710702</v>
      </c>
      <c r="AI593" s="31">
        <f t="shared" si="354"/>
        <v>-89.999999988855024</v>
      </c>
      <c r="AJ593" s="31">
        <f t="shared" si="355"/>
        <v>111.55523341018673</v>
      </c>
      <c r="AK593" s="31">
        <f t="shared" si="356"/>
        <v>89.99984851802391</v>
      </c>
      <c r="AL593" s="32">
        <f t="shared" si="357"/>
        <v>-53.077058175104042</v>
      </c>
      <c r="AM593" s="31">
        <f t="shared" si="358"/>
        <v>-89.872863550151962</v>
      </c>
      <c r="AN593" s="31">
        <f t="shared" si="359"/>
        <v>-43.632272173274956</v>
      </c>
      <c r="AO593" s="31">
        <f t="shared" si="360"/>
        <v>-89.873015020983075</v>
      </c>
      <c r="AP593" s="30">
        <f t="shared" si="376"/>
        <v>23.609121289162623</v>
      </c>
      <c r="AQ593" s="30">
        <f t="shared" si="377"/>
        <v>-22.498774732165998</v>
      </c>
      <c r="AR593" s="31">
        <f t="shared" si="361"/>
        <v>-40.122007712530831</v>
      </c>
      <c r="AS593" s="33">
        <f t="shared" si="362"/>
        <v>-192.69460420917392</v>
      </c>
      <c r="AT593" s="31">
        <f t="shared" si="363"/>
        <v>2.6116698246961001E-2</v>
      </c>
      <c r="AU593" s="31">
        <f t="shared" si="364"/>
        <v>4.4409097918445672</v>
      </c>
      <c r="AV593" s="32">
        <f t="shared" si="365"/>
        <v>-1.4734653246823126E-4</v>
      </c>
      <c r="AW593" s="31">
        <f t="shared" si="366"/>
        <v>-0.33373304335382004</v>
      </c>
      <c r="AX593" s="34">
        <f t="shared" si="367"/>
        <v>2.5969351714492769E-2</v>
      </c>
      <c r="AY593" s="35">
        <f t="shared" si="368"/>
        <v>4.1071767484907475</v>
      </c>
      <c r="AZ593" s="10">
        <f t="shared" si="369"/>
        <v>-40.096038360816337</v>
      </c>
      <c r="BA593" s="10">
        <f t="shared" si="370"/>
        <v>-188.58742746068316</v>
      </c>
      <c r="BB593" s="10">
        <f t="shared" si="371"/>
        <v>-8.5874274606831591</v>
      </c>
      <c r="BC593" s="37"/>
      <c r="BD593" s="46">
        <f t="shared" si="372"/>
        <v>-40</v>
      </c>
      <c r="BE593" s="46">
        <f t="shared" si="373"/>
        <v>-189</v>
      </c>
      <c r="BF593" s="46">
        <f t="shared" si="374"/>
        <v>-9</v>
      </c>
    </row>
    <row r="594" spans="22:58" x14ac:dyDescent="0.3">
      <c r="V594" s="29">
        <v>6.9000000000000803</v>
      </c>
      <c r="W594" s="36">
        <f t="shared" si="344"/>
        <v>79432823.472442955</v>
      </c>
      <c r="X594" s="30">
        <f t="shared" si="378"/>
        <v>0.52657877444698298</v>
      </c>
      <c r="Y594" s="31">
        <f t="shared" si="345"/>
        <v>-87.027847651280723</v>
      </c>
      <c r="Z594" s="31">
        <f t="shared" si="346"/>
        <v>-89.99744888374488</v>
      </c>
      <c r="AA594" s="31">
        <f t="shared" si="347"/>
        <v>75.833000645201082</v>
      </c>
      <c r="AB594" s="31">
        <f t="shared" si="348"/>
        <v>-89.990742950158733</v>
      </c>
      <c r="AC594" s="31">
        <f t="shared" si="349"/>
        <v>13.258531572422928</v>
      </c>
      <c r="AD594" s="31">
        <f t="shared" si="350"/>
        <v>77.44909944669287</v>
      </c>
      <c r="AE594" s="31">
        <f t="shared" si="351"/>
        <v>2.5902633407902762</v>
      </c>
      <c r="AF594" s="31">
        <f t="shared" si="352"/>
        <v>-102.53909238721074</v>
      </c>
      <c r="AG594" s="31">
        <f t="shared" si="375"/>
        <v>92.110410468749379</v>
      </c>
      <c r="AH594" s="31">
        <f t="shared" si="353"/>
        <v>-194.42085787710707</v>
      </c>
      <c r="AI594" s="31">
        <f t="shared" si="354"/>
        <v>-89.999999989108701</v>
      </c>
      <c r="AJ594" s="31">
        <f t="shared" si="355"/>
        <v>111.75523341018538</v>
      </c>
      <c r="AK594" s="31">
        <f t="shared" si="356"/>
        <v>89.99985196617466</v>
      </c>
      <c r="AL594" s="32">
        <f t="shared" si="357"/>
        <v>-53.277057212688575</v>
      </c>
      <c r="AM594" s="31">
        <f t="shared" si="358"/>
        <v>-89.875757519890755</v>
      </c>
      <c r="AN594" s="31">
        <f t="shared" si="359"/>
        <v>-43.832271210860881</v>
      </c>
      <c r="AO594" s="31">
        <f t="shared" si="360"/>
        <v>-89.875905542824796</v>
      </c>
      <c r="AP594" s="30">
        <f t="shared" si="376"/>
        <v>23.609121289162623</v>
      </c>
      <c r="AQ594" s="30">
        <f t="shared" si="377"/>
        <v>-22.498774732165998</v>
      </c>
      <c r="AR594" s="31">
        <f t="shared" si="361"/>
        <v>-40.131661313073984</v>
      </c>
      <c r="AS594" s="33">
        <f t="shared" si="362"/>
        <v>-192.41499793003555</v>
      </c>
      <c r="AT594" s="31">
        <f t="shared" si="363"/>
        <v>2.7343673491859729E-2</v>
      </c>
      <c r="AU594" s="31">
        <f t="shared" si="364"/>
        <v>4.5439235793559885</v>
      </c>
      <c r="AV594" s="32">
        <f t="shared" si="365"/>
        <v>-1.5429063725302559E-4</v>
      </c>
      <c r="AW594" s="31">
        <f t="shared" si="366"/>
        <v>-0.34150650253955595</v>
      </c>
      <c r="AX594" s="34">
        <f t="shared" si="367"/>
        <v>2.7189382854606703E-2</v>
      </c>
      <c r="AY594" s="35">
        <f t="shared" si="368"/>
        <v>4.2024170768164328</v>
      </c>
      <c r="AZ594" s="10">
        <f t="shared" si="369"/>
        <v>-40.104471930219376</v>
      </c>
      <c r="BA594" s="10">
        <f t="shared" si="370"/>
        <v>-188.21258085321912</v>
      </c>
      <c r="BB594" s="10">
        <f t="shared" si="371"/>
        <v>-8.2125808532191229</v>
      </c>
      <c r="BC594" s="48"/>
      <c r="BD594" s="46">
        <f t="shared" si="372"/>
        <v>-40</v>
      </c>
      <c r="BE594" s="46">
        <f t="shared" si="373"/>
        <v>-188</v>
      </c>
      <c r="BF594" s="46">
        <f t="shared" si="374"/>
        <v>-8</v>
      </c>
    </row>
    <row r="595" spans="22:58" x14ac:dyDescent="0.3">
      <c r="V595" s="29">
        <v>6.9100000000000801</v>
      </c>
      <c r="W595" s="38">
        <f t="shared" si="344"/>
        <v>81283051.616425052</v>
      </c>
      <c r="X595" s="30">
        <f t="shared" si="378"/>
        <v>0.52657877444698298</v>
      </c>
      <c r="Y595" s="31">
        <f t="shared" si="345"/>
        <v>-87.22784765089321</v>
      </c>
      <c r="Z595" s="31">
        <f t="shared" si="346"/>
        <v>-89.997506954240436</v>
      </c>
      <c r="AA595" s="31">
        <f t="shared" si="347"/>
        <v>76.033000640098749</v>
      </c>
      <c r="AB595" s="31">
        <f t="shared" si="348"/>
        <v>-89.990953666335329</v>
      </c>
      <c r="AC595" s="31">
        <f t="shared" si="349"/>
        <v>13.449291462499904</v>
      </c>
      <c r="AD595" s="31">
        <f t="shared" si="350"/>
        <v>77.726036350387517</v>
      </c>
      <c r="AE595" s="31">
        <f t="shared" si="351"/>
        <v>2.7810232261524312</v>
      </c>
      <c r="AF595" s="31">
        <f t="shared" si="352"/>
        <v>-102.26242427018826</v>
      </c>
      <c r="AG595" s="31">
        <f t="shared" si="375"/>
        <v>92.110410468749379</v>
      </c>
      <c r="AH595" s="31">
        <f t="shared" si="353"/>
        <v>-194.62085787710706</v>
      </c>
      <c r="AI595" s="31">
        <f t="shared" si="354"/>
        <v>-89.99999998935661</v>
      </c>
      <c r="AJ595" s="31">
        <f t="shared" si="355"/>
        <v>111.95523341018408</v>
      </c>
      <c r="AK595" s="31">
        <f t="shared" si="356"/>
        <v>89.999855335835917</v>
      </c>
      <c r="AL595" s="32">
        <f t="shared" si="357"/>
        <v>-53.477056293588717</v>
      </c>
      <c r="AM595" s="31">
        <f t="shared" si="358"/>
        <v>-89.878585615448387</v>
      </c>
      <c r="AN595" s="31">
        <f t="shared" si="359"/>
        <v>-44.032270291762316</v>
      </c>
      <c r="AO595" s="31">
        <f t="shared" si="360"/>
        <v>-89.878730268969079</v>
      </c>
      <c r="AP595" s="30">
        <f t="shared" si="376"/>
        <v>23.609121289162623</v>
      </c>
      <c r="AQ595" s="30">
        <f t="shared" si="377"/>
        <v>-22.498774732165998</v>
      </c>
      <c r="AR595" s="31">
        <f t="shared" si="361"/>
        <v>-40.140900508613264</v>
      </c>
      <c r="AS595" s="33">
        <f t="shared" si="362"/>
        <v>-192.14115453915736</v>
      </c>
      <c r="AT595" s="31">
        <f t="shared" si="363"/>
        <v>2.8628102869487741E-2</v>
      </c>
      <c r="AU595" s="31">
        <f t="shared" si="364"/>
        <v>4.6493063944808366</v>
      </c>
      <c r="AV595" s="32">
        <f t="shared" si="365"/>
        <v>-1.6156199571185385E-4</v>
      </c>
      <c r="AW595" s="31">
        <f t="shared" si="366"/>
        <v>-0.3494610158327574</v>
      </c>
      <c r="AX595" s="34">
        <f t="shared" si="367"/>
        <v>2.8466540873775887E-2</v>
      </c>
      <c r="AY595" s="35">
        <f t="shared" si="368"/>
        <v>4.2998453786480795</v>
      </c>
      <c r="AZ595" s="10">
        <f t="shared" si="369"/>
        <v>-40.112433967739484</v>
      </c>
      <c r="BA595" s="10">
        <f t="shared" si="370"/>
        <v>-187.84130916050927</v>
      </c>
      <c r="BB595" s="10">
        <f t="shared" si="371"/>
        <v>-7.8413091605092688</v>
      </c>
      <c r="BC595" s="37"/>
      <c r="BD595" s="46">
        <f t="shared" si="372"/>
        <v>-40</v>
      </c>
      <c r="BE595" s="46">
        <f t="shared" si="373"/>
        <v>-188</v>
      </c>
      <c r="BF595" s="46">
        <f t="shared" si="374"/>
        <v>-8</v>
      </c>
    </row>
    <row r="596" spans="22:58" x14ac:dyDescent="0.3">
      <c r="V596" s="29">
        <v>6.9200000000000799</v>
      </c>
      <c r="W596" s="38">
        <f t="shared" si="344"/>
        <v>83176377.110282585</v>
      </c>
      <c r="X596" s="30">
        <f t="shared" si="378"/>
        <v>0.52657877444698298</v>
      </c>
      <c r="Y596" s="31">
        <f t="shared" si="345"/>
        <v>-87.427847650523134</v>
      </c>
      <c r="Z596" s="31">
        <f t="shared" si="346"/>
        <v>-89.997563702890133</v>
      </c>
      <c r="AA596" s="31">
        <f t="shared" si="347"/>
        <v>76.233000635226077</v>
      </c>
      <c r="AB596" s="31">
        <f t="shared" si="348"/>
        <v>-89.991159586026384</v>
      </c>
      <c r="AC596" s="31">
        <f t="shared" si="349"/>
        <v>13.640448835999068</v>
      </c>
      <c r="AD596" s="31">
        <f t="shared" si="350"/>
        <v>77.997233362046316</v>
      </c>
      <c r="AE596" s="31">
        <f t="shared" si="351"/>
        <v>2.9721805951490001</v>
      </c>
      <c r="AF596" s="31">
        <f t="shared" si="352"/>
        <v>-101.99148992687019</v>
      </c>
      <c r="AG596" s="31">
        <f t="shared" si="375"/>
        <v>92.110410468749379</v>
      </c>
      <c r="AH596" s="31">
        <f t="shared" si="353"/>
        <v>-194.82085787710704</v>
      </c>
      <c r="AI596" s="31">
        <f t="shared" si="354"/>
        <v>-89.999999989598891</v>
      </c>
      <c r="AJ596" s="31">
        <f t="shared" si="355"/>
        <v>112.15523341018283</v>
      </c>
      <c r="AK596" s="31">
        <f t="shared" si="356"/>
        <v>89.999858628794328</v>
      </c>
      <c r="AL596" s="32">
        <f t="shared" si="357"/>
        <v>-53.677055415855001</v>
      </c>
      <c r="AM596" s="31">
        <f t="shared" si="358"/>
        <v>-89.881349336263398</v>
      </c>
      <c r="AN596" s="31">
        <f t="shared" si="359"/>
        <v>-44.232269414029837</v>
      </c>
      <c r="AO596" s="31">
        <f t="shared" si="360"/>
        <v>-89.88149069706796</v>
      </c>
      <c r="AP596" s="30">
        <f t="shared" si="376"/>
        <v>23.609121289162623</v>
      </c>
      <c r="AQ596" s="30">
        <f t="shared" si="377"/>
        <v>-22.498774732165998</v>
      </c>
      <c r="AR596" s="31">
        <f t="shared" si="361"/>
        <v>-40.149742261884214</v>
      </c>
      <c r="AS596" s="33">
        <f t="shared" si="362"/>
        <v>-191.87298062393813</v>
      </c>
      <c r="AT596" s="31">
        <f t="shared" si="363"/>
        <v>2.9972658515885833E-2</v>
      </c>
      <c r="AU596" s="31">
        <f t="shared" si="364"/>
        <v>4.7571112589622606</v>
      </c>
      <c r="AV596" s="32">
        <f t="shared" si="365"/>
        <v>-1.6917602969041885E-4</v>
      </c>
      <c r="AW596" s="31">
        <f t="shared" si="366"/>
        <v>-0.35760079959440827</v>
      </c>
      <c r="AX596" s="34">
        <f t="shared" si="367"/>
        <v>2.9803482486195413E-2</v>
      </c>
      <c r="AY596" s="35">
        <f t="shared" si="368"/>
        <v>4.3995104593678525</v>
      </c>
      <c r="AZ596" s="10">
        <f t="shared" si="369"/>
        <v>-40.119938779398019</v>
      </c>
      <c r="BA596" s="10">
        <f t="shared" si="370"/>
        <v>-187.47347016457027</v>
      </c>
      <c r="BB596" s="10">
        <f t="shared" si="371"/>
        <v>-7.4734701645702728</v>
      </c>
      <c r="BC596" s="37"/>
      <c r="BD596" s="46">
        <f t="shared" si="372"/>
        <v>-40</v>
      </c>
      <c r="BE596" s="46">
        <f t="shared" si="373"/>
        <v>-187</v>
      </c>
      <c r="BF596" s="46">
        <f t="shared" si="374"/>
        <v>-7</v>
      </c>
    </row>
    <row r="597" spans="22:58" x14ac:dyDescent="0.3">
      <c r="V597" s="29">
        <v>6.9300000000000797</v>
      </c>
      <c r="W597" s="36">
        <f t="shared" si="344"/>
        <v>85113803.820253327</v>
      </c>
      <c r="X597" s="30">
        <f t="shared" si="378"/>
        <v>0.52657877444698298</v>
      </c>
      <c r="Y597" s="31">
        <f t="shared" si="345"/>
        <v>-87.627847650169713</v>
      </c>
      <c r="Z597" s="31">
        <f t="shared" si="346"/>
        <v>-89.997619159782872</v>
      </c>
      <c r="AA597" s="31">
        <f t="shared" si="347"/>
        <v>76.433000630572678</v>
      </c>
      <c r="AB597" s="31">
        <f t="shared" si="348"/>
        <v>-89.991360818413256</v>
      </c>
      <c r="AC597" s="31">
        <f t="shared" si="349"/>
        <v>13.831987352862061</v>
      </c>
      <c r="AD597" s="31">
        <f t="shared" si="350"/>
        <v>78.262785644371476</v>
      </c>
      <c r="AE597" s="31">
        <f t="shared" si="351"/>
        <v>3.1637191077120157</v>
      </c>
      <c r="AF597" s="31">
        <f t="shared" si="352"/>
        <v>-101.72619433382467</v>
      </c>
      <c r="AG597" s="31">
        <f t="shared" si="375"/>
        <v>92.110410468749379</v>
      </c>
      <c r="AH597" s="31">
        <f t="shared" si="353"/>
        <v>-195.02085787710706</v>
      </c>
      <c r="AI597" s="31">
        <f t="shared" si="354"/>
        <v>-89.999999989835644</v>
      </c>
      <c r="AJ597" s="31">
        <f t="shared" si="355"/>
        <v>112.35523341018163</v>
      </c>
      <c r="AK597" s="31">
        <f t="shared" si="356"/>
        <v>89.999861846795838</v>
      </c>
      <c r="AL597" s="32">
        <f t="shared" si="357"/>
        <v>-53.877054577625614</v>
      </c>
      <c r="AM597" s="31">
        <f t="shared" si="358"/>
        <v>-89.884050147645667</v>
      </c>
      <c r="AN597" s="31">
        <f t="shared" si="359"/>
        <v>-44.432268575801672</v>
      </c>
      <c r="AO597" s="31">
        <f t="shared" si="360"/>
        <v>-89.884188290685472</v>
      </c>
      <c r="AP597" s="30">
        <f t="shared" si="376"/>
        <v>23.609121289162623</v>
      </c>
      <c r="AQ597" s="30">
        <f t="shared" si="377"/>
        <v>-22.498774732165998</v>
      </c>
      <c r="AR597" s="31">
        <f t="shared" si="361"/>
        <v>-40.158202911093035</v>
      </c>
      <c r="AS597" s="33">
        <f t="shared" si="362"/>
        <v>-191.61038262451012</v>
      </c>
      <c r="AT597" s="31">
        <f t="shared" si="363"/>
        <v>3.1380135102415128E-2</v>
      </c>
      <c r="AU597" s="31">
        <f t="shared" si="364"/>
        <v>4.8673922774344351</v>
      </c>
      <c r="AV597" s="32">
        <f t="shared" si="365"/>
        <v>-1.7714888772678552E-4</v>
      </c>
      <c r="AW597" s="31">
        <f t="shared" si="366"/>
        <v>-0.36593016833057979</v>
      </c>
      <c r="AX597" s="34">
        <f t="shared" si="367"/>
        <v>3.1202986214688342E-2</v>
      </c>
      <c r="AY597" s="35">
        <f t="shared" si="368"/>
        <v>4.5014621091038549</v>
      </c>
      <c r="AZ597" s="10">
        <f t="shared" si="369"/>
        <v>-40.126999924878348</v>
      </c>
      <c r="BA597" s="10">
        <f t="shared" si="370"/>
        <v>-187.10892051540628</v>
      </c>
      <c r="BB597" s="10">
        <f t="shared" si="371"/>
        <v>-7.1089205154062824</v>
      </c>
      <c r="BC597" s="48"/>
      <c r="BD597" s="46">
        <f t="shared" si="372"/>
        <v>-40</v>
      </c>
      <c r="BE597" s="46">
        <f t="shared" si="373"/>
        <v>-187</v>
      </c>
      <c r="BF597" s="46">
        <f t="shared" si="374"/>
        <v>-7</v>
      </c>
    </row>
    <row r="598" spans="22:58" x14ac:dyDescent="0.3">
      <c r="V598" s="29">
        <v>6.9400000000000803</v>
      </c>
      <c r="W598" s="38">
        <f t="shared" si="344"/>
        <v>87096358.995624259</v>
      </c>
      <c r="X598" s="30">
        <f t="shared" si="378"/>
        <v>0.52657877444698298</v>
      </c>
      <c r="Y598" s="31">
        <f t="shared" si="345"/>
        <v>-87.827847649832208</v>
      </c>
      <c r="Z598" s="31">
        <f t="shared" si="346"/>
        <v>-89.997673354322615</v>
      </c>
      <c r="AA598" s="31">
        <f t="shared" si="347"/>
        <v>76.633000626128748</v>
      </c>
      <c r="AB598" s="31">
        <f t="shared" si="348"/>
        <v>-89.991557470191964</v>
      </c>
      <c r="AC598" s="31">
        <f t="shared" si="349"/>
        <v>14.023891280581239</v>
      </c>
      <c r="AD598" s="31">
        <f t="shared" si="350"/>
        <v>78.522788340724432</v>
      </c>
      <c r="AE598" s="31">
        <f t="shared" si="351"/>
        <v>3.3556230313247681</v>
      </c>
      <c r="AF598" s="31">
        <f t="shared" si="352"/>
        <v>-101.46644248379015</v>
      </c>
      <c r="AG598" s="31">
        <f t="shared" si="375"/>
        <v>92.110410468749379</v>
      </c>
      <c r="AH598" s="31">
        <f t="shared" si="353"/>
        <v>-195.22085787710705</v>
      </c>
      <c r="AI598" s="31">
        <f t="shared" si="354"/>
        <v>-89.99999999006701</v>
      </c>
      <c r="AJ598" s="31">
        <f t="shared" si="355"/>
        <v>112.55523341018049</v>
      </c>
      <c r="AK598" s="31">
        <f t="shared" si="356"/>
        <v>89.999864991546701</v>
      </c>
      <c r="AL598" s="32">
        <f t="shared" si="357"/>
        <v>-54.07705377712265</v>
      </c>
      <c r="AM598" s="31">
        <f t="shared" si="358"/>
        <v>-89.886689481553105</v>
      </c>
      <c r="AN598" s="31">
        <f t="shared" si="359"/>
        <v>-44.63226777529983</v>
      </c>
      <c r="AO598" s="31">
        <f t="shared" si="360"/>
        <v>-89.886824480073415</v>
      </c>
      <c r="AP598" s="30">
        <f t="shared" si="376"/>
        <v>23.609121289162623</v>
      </c>
      <c r="AQ598" s="30">
        <f t="shared" si="377"/>
        <v>-22.498774732165998</v>
      </c>
      <c r="AR598" s="31">
        <f t="shared" si="361"/>
        <v>-40.166298186978437</v>
      </c>
      <c r="AS598" s="33">
        <f t="shared" si="362"/>
        <v>-191.35326696386358</v>
      </c>
      <c r="AT598" s="31">
        <f t="shared" si="363"/>
        <v>3.2853455287978672E-2</v>
      </c>
      <c r="AU598" s="31">
        <f t="shared" si="364"/>
        <v>4.9802046520469707</v>
      </c>
      <c r="AV598" s="32">
        <f t="shared" si="365"/>
        <v>-1.8549747929930745E-4</v>
      </c>
      <c r="AW598" s="31">
        <f t="shared" si="366"/>
        <v>-0.37445353697376738</v>
      </c>
      <c r="AX598" s="34">
        <f t="shared" si="367"/>
        <v>3.2667957808679364E-2</v>
      </c>
      <c r="AY598" s="35">
        <f t="shared" si="368"/>
        <v>4.6057511150732031</v>
      </c>
      <c r="AZ598" s="10">
        <f t="shared" si="369"/>
        <v>-40.133630229169761</v>
      </c>
      <c r="BA598" s="10">
        <f t="shared" si="370"/>
        <v>-186.74751584879039</v>
      </c>
      <c r="BB598" s="10">
        <f t="shared" si="371"/>
        <v>-6.7475158487903855</v>
      </c>
      <c r="BC598" s="37"/>
      <c r="BD598" s="46">
        <f t="shared" si="372"/>
        <v>-40</v>
      </c>
      <c r="BE598" s="46">
        <f t="shared" si="373"/>
        <v>-187</v>
      </c>
      <c r="BF598" s="46">
        <f t="shared" si="374"/>
        <v>-7</v>
      </c>
    </row>
    <row r="599" spans="22:58" x14ac:dyDescent="0.3">
      <c r="V599" s="29">
        <v>6.9500000000000899</v>
      </c>
      <c r="W599" s="38">
        <f t="shared" si="344"/>
        <v>89125093.813393027</v>
      </c>
      <c r="X599" s="30">
        <f t="shared" si="378"/>
        <v>0.52657877444698298</v>
      </c>
      <c r="Y599" s="31">
        <f t="shared" si="345"/>
        <v>-88.027847649510079</v>
      </c>
      <c r="Z599" s="31">
        <f t="shared" si="346"/>
        <v>-89.997726315244023</v>
      </c>
      <c r="AA599" s="31">
        <f t="shared" si="347"/>
        <v>76.833000621885006</v>
      </c>
      <c r="AB599" s="31">
        <f t="shared" si="348"/>
        <v>-89.991749645629866</v>
      </c>
      <c r="AC599" s="31">
        <f t="shared" si="349"/>
        <v>14.216145477070688</v>
      </c>
      <c r="AD599" s="31">
        <f t="shared" si="350"/>
        <v>78.777336454803986</v>
      </c>
      <c r="AE599" s="31">
        <f t="shared" si="351"/>
        <v>3.5478772238926037</v>
      </c>
      <c r="AF599" s="31">
        <f t="shared" si="352"/>
        <v>-101.21213950606992</v>
      </c>
      <c r="AG599" s="31">
        <f t="shared" si="375"/>
        <v>92.110410468749379</v>
      </c>
      <c r="AH599" s="31">
        <f t="shared" si="353"/>
        <v>-195.42085787710727</v>
      </c>
      <c r="AI599" s="31">
        <f t="shared" si="354"/>
        <v>-89.999999990293119</v>
      </c>
      <c r="AJ599" s="31">
        <f t="shared" si="355"/>
        <v>112.7552334101796</v>
      </c>
      <c r="AK599" s="31">
        <f t="shared" si="356"/>
        <v>89.999868064714292</v>
      </c>
      <c r="AL599" s="32">
        <f t="shared" si="357"/>
        <v>-54.277053012648288</v>
      </c>
      <c r="AM599" s="31">
        <f t="shared" si="358"/>
        <v>-89.889268737350676</v>
      </c>
      <c r="AN599" s="31">
        <f t="shared" si="359"/>
        <v>-44.832267010826577</v>
      </c>
      <c r="AO599" s="31">
        <f t="shared" si="360"/>
        <v>-89.889400662929503</v>
      </c>
      <c r="AP599" s="30">
        <f t="shared" si="376"/>
        <v>23.609121289162623</v>
      </c>
      <c r="AQ599" s="30">
        <f t="shared" si="377"/>
        <v>-22.498774732165998</v>
      </c>
      <c r="AR599" s="31">
        <f t="shared" si="361"/>
        <v>-40.174043229937347</v>
      </c>
      <c r="AS599" s="33">
        <f t="shared" si="362"/>
        <v>-191.10154016899941</v>
      </c>
      <c r="AT599" s="31">
        <f t="shared" si="363"/>
        <v>3.4395675397833954E-2</v>
      </c>
      <c r="AU599" s="31">
        <f t="shared" si="364"/>
        <v>5.0956046967056707</v>
      </c>
      <c r="AV599" s="32">
        <f t="shared" si="365"/>
        <v>-1.9423951066766443E-4</v>
      </c>
      <c r="AW599" s="31">
        <f t="shared" si="366"/>
        <v>-0.38317542321702236</v>
      </c>
      <c r="AX599" s="34">
        <f t="shared" si="367"/>
        <v>3.4201435887166287E-2</v>
      </c>
      <c r="AY599" s="35">
        <f t="shared" si="368"/>
        <v>4.7124292734886488</v>
      </c>
      <c r="AZ599" s="10">
        <f t="shared" si="369"/>
        <v>-40.139841794050177</v>
      </c>
      <c r="BA599" s="10">
        <f t="shared" si="370"/>
        <v>-186.38911089551075</v>
      </c>
      <c r="BB599" s="10">
        <f t="shared" si="371"/>
        <v>-6.3891108955107541</v>
      </c>
      <c r="BC599" s="37"/>
      <c r="BD599" s="46">
        <f t="shared" si="372"/>
        <v>-40</v>
      </c>
      <c r="BE599" s="46">
        <f t="shared" si="373"/>
        <v>-186</v>
      </c>
      <c r="BF599" s="46">
        <f t="shared" si="374"/>
        <v>-6</v>
      </c>
    </row>
    <row r="600" spans="22:58" x14ac:dyDescent="0.3">
      <c r="V600" s="29">
        <v>6.9600000000000897</v>
      </c>
      <c r="W600" s="36">
        <f t="shared" si="344"/>
        <v>91201083.935609847</v>
      </c>
      <c r="X600" s="30">
        <f t="shared" si="378"/>
        <v>0.52657877444698298</v>
      </c>
      <c r="Y600" s="31">
        <f t="shared" si="345"/>
        <v>-88.227847649202275</v>
      </c>
      <c r="Z600" s="31">
        <f t="shared" si="346"/>
        <v>-89.997778070627689</v>
      </c>
      <c r="AA600" s="31">
        <f t="shared" si="347"/>
        <v>77.033000617832073</v>
      </c>
      <c r="AB600" s="31">
        <f t="shared" si="348"/>
        <v>-89.991937446620923</v>
      </c>
      <c r="AC600" s="31">
        <f t="shared" si="349"/>
        <v>14.408735373533156</v>
      </c>
      <c r="AD600" s="31">
        <f t="shared" si="350"/>
        <v>79.026524738902225</v>
      </c>
      <c r="AE600" s="31">
        <f t="shared" si="351"/>
        <v>3.7404671166099437</v>
      </c>
      <c r="AF600" s="31">
        <f t="shared" si="352"/>
        <v>-100.96319077834639</v>
      </c>
      <c r="AG600" s="31">
        <f t="shared" si="375"/>
        <v>92.110410468749379</v>
      </c>
      <c r="AH600" s="31">
        <f t="shared" si="353"/>
        <v>-195.62085787710726</v>
      </c>
      <c r="AI600" s="31">
        <f t="shared" si="354"/>
        <v>-89.99999999051407</v>
      </c>
      <c r="AJ600" s="31">
        <f t="shared" si="355"/>
        <v>112.95523341017856</v>
      </c>
      <c r="AK600" s="31">
        <f t="shared" si="356"/>
        <v>89.999871067928041</v>
      </c>
      <c r="AL600" s="32">
        <f t="shared" si="357"/>
        <v>-54.47705228258063</v>
      </c>
      <c r="AM600" s="31">
        <f t="shared" si="358"/>
        <v>-89.891789282552082</v>
      </c>
      <c r="AN600" s="31">
        <f t="shared" si="359"/>
        <v>-45.032266280759941</v>
      </c>
      <c r="AO600" s="31">
        <f t="shared" si="360"/>
        <v>-89.891918205138111</v>
      </c>
      <c r="AP600" s="30">
        <f t="shared" si="376"/>
        <v>23.609121289162623</v>
      </c>
      <c r="AQ600" s="30">
        <f t="shared" si="377"/>
        <v>-22.498774732165998</v>
      </c>
      <c r="AR600" s="31">
        <f t="shared" si="361"/>
        <v>-40.181452607153375</v>
      </c>
      <c r="AS600" s="33">
        <f t="shared" si="362"/>
        <v>-190.85510898348451</v>
      </c>
      <c r="AT600" s="31">
        <f t="shared" si="363"/>
        <v>3.6009991336838243E-2</v>
      </c>
      <c r="AU600" s="31">
        <f t="shared" si="364"/>
        <v>5.2136498508725708</v>
      </c>
      <c r="AV600" s="32">
        <f t="shared" si="365"/>
        <v>-2.0339352242186492E-4</v>
      </c>
      <c r="AW600" s="31">
        <f t="shared" si="366"/>
        <v>-0.39210044990206111</v>
      </c>
      <c r="AX600" s="34">
        <f t="shared" si="367"/>
        <v>3.5806597814416377E-2</v>
      </c>
      <c r="AY600" s="35">
        <f t="shared" si="368"/>
        <v>4.8215494009705093</v>
      </c>
      <c r="AZ600" s="10">
        <f t="shared" si="369"/>
        <v>-40.145646009338961</v>
      </c>
      <c r="BA600" s="10">
        <f t="shared" si="370"/>
        <v>-186.03355958251402</v>
      </c>
      <c r="BB600" s="10">
        <f t="shared" si="371"/>
        <v>-6.033559582514016</v>
      </c>
      <c r="BC600" s="48"/>
      <c r="BD600" s="46">
        <f t="shared" si="372"/>
        <v>-40</v>
      </c>
      <c r="BE600" s="46">
        <f t="shared" si="373"/>
        <v>-186</v>
      </c>
      <c r="BF600" s="46">
        <f t="shared" si="374"/>
        <v>-6</v>
      </c>
    </row>
    <row r="601" spans="22:58" x14ac:dyDescent="0.3">
      <c r="V601" s="29">
        <v>6.9700000000000903</v>
      </c>
      <c r="W601" s="38">
        <f t="shared" si="344"/>
        <v>93325430.079718754</v>
      </c>
      <c r="X601" s="30">
        <f t="shared" si="378"/>
        <v>0.52657877444698298</v>
      </c>
      <c r="Y601" s="31">
        <f t="shared" si="345"/>
        <v>-88.427847648908354</v>
      </c>
      <c r="Z601" s="31">
        <f t="shared" si="346"/>
        <v>-89.997828647914986</v>
      </c>
      <c r="AA601" s="31">
        <f t="shared" si="347"/>
        <v>77.233000613961607</v>
      </c>
      <c r="AB601" s="31">
        <f t="shared" si="348"/>
        <v>-89.99212097273967</v>
      </c>
      <c r="AC601" s="31">
        <f t="shared" si="349"/>
        <v>14.601646957378875</v>
      </c>
      <c r="AD601" s="31">
        <f t="shared" si="350"/>
        <v>79.270447590366004</v>
      </c>
      <c r="AE601" s="31">
        <f t="shared" si="351"/>
        <v>3.9333786968791173</v>
      </c>
      <c r="AF601" s="31">
        <f t="shared" si="352"/>
        <v>-100.71950203028867</v>
      </c>
      <c r="AG601" s="31">
        <f t="shared" si="375"/>
        <v>92.110410468749379</v>
      </c>
      <c r="AH601" s="31">
        <f t="shared" si="353"/>
        <v>-195.82085787710727</v>
      </c>
      <c r="AI601" s="31">
        <f t="shared" si="354"/>
        <v>-89.999999990730004</v>
      </c>
      <c r="AJ601" s="31">
        <f t="shared" si="355"/>
        <v>113.1552334101776</v>
      </c>
      <c r="AK601" s="31">
        <f t="shared" si="356"/>
        <v>89.999874002780317</v>
      </c>
      <c r="AL601" s="32">
        <f t="shared" si="357"/>
        <v>-54.677051585371352</v>
      </c>
      <c r="AM601" s="31">
        <f t="shared" si="358"/>
        <v>-89.894252453544723</v>
      </c>
      <c r="AN601" s="31">
        <f t="shared" si="359"/>
        <v>-45.232265583551644</v>
      </c>
      <c r="AO601" s="31">
        <f t="shared" si="360"/>
        <v>-89.89437844149441</v>
      </c>
      <c r="AP601" s="30">
        <f t="shared" si="376"/>
        <v>23.609121289162623</v>
      </c>
      <c r="AQ601" s="30">
        <f t="shared" si="377"/>
        <v>-22.498774732165998</v>
      </c>
      <c r="AR601" s="31">
        <f t="shared" si="361"/>
        <v>-40.188540329675902</v>
      </c>
      <c r="AS601" s="33">
        <f t="shared" si="362"/>
        <v>-190.61388047178309</v>
      </c>
      <c r="AT601" s="31">
        <f t="shared" si="363"/>
        <v>3.7699744745125781E-2</v>
      </c>
      <c r="AU601" s="31">
        <f t="shared" si="364"/>
        <v>5.3343986928656602</v>
      </c>
      <c r="AV601" s="32">
        <f t="shared" si="365"/>
        <v>-2.1297892877982053E-4</v>
      </c>
      <c r="AW601" s="31">
        <f t="shared" si="366"/>
        <v>-0.40123334746268319</v>
      </c>
      <c r="AX601" s="34">
        <f t="shared" si="367"/>
        <v>3.7486765816345961E-2</v>
      </c>
      <c r="AY601" s="35">
        <f t="shared" si="368"/>
        <v>4.9331653454029771</v>
      </c>
      <c r="AZ601" s="10">
        <f t="shared" si="369"/>
        <v>-40.151053563859556</v>
      </c>
      <c r="BA601" s="10">
        <f t="shared" si="370"/>
        <v>-185.68071512638011</v>
      </c>
      <c r="BB601" s="10">
        <f t="shared" si="371"/>
        <v>-5.6807151263801074</v>
      </c>
      <c r="BC601" s="37"/>
      <c r="BD601" s="46">
        <f t="shared" si="372"/>
        <v>-40</v>
      </c>
      <c r="BE601" s="46">
        <f t="shared" si="373"/>
        <v>-186</v>
      </c>
      <c r="BF601" s="46">
        <f t="shared" si="374"/>
        <v>-6</v>
      </c>
    </row>
    <row r="602" spans="22:58" x14ac:dyDescent="0.3">
      <c r="V602" s="29">
        <v>6.9800000000000901</v>
      </c>
      <c r="W602" s="38">
        <f t="shared" si="344"/>
        <v>95499258.602163702</v>
      </c>
      <c r="X602" s="30">
        <f t="shared" si="378"/>
        <v>0.52657877444698298</v>
      </c>
      <c r="Y602" s="31">
        <f t="shared" si="345"/>
        <v>-88.627847648627608</v>
      </c>
      <c r="Z602" s="31">
        <f t="shared" si="346"/>
        <v>-89.997878073922692</v>
      </c>
      <c r="AA602" s="31">
        <f t="shared" si="347"/>
        <v>77.433000610265296</v>
      </c>
      <c r="AB602" s="31">
        <f t="shared" si="348"/>
        <v>-89.992300321294096</v>
      </c>
      <c r="AC602" s="31">
        <f t="shared" si="349"/>
        <v>14.794866755240921</v>
      </c>
      <c r="AD602" s="31">
        <f t="shared" si="350"/>
        <v>79.509198955886035</v>
      </c>
      <c r="AE602" s="31">
        <f t="shared" si="351"/>
        <v>4.1265984913255984</v>
      </c>
      <c r="AF602" s="31">
        <f t="shared" si="352"/>
        <v>-100.48097943933075</v>
      </c>
      <c r="AG602" s="31">
        <f t="shared" si="375"/>
        <v>92.110410468749379</v>
      </c>
      <c r="AH602" s="31">
        <f t="shared" si="353"/>
        <v>-196.02085787710729</v>
      </c>
      <c r="AI602" s="31">
        <f t="shared" si="354"/>
        <v>-89.999999990941021</v>
      </c>
      <c r="AJ602" s="31">
        <f t="shared" si="355"/>
        <v>113.35523341017665</v>
      </c>
      <c r="AK602" s="31">
        <f t="shared" si="356"/>
        <v>89.999876870827194</v>
      </c>
      <c r="AL602" s="32">
        <f t="shared" si="357"/>
        <v>-54.877050919541531</v>
      </c>
      <c r="AM602" s="31">
        <f t="shared" si="358"/>
        <v>-89.89665955629799</v>
      </c>
      <c r="AN602" s="31">
        <f t="shared" si="359"/>
        <v>-45.43226491772279</v>
      </c>
      <c r="AO602" s="31">
        <f t="shared" si="360"/>
        <v>-89.896782676411817</v>
      </c>
      <c r="AP602" s="30">
        <f t="shared" si="376"/>
        <v>23.609121289162623</v>
      </c>
      <c r="AQ602" s="30">
        <f t="shared" si="377"/>
        <v>-22.498774732165998</v>
      </c>
      <c r="AR602" s="31">
        <f t="shared" si="361"/>
        <v>-40.195319869400571</v>
      </c>
      <c r="AS602" s="33">
        <f t="shared" si="362"/>
        <v>-190.37776211574257</v>
      </c>
      <c r="AT602" s="31">
        <f t="shared" si="363"/>
        <v>3.9468429404255621E-2</v>
      </c>
      <c r="AU602" s="31">
        <f t="shared" si="364"/>
        <v>5.4579109525906482</v>
      </c>
      <c r="AV602" s="32">
        <f t="shared" si="365"/>
        <v>-2.2301605874740067E-4</v>
      </c>
      <c r="AW602" s="31">
        <f t="shared" si="366"/>
        <v>-0.41057895642459857</v>
      </c>
      <c r="AX602" s="34">
        <f t="shared" si="367"/>
        <v>3.9245413345508219E-2</v>
      </c>
      <c r="AY602" s="35">
        <f t="shared" si="368"/>
        <v>5.0473319961660499</v>
      </c>
      <c r="AZ602" s="10">
        <f t="shared" si="369"/>
        <v>-40.156074456055066</v>
      </c>
      <c r="BA602" s="10">
        <f t="shared" si="370"/>
        <v>-185.33043011957653</v>
      </c>
      <c r="BB602" s="10">
        <f t="shared" si="371"/>
        <v>-5.3304301195765333</v>
      </c>
      <c r="BC602" s="37"/>
      <c r="BD602" s="46">
        <f t="shared" si="372"/>
        <v>-40</v>
      </c>
      <c r="BE602" s="46">
        <f t="shared" si="373"/>
        <v>-185</v>
      </c>
      <c r="BF602" s="46">
        <f t="shared" si="374"/>
        <v>-5</v>
      </c>
    </row>
    <row r="603" spans="22:58" x14ac:dyDescent="0.3">
      <c r="V603" s="29">
        <v>6.9900000000000899</v>
      </c>
      <c r="W603" s="36">
        <f t="shared" si="344"/>
        <v>97723722.095601618</v>
      </c>
      <c r="X603" s="30">
        <f t="shared" si="378"/>
        <v>0.52657877444698298</v>
      </c>
      <c r="Y603" s="31">
        <f t="shared" si="345"/>
        <v>-88.827847648359523</v>
      </c>
      <c r="Z603" s="31">
        <f t="shared" si="346"/>
        <v>-89.997926374857087</v>
      </c>
      <c r="AA603" s="31">
        <f t="shared" si="347"/>
        <v>77.633000606735337</v>
      </c>
      <c r="AB603" s="31">
        <f t="shared" si="348"/>
        <v>-89.992475587377157</v>
      </c>
      <c r="AC603" s="31">
        <f t="shared" si="349"/>
        <v>14.988381816133396</v>
      </c>
      <c r="AD603" s="31">
        <f t="shared" si="350"/>
        <v>79.742872243248328</v>
      </c>
      <c r="AE603" s="31">
        <f t="shared" si="351"/>
        <v>4.3201135489561988</v>
      </c>
      <c r="AF603" s="31">
        <f t="shared" si="352"/>
        <v>-100.24752971898592</v>
      </c>
      <c r="AG603" s="31">
        <f t="shared" si="375"/>
        <v>92.110410468749379</v>
      </c>
      <c r="AH603" s="31">
        <f t="shared" si="353"/>
        <v>-196.22085787710728</v>
      </c>
      <c r="AI603" s="31">
        <f t="shared" si="354"/>
        <v>-89.99999999114722</v>
      </c>
      <c r="AJ603" s="31">
        <f t="shared" si="355"/>
        <v>113.55523341017575</v>
      </c>
      <c r="AK603" s="31">
        <f t="shared" si="356"/>
        <v>89.999879673589334</v>
      </c>
      <c r="AL603" s="32">
        <f t="shared" si="357"/>
        <v>-55.077050283678879</v>
      </c>
      <c r="AM603" s="31">
        <f t="shared" si="358"/>
        <v>-89.899011867055663</v>
      </c>
      <c r="AN603" s="31">
        <f t="shared" si="359"/>
        <v>-45.632264281861033</v>
      </c>
      <c r="AO603" s="31">
        <f t="shared" si="360"/>
        <v>-89.899132184613549</v>
      </c>
      <c r="AP603" s="30">
        <f t="shared" si="376"/>
        <v>23.609121289162623</v>
      </c>
      <c r="AQ603" s="30">
        <f t="shared" si="377"/>
        <v>-22.498774732165998</v>
      </c>
      <c r="AR603" s="31">
        <f t="shared" si="361"/>
        <v>-40.201804175908208</v>
      </c>
      <c r="AS603" s="33">
        <f t="shared" si="362"/>
        <v>-190.14666190359947</v>
      </c>
      <c r="AT603" s="31">
        <f t="shared" si="363"/>
        <v>4.1319697902008221E-2</v>
      </c>
      <c r="AU603" s="31">
        <f t="shared" si="364"/>
        <v>5.5842475236363658</v>
      </c>
      <c r="AV603" s="32">
        <f t="shared" si="365"/>
        <v>-2.3352619921438375E-4</v>
      </c>
      <c r="AW603" s="31">
        <f t="shared" si="366"/>
        <v>-0.4201422299630917</v>
      </c>
      <c r="AX603" s="34">
        <f t="shared" si="367"/>
        <v>4.1086171702793835E-2</v>
      </c>
      <c r="AY603" s="35">
        <f t="shared" si="368"/>
        <v>5.1641052936732743</v>
      </c>
      <c r="AZ603" s="10">
        <f t="shared" si="369"/>
        <v>-40.160718004205414</v>
      </c>
      <c r="BA603" s="10">
        <f t="shared" si="370"/>
        <v>-184.98255660992618</v>
      </c>
      <c r="BB603" s="10">
        <f t="shared" si="371"/>
        <v>-4.9825566099261778</v>
      </c>
      <c r="BC603" s="48"/>
      <c r="BD603" s="46">
        <f t="shared" si="372"/>
        <v>-40</v>
      </c>
      <c r="BE603" s="46">
        <f t="shared" si="373"/>
        <v>-185</v>
      </c>
      <c r="BF603" s="46">
        <f t="shared" si="374"/>
        <v>-5</v>
      </c>
    </row>
    <row r="604" spans="22:58" x14ac:dyDescent="0.3">
      <c r="V604" s="29">
        <v>7.0000000000000897</v>
      </c>
      <c r="W604" s="38">
        <f t="shared" si="344"/>
        <v>100000000.00002068</v>
      </c>
      <c r="X604" s="30">
        <f t="shared" si="378"/>
        <v>0.52657877444698298</v>
      </c>
      <c r="Y604" s="31">
        <f t="shared" si="345"/>
        <v>-89.027847648103474</v>
      </c>
      <c r="Z604" s="31">
        <f t="shared" si="346"/>
        <v>-89.997973576327993</v>
      </c>
      <c r="AA604" s="31">
        <f t="shared" si="347"/>
        <v>77.833000603364241</v>
      </c>
      <c r="AB604" s="31">
        <f t="shared" si="348"/>
        <v>-89.99264686391723</v>
      </c>
      <c r="AC604" s="31">
        <f t="shared" si="349"/>
        <v>15.182179694788907</v>
      </c>
      <c r="AD604" s="31">
        <f t="shared" si="350"/>
        <v>79.971560240181674</v>
      </c>
      <c r="AE604" s="31">
        <f t="shared" si="351"/>
        <v>4.5139114244966621</v>
      </c>
      <c r="AF604" s="31">
        <f t="shared" si="352"/>
        <v>-100.01906020006354</v>
      </c>
      <c r="AG604" s="31">
        <f t="shared" si="375"/>
        <v>92.110410468749379</v>
      </c>
      <c r="AH604" s="31">
        <f t="shared" si="353"/>
        <v>-196.42085787710724</v>
      </c>
      <c r="AI604" s="31">
        <f t="shared" si="354"/>
        <v>-89.999999991348744</v>
      </c>
      <c r="AJ604" s="31">
        <f t="shared" si="355"/>
        <v>113.75523341017485</v>
      </c>
      <c r="AK604" s="31">
        <f t="shared" si="356"/>
        <v>89.999882412552836</v>
      </c>
      <c r="AL604" s="32">
        <f t="shared" si="357"/>
        <v>-55.27704967643465</v>
      </c>
      <c r="AM604" s="31">
        <f t="shared" si="358"/>
        <v>-89.901310633012272</v>
      </c>
      <c r="AN604" s="31">
        <f t="shared" si="359"/>
        <v>-45.832263674617657</v>
      </c>
      <c r="AO604" s="31">
        <f t="shared" si="360"/>
        <v>-89.901428211808181</v>
      </c>
      <c r="AP604" s="30">
        <f t="shared" si="376"/>
        <v>23.609121289162623</v>
      </c>
      <c r="AQ604" s="30">
        <f t="shared" si="377"/>
        <v>-22.498774732165998</v>
      </c>
      <c r="AR604" s="31">
        <f t="shared" si="361"/>
        <v>-40.20800569312437</v>
      </c>
      <c r="AS604" s="33">
        <f t="shared" si="362"/>
        <v>-189.9204884118717</v>
      </c>
      <c r="AT604" s="31">
        <f t="shared" si="363"/>
        <v>4.3257368564007879E-2</v>
      </c>
      <c r="AU604" s="31">
        <f t="shared" si="364"/>
        <v>5.7134704746574227</v>
      </c>
      <c r="AV604" s="32">
        <f t="shared" si="365"/>
        <v>-2.4453164007612853E-4</v>
      </c>
      <c r="AW604" s="31">
        <f t="shared" si="366"/>
        <v>-0.42992823651975437</v>
      </c>
      <c r="AX604" s="34">
        <f t="shared" si="367"/>
        <v>4.3012836923931749E-2</v>
      </c>
      <c r="AY604" s="35">
        <f t="shared" si="368"/>
        <v>5.2835422381376684</v>
      </c>
      <c r="AZ604" s="10">
        <f t="shared" si="369"/>
        <v>-40.164992856200442</v>
      </c>
      <c r="BA604" s="10">
        <f t="shared" si="370"/>
        <v>-184.63694617373403</v>
      </c>
      <c r="BB604" s="10">
        <f t="shared" si="371"/>
        <v>-4.6369461737340316</v>
      </c>
      <c r="BC604" s="37"/>
      <c r="BD604" s="46">
        <f t="shared" si="372"/>
        <v>-40</v>
      </c>
      <c r="BE604" s="46">
        <f t="shared" si="373"/>
        <v>-185</v>
      </c>
      <c r="BF604" s="46">
        <f t="shared" si="374"/>
        <v>-5</v>
      </c>
    </row>
    <row r="605" spans="22:58" x14ac:dyDescent="0.3">
      <c r="V605" s="29">
        <v>7.0100000000000904</v>
      </c>
      <c r="W605" s="38">
        <f t="shared" si="344"/>
        <v>102329299.22809692</v>
      </c>
      <c r="X605" s="30">
        <f t="shared" si="378"/>
        <v>0.52657877444698298</v>
      </c>
      <c r="Y605" s="31">
        <f t="shared" si="345"/>
        <v>-89.227847647858994</v>
      </c>
      <c r="Z605" s="31">
        <f t="shared" si="346"/>
        <v>-89.99801970336226</v>
      </c>
      <c r="AA605" s="31">
        <f t="shared" si="347"/>
        <v>78.033000600144916</v>
      </c>
      <c r="AB605" s="31">
        <f t="shared" si="348"/>
        <v>-89.992814241727373</v>
      </c>
      <c r="AC605" s="31">
        <f t="shared" si="349"/>
        <v>15.376248435210023</v>
      </c>
      <c r="AD605" s="31">
        <f t="shared" si="350"/>
        <v>80.19535503994544</v>
      </c>
      <c r="AE605" s="31">
        <f t="shared" si="351"/>
        <v>4.7079801619429347</v>
      </c>
      <c r="AF605" s="31">
        <f t="shared" si="352"/>
        <v>-99.795478905144194</v>
      </c>
      <c r="AG605" s="31">
        <f t="shared" si="375"/>
        <v>92.110410468749379</v>
      </c>
      <c r="AH605" s="31">
        <f t="shared" si="353"/>
        <v>-196.62085787710726</v>
      </c>
      <c r="AI605" s="31">
        <f t="shared" si="354"/>
        <v>-89.999999991545664</v>
      </c>
      <c r="AJ605" s="31">
        <f t="shared" si="355"/>
        <v>113.95523341017407</v>
      </c>
      <c r="AK605" s="31">
        <f t="shared" si="356"/>
        <v>89.999885089169922</v>
      </c>
      <c r="AL605" s="32">
        <f t="shared" si="357"/>
        <v>-55.477049096520894</v>
      </c>
      <c r="AM605" s="31">
        <f t="shared" si="358"/>
        <v>-89.903557072974337</v>
      </c>
      <c r="AN605" s="31">
        <f t="shared" si="359"/>
        <v>-46.032263094704696</v>
      </c>
      <c r="AO605" s="31">
        <f t="shared" si="360"/>
        <v>-89.903671975350079</v>
      </c>
      <c r="AP605" s="30">
        <f t="shared" si="376"/>
        <v>23.609121289162623</v>
      </c>
      <c r="AQ605" s="30">
        <f t="shared" si="377"/>
        <v>-22.498774732165998</v>
      </c>
      <c r="AR605" s="31">
        <f t="shared" si="361"/>
        <v>-40.213936375765137</v>
      </c>
      <c r="AS605" s="33">
        <f t="shared" si="362"/>
        <v>-189.69915088049427</v>
      </c>
      <c r="AT605" s="31">
        <f t="shared" si="363"/>
        <v>4.5285432660429482E-2</v>
      </c>
      <c r="AU605" s="31">
        <f t="shared" si="364"/>
        <v>5.8456430599639129</v>
      </c>
      <c r="AV605" s="32">
        <f t="shared" si="365"/>
        <v>-2.5605572149876724E-4</v>
      </c>
      <c r="AW605" s="31">
        <f t="shared" si="366"/>
        <v>-0.43994216247967199</v>
      </c>
      <c r="AX605" s="34">
        <f t="shared" si="367"/>
        <v>4.5029376938930714E-2</v>
      </c>
      <c r="AY605" s="35">
        <f t="shared" si="368"/>
        <v>5.4057008974842411</v>
      </c>
      <c r="AZ605" s="10">
        <f t="shared" si="369"/>
        <v>-40.168906998826209</v>
      </c>
      <c r="BA605" s="10">
        <f t="shared" si="370"/>
        <v>-184.29344998301002</v>
      </c>
      <c r="BB605" s="10">
        <f t="shared" si="371"/>
        <v>-4.2934499830100208</v>
      </c>
      <c r="BC605" s="37"/>
      <c r="BD605" s="46">
        <f t="shared" si="372"/>
        <v>-40</v>
      </c>
      <c r="BE605" s="46">
        <f t="shared" si="373"/>
        <v>-184</v>
      </c>
      <c r="BF605" s="46">
        <f t="shared" si="374"/>
        <v>-4</v>
      </c>
    </row>
    <row r="606" spans="22:58" x14ac:dyDescent="0.3">
      <c r="V606" s="29">
        <v>7.0200000000000902</v>
      </c>
      <c r="W606" s="36">
        <f t="shared" si="344"/>
        <v>104712854.80511194</v>
      </c>
      <c r="X606" s="30">
        <f t="shared" si="378"/>
        <v>0.52657877444698298</v>
      </c>
      <c r="Y606" s="31">
        <f t="shared" si="345"/>
        <v>-89.427847647625498</v>
      </c>
      <c r="Z606" s="31">
        <f t="shared" si="346"/>
        <v>-89.998064780417025</v>
      </c>
      <c r="AA606" s="31">
        <f t="shared" si="347"/>
        <v>78.233000597070458</v>
      </c>
      <c r="AB606" s="31">
        <f t="shared" si="348"/>
        <v>-89.992977809553551</v>
      </c>
      <c r="AC606" s="31">
        <f t="shared" si="349"/>
        <v>15.570576554463582</v>
      </c>
      <c r="AD606" s="31">
        <f t="shared" si="350"/>
        <v>80.41434797330723</v>
      </c>
      <c r="AE606" s="31">
        <f t="shared" si="351"/>
        <v>4.9023082783555303</v>
      </c>
      <c r="AF606" s="31">
        <f t="shared" si="352"/>
        <v>-99.576694616663332</v>
      </c>
      <c r="AG606" s="31">
        <f t="shared" si="375"/>
        <v>92.110410468749379</v>
      </c>
      <c r="AH606" s="31">
        <f t="shared" si="353"/>
        <v>-196.82085787710724</v>
      </c>
      <c r="AI606" s="31">
        <f t="shared" si="354"/>
        <v>-89.999999991738107</v>
      </c>
      <c r="AJ606" s="31">
        <f t="shared" si="355"/>
        <v>114.15523341017328</v>
      </c>
      <c r="AK606" s="31">
        <f t="shared" si="356"/>
        <v>89.999887704859745</v>
      </c>
      <c r="AL606" s="32">
        <f t="shared" si="357"/>
        <v>-55.677048542707453</v>
      </c>
      <c r="AM606" s="31">
        <f t="shared" si="358"/>
        <v>-89.90575237800644</v>
      </c>
      <c r="AN606" s="31">
        <f t="shared" si="359"/>
        <v>-46.232262540892037</v>
      </c>
      <c r="AO606" s="31">
        <f t="shared" si="360"/>
        <v>-89.905864664884803</v>
      </c>
      <c r="AP606" s="30">
        <f t="shared" si="376"/>
        <v>23.609121289162623</v>
      </c>
      <c r="AQ606" s="30">
        <f t="shared" si="377"/>
        <v>-22.498774732165998</v>
      </c>
      <c r="AR606" s="31">
        <f t="shared" si="361"/>
        <v>-40.219607705539879</v>
      </c>
      <c r="AS606" s="33">
        <f t="shared" si="362"/>
        <v>-189.48255928154813</v>
      </c>
      <c r="AT606" s="31">
        <f t="shared" si="363"/>
        <v>4.7408061896001129E-2</v>
      </c>
      <c r="AU606" s="31">
        <f t="shared" si="364"/>
        <v>5.9808297292313526</v>
      </c>
      <c r="AV606" s="32">
        <f t="shared" si="365"/>
        <v>-2.6812288337148298E-4</v>
      </c>
      <c r="AW606" s="31">
        <f t="shared" si="366"/>
        <v>-0.45018931491039405</v>
      </c>
      <c r="AX606" s="34">
        <f t="shared" si="367"/>
        <v>4.7139939012629646E-2</v>
      </c>
      <c r="AY606" s="35">
        <f t="shared" si="368"/>
        <v>5.5306404143209589</v>
      </c>
      <c r="AZ606" s="10">
        <f t="shared" si="369"/>
        <v>-40.172467766527248</v>
      </c>
      <c r="BA606" s="10">
        <f t="shared" si="370"/>
        <v>-183.95191886722716</v>
      </c>
      <c r="BB606" s="10">
        <f t="shared" si="371"/>
        <v>-3.9519188672271639</v>
      </c>
      <c r="BC606" s="48"/>
      <c r="BD606" s="46">
        <f t="shared" si="372"/>
        <v>-40</v>
      </c>
      <c r="BE606" s="46">
        <f t="shared" si="373"/>
        <v>-184</v>
      </c>
      <c r="BF606" s="46">
        <f t="shared" si="374"/>
        <v>-4</v>
      </c>
    </row>
    <row r="607" spans="22:58" x14ac:dyDescent="0.3">
      <c r="V607" s="29">
        <v>7.03000000000009</v>
      </c>
      <c r="W607" s="38">
        <f t="shared" si="344"/>
        <v>107151930.52378313</v>
      </c>
      <c r="X607" s="30">
        <f t="shared" si="378"/>
        <v>0.52657877444698298</v>
      </c>
      <c r="Y607" s="31">
        <f t="shared" si="345"/>
        <v>-89.627847647402504</v>
      </c>
      <c r="Z607" s="31">
        <f t="shared" si="346"/>
        <v>-89.99810883139277</v>
      </c>
      <c r="AA607" s="31">
        <f t="shared" si="347"/>
        <v>78.43300059413437</v>
      </c>
      <c r="AB607" s="31">
        <f t="shared" si="348"/>
        <v>-89.99313765412154</v>
      </c>
      <c r="AC607" s="31">
        <f t="shared" si="349"/>
        <v>15.765153026744613</v>
      </c>
      <c r="AD607" s="31">
        <f t="shared" si="350"/>
        <v>80.628629546571503</v>
      </c>
      <c r="AE607" s="31">
        <f t="shared" si="351"/>
        <v>5.0968847479234682</v>
      </c>
      <c r="AF607" s="31">
        <f t="shared" si="352"/>
        <v>-99.362616938942793</v>
      </c>
      <c r="AG607" s="31">
        <f t="shared" si="375"/>
        <v>92.110410468749379</v>
      </c>
      <c r="AH607" s="31">
        <f t="shared" si="353"/>
        <v>-197.02085787710726</v>
      </c>
      <c r="AI607" s="31">
        <f t="shared" si="354"/>
        <v>-89.999999991926174</v>
      </c>
      <c r="AJ607" s="31">
        <f t="shared" si="355"/>
        <v>114.35523341017253</v>
      </c>
      <c r="AK607" s="31">
        <f t="shared" si="356"/>
        <v>89.999890261009213</v>
      </c>
      <c r="AL607" s="32">
        <f t="shared" si="357"/>
        <v>-55.87704801381966</v>
      </c>
      <c r="AM607" s="31">
        <f t="shared" si="358"/>
        <v>-89.90789771206255</v>
      </c>
      <c r="AN607" s="31">
        <f t="shared" si="359"/>
        <v>-46.432262012005012</v>
      </c>
      <c r="AO607" s="31">
        <f t="shared" si="360"/>
        <v>-89.90800744297951</v>
      </c>
      <c r="AP607" s="30">
        <f t="shared" si="376"/>
        <v>23.609121289162623</v>
      </c>
      <c r="AQ607" s="30">
        <f t="shared" si="377"/>
        <v>-22.498774732165998</v>
      </c>
      <c r="AR607" s="31">
        <f t="shared" si="361"/>
        <v>-40.225030707084919</v>
      </c>
      <c r="AS607" s="33">
        <f t="shared" si="362"/>
        <v>-189.27062438192229</v>
      </c>
      <c r="AT607" s="31">
        <f t="shared" si="363"/>
        <v>4.9629616191520787E-2</v>
      </c>
      <c r="AU607" s="31">
        <f t="shared" si="364"/>
        <v>6.1190961362392224</v>
      </c>
      <c r="AV607" s="32">
        <f t="shared" si="365"/>
        <v>-2.8075871712349479E-4</v>
      </c>
      <c r="AW607" s="31">
        <f t="shared" si="366"/>
        <v>-0.46067512436414149</v>
      </c>
      <c r="AX607" s="34">
        <f t="shared" si="367"/>
        <v>4.9348857474397295E-2</v>
      </c>
      <c r="AY607" s="35">
        <f t="shared" si="368"/>
        <v>5.6584210118750811</v>
      </c>
      <c r="AZ607" s="10">
        <f t="shared" si="369"/>
        <v>-40.17568184961052</v>
      </c>
      <c r="BA607" s="10">
        <f t="shared" si="370"/>
        <v>-183.61220337004721</v>
      </c>
      <c r="BB607" s="10">
        <f t="shared" si="371"/>
        <v>-3.6122033700472116</v>
      </c>
      <c r="BC607" s="37"/>
      <c r="BD607" s="46">
        <f t="shared" si="372"/>
        <v>-40</v>
      </c>
      <c r="BE607" s="46">
        <f t="shared" si="373"/>
        <v>-184</v>
      </c>
      <c r="BF607" s="46">
        <f t="shared" si="374"/>
        <v>-4</v>
      </c>
    </row>
    <row r="608" spans="22:58" x14ac:dyDescent="0.3">
      <c r="V608" s="29">
        <v>7.0400000000000897</v>
      </c>
      <c r="W608" s="38">
        <f t="shared" si="344"/>
        <v>109647819.61434153</v>
      </c>
      <c r="X608" s="30">
        <f t="shared" si="378"/>
        <v>0.52657877444698298</v>
      </c>
      <c r="Y608" s="31">
        <f t="shared" si="345"/>
        <v>-89.827847647189557</v>
      </c>
      <c r="Z608" s="31">
        <f t="shared" si="346"/>
        <v>-89.998151879645889</v>
      </c>
      <c r="AA608" s="31">
        <f t="shared" si="347"/>
        <v>78.633000591330443</v>
      </c>
      <c r="AB608" s="31">
        <f t="shared" si="348"/>
        <v>-89.993293860183059</v>
      </c>
      <c r="AC608" s="31">
        <f t="shared" si="349"/>
        <v>15.959967267731113</v>
      </c>
      <c r="AD608" s="31">
        <f t="shared" si="350"/>
        <v>80.838289385327471</v>
      </c>
      <c r="AE608" s="31">
        <f t="shared" si="351"/>
        <v>5.2916989863189876</v>
      </c>
      <c r="AF608" s="31">
        <f t="shared" si="352"/>
        <v>-99.153156354501476</v>
      </c>
      <c r="AG608" s="31">
        <f t="shared" si="375"/>
        <v>92.110410468749379</v>
      </c>
      <c r="AH608" s="31">
        <f t="shared" si="353"/>
        <v>-197.22085787710725</v>
      </c>
      <c r="AI608" s="31">
        <f t="shared" si="354"/>
        <v>-89.999999992109963</v>
      </c>
      <c r="AJ608" s="31">
        <f t="shared" si="355"/>
        <v>114.55523341017182</v>
      </c>
      <c r="AK608" s="31">
        <f t="shared" si="356"/>
        <v>89.999892758973616</v>
      </c>
      <c r="AL608" s="32">
        <f t="shared" si="357"/>
        <v>-56.077047508735674</v>
      </c>
      <c r="AM608" s="31">
        <f t="shared" si="358"/>
        <v>-89.90999421260311</v>
      </c>
      <c r="AN608" s="31">
        <f t="shared" si="359"/>
        <v>-46.632261506921722</v>
      </c>
      <c r="AO608" s="31">
        <f t="shared" si="360"/>
        <v>-89.910101445739457</v>
      </c>
      <c r="AP608" s="30">
        <f t="shared" si="376"/>
        <v>23.609121289162623</v>
      </c>
      <c r="AQ608" s="30">
        <f t="shared" si="377"/>
        <v>-22.498774732165998</v>
      </c>
      <c r="AR608" s="31">
        <f t="shared" si="361"/>
        <v>-40.230215963606106</v>
      </c>
      <c r="AS608" s="33">
        <f t="shared" si="362"/>
        <v>-189.06325780024093</v>
      </c>
      <c r="AT608" s="31">
        <f t="shared" si="363"/>
        <v>5.1954651764989444E-2</v>
      </c>
      <c r="AU608" s="31">
        <f t="shared" si="364"/>
        <v>6.2605091465388503</v>
      </c>
      <c r="AV608" s="32">
        <f t="shared" si="365"/>
        <v>-2.9399001997056171E-4</v>
      </c>
      <c r="AW608" s="31">
        <f t="shared" si="366"/>
        <v>-0.47140514774462938</v>
      </c>
      <c r="AX608" s="34">
        <f t="shared" si="367"/>
        <v>5.1660661745018883E-2</v>
      </c>
      <c r="AY608" s="35">
        <f t="shared" si="368"/>
        <v>5.7891039987942206</v>
      </c>
      <c r="AZ608" s="10">
        <f t="shared" si="369"/>
        <v>-40.178555301861088</v>
      </c>
      <c r="BA608" s="10">
        <f t="shared" si="370"/>
        <v>-183.27415380144672</v>
      </c>
      <c r="BB608" s="10">
        <f t="shared" si="371"/>
        <v>-3.2741538014467153</v>
      </c>
      <c r="BC608" s="37"/>
      <c r="BD608" s="46">
        <f t="shared" si="372"/>
        <v>-40</v>
      </c>
      <c r="BE608" s="46">
        <f t="shared" si="373"/>
        <v>-183</v>
      </c>
      <c r="BF608" s="46">
        <f t="shared" si="374"/>
        <v>-3</v>
      </c>
    </row>
    <row r="609" spans="22:58" x14ac:dyDescent="0.3">
      <c r="V609" s="29">
        <v>7.0500000000000904</v>
      </c>
      <c r="W609" s="36">
        <f t="shared" si="344"/>
        <v>112201845.43021989</v>
      </c>
      <c r="X609" s="30">
        <f t="shared" si="378"/>
        <v>0.52657877444698298</v>
      </c>
      <c r="Y609" s="31">
        <f t="shared" si="345"/>
        <v>-90.027847646986189</v>
      </c>
      <c r="Z609" s="31">
        <f t="shared" si="346"/>
        <v>-89.998193948001116</v>
      </c>
      <c r="AA609" s="31">
        <f t="shared" si="347"/>
        <v>78.833000588652695</v>
      </c>
      <c r="AB609" s="31">
        <f t="shared" si="348"/>
        <v>-89.993446510560602</v>
      </c>
      <c r="AC609" s="31">
        <f t="shared" si="349"/>
        <v>16.15500911924914</v>
      </c>
      <c r="AD609" s="31">
        <f t="shared" si="350"/>
        <v>81.043416183596477</v>
      </c>
      <c r="AE609" s="31">
        <f t="shared" si="351"/>
        <v>5.4867408353626352</v>
      </c>
      <c r="AF609" s="31">
        <f t="shared" si="352"/>
        <v>-98.948224274965256</v>
      </c>
      <c r="AG609" s="31">
        <f t="shared" si="375"/>
        <v>92.110410468749379</v>
      </c>
      <c r="AH609" s="31">
        <f t="shared" si="353"/>
        <v>-197.42085787710724</v>
      </c>
      <c r="AI609" s="31">
        <f t="shared" si="354"/>
        <v>-89.99999999228956</v>
      </c>
      <c r="AJ609" s="31">
        <f t="shared" si="355"/>
        <v>114.75523341017112</v>
      </c>
      <c r="AK609" s="31">
        <f t="shared" si="356"/>
        <v>89.999895200077404</v>
      </c>
      <c r="AL609" s="32">
        <f t="shared" si="357"/>
        <v>-56.277047026384167</v>
      </c>
      <c r="AM609" s="31">
        <f t="shared" si="358"/>
        <v>-89.912042991197993</v>
      </c>
      <c r="AN609" s="31">
        <f t="shared" si="359"/>
        <v>-46.832261024570911</v>
      </c>
      <c r="AO609" s="31">
        <f t="shared" si="360"/>
        <v>-89.912147783410148</v>
      </c>
      <c r="AP609" s="30">
        <f t="shared" si="376"/>
        <v>23.609121289162623</v>
      </c>
      <c r="AQ609" s="30">
        <f t="shared" si="377"/>
        <v>-22.498774732165998</v>
      </c>
      <c r="AR609" s="31">
        <f t="shared" si="361"/>
        <v>-40.235173632211648</v>
      </c>
      <c r="AS609" s="33">
        <f t="shared" si="362"/>
        <v>-188.86037205837539</v>
      </c>
      <c r="AT609" s="31">
        <f t="shared" si="363"/>
        <v>5.438792952042814E-2</v>
      </c>
      <c r="AU609" s="31">
        <f t="shared" si="364"/>
        <v>6.4051368439458907</v>
      </c>
      <c r="AV609" s="32">
        <f t="shared" si="365"/>
        <v>-3.078448517059834E-4</v>
      </c>
      <c r="AW609" s="31">
        <f t="shared" si="366"/>
        <v>-0.48238507123999752</v>
      </c>
      <c r="AX609" s="34">
        <f t="shared" si="367"/>
        <v>5.4080084668722155E-2</v>
      </c>
      <c r="AY609" s="35">
        <f t="shared" si="368"/>
        <v>5.9227517727058929</v>
      </c>
      <c r="AZ609" s="10">
        <f t="shared" si="369"/>
        <v>-40.181093547542929</v>
      </c>
      <c r="BA609" s="10">
        <f t="shared" si="370"/>
        <v>-182.93762028566951</v>
      </c>
      <c r="BB609" s="10">
        <f t="shared" si="371"/>
        <v>-2.9376202856695102</v>
      </c>
      <c r="BC609" s="48"/>
      <c r="BD609" s="46">
        <f t="shared" si="372"/>
        <v>-40</v>
      </c>
      <c r="BE609" s="46">
        <f t="shared" si="373"/>
        <v>-183</v>
      </c>
      <c r="BF609" s="46">
        <f t="shared" si="374"/>
        <v>-3</v>
      </c>
    </row>
    <row r="610" spans="22:58" x14ac:dyDescent="0.3">
      <c r="V610" s="29">
        <v>7.0600000000000902</v>
      </c>
      <c r="W610" s="38">
        <f t="shared" si="344"/>
        <v>114815362.14971235</v>
      </c>
      <c r="X610" s="30">
        <f t="shared" si="378"/>
        <v>0.52657877444698298</v>
      </c>
      <c r="Y610" s="31">
        <f t="shared" si="345"/>
        <v>-90.227847646791957</v>
      </c>
      <c r="Z610" s="31">
        <f t="shared" si="346"/>
        <v>-89.998235058763697</v>
      </c>
      <c r="AA610" s="31">
        <f t="shared" si="347"/>
        <v>79.033000586095469</v>
      </c>
      <c r="AB610" s="31">
        <f t="shared" si="348"/>
        <v>-89.993595686191426</v>
      </c>
      <c r="AC610" s="31">
        <f t="shared" si="349"/>
        <v>16.350268834264003</v>
      </c>
      <c r="AD610" s="31">
        <f t="shared" si="350"/>
        <v>81.244097658069066</v>
      </c>
      <c r="AE610" s="31">
        <f t="shared" si="351"/>
        <v>5.6820005480145035</v>
      </c>
      <c r="AF610" s="31">
        <f t="shared" si="352"/>
        <v>-98.747733086886043</v>
      </c>
      <c r="AG610" s="31">
        <f t="shared" si="375"/>
        <v>92.110410468749379</v>
      </c>
      <c r="AH610" s="31">
        <f t="shared" si="353"/>
        <v>-197.62085787710728</v>
      </c>
      <c r="AI610" s="31">
        <f t="shared" si="354"/>
        <v>-89.999999992465064</v>
      </c>
      <c r="AJ610" s="31">
        <f t="shared" si="355"/>
        <v>114.95523341017048</v>
      </c>
      <c r="AK610" s="31">
        <f t="shared" si="356"/>
        <v>89.999897585614889</v>
      </c>
      <c r="AL610" s="32">
        <f t="shared" si="357"/>
        <v>-56.477046565741993</v>
      </c>
      <c r="AM610" s="31">
        <f t="shared" si="358"/>
        <v>-89.914045134115753</v>
      </c>
      <c r="AN610" s="31">
        <f t="shared" si="359"/>
        <v>-47.03226056392942</v>
      </c>
      <c r="AO610" s="31">
        <f t="shared" si="360"/>
        <v>-89.914147540965928</v>
      </c>
      <c r="AP610" s="30">
        <f t="shared" si="376"/>
        <v>23.609121289162623</v>
      </c>
      <c r="AQ610" s="30">
        <f t="shared" si="377"/>
        <v>-22.498774732165998</v>
      </c>
      <c r="AR610" s="31">
        <f t="shared" si="361"/>
        <v>-40.239913458918288</v>
      </c>
      <c r="AS610" s="33">
        <f t="shared" si="362"/>
        <v>-188.66188062785199</v>
      </c>
      <c r="AT610" s="31">
        <f t="shared" si="363"/>
        <v>5.6934423752175972E-2</v>
      </c>
      <c r="AU610" s="31">
        <f t="shared" si="364"/>
        <v>6.55304853574515</v>
      </c>
      <c r="AV610" s="32">
        <f t="shared" si="365"/>
        <v>-3.2235259417134806E-4</v>
      </c>
      <c r="AW610" s="31">
        <f t="shared" si="366"/>
        <v>-0.49362071332332824</v>
      </c>
      <c r="AX610" s="34">
        <f t="shared" si="367"/>
        <v>5.6612071158004623E-2</v>
      </c>
      <c r="AY610" s="35">
        <f t="shared" si="368"/>
        <v>6.0594278224218217</v>
      </c>
      <c r="AZ610" s="10">
        <f t="shared" si="369"/>
        <v>-40.183301387760281</v>
      </c>
      <c r="BA610" s="10">
        <f t="shared" si="370"/>
        <v>-182.60245280543018</v>
      </c>
      <c r="BB610" s="10">
        <f t="shared" si="371"/>
        <v>-2.6024528054301754</v>
      </c>
      <c r="BC610" s="37"/>
      <c r="BD610" s="46">
        <f t="shared" si="372"/>
        <v>-40</v>
      </c>
      <c r="BE610" s="46">
        <f t="shared" si="373"/>
        <v>-183</v>
      </c>
      <c r="BF610" s="46">
        <f t="shared" si="374"/>
        <v>-3</v>
      </c>
    </row>
    <row r="611" spans="22:58" x14ac:dyDescent="0.3">
      <c r="V611" s="29">
        <v>7.07000000000009</v>
      </c>
      <c r="W611" s="38">
        <f t="shared" si="344"/>
        <v>117489755.49397758</v>
      </c>
      <c r="X611" s="30">
        <f t="shared" si="378"/>
        <v>0.52657877444698298</v>
      </c>
      <c r="Y611" s="31">
        <f t="shared" si="345"/>
        <v>-90.427847646606494</v>
      </c>
      <c r="Z611" s="31">
        <f t="shared" si="346"/>
        <v>-89.99827523373105</v>
      </c>
      <c r="AA611" s="31">
        <f t="shared" si="347"/>
        <v>79.233000583653336</v>
      </c>
      <c r="AB611" s="31">
        <f t="shared" si="348"/>
        <v>-89.993741466170391</v>
      </c>
      <c r="AC611" s="31">
        <f t="shared" si="349"/>
        <v>16.545737062210584</v>
      </c>
      <c r="AD611" s="31">
        <f t="shared" si="350"/>
        <v>81.440420507133254</v>
      </c>
      <c r="AE611" s="31">
        <f t="shared" si="351"/>
        <v>5.8774687737044147</v>
      </c>
      <c r="AF611" s="31">
        <f t="shared" si="352"/>
        <v>-98.551596192768201</v>
      </c>
      <c r="AG611" s="31">
        <f t="shared" si="375"/>
        <v>92.110410468749379</v>
      </c>
      <c r="AH611" s="31">
        <f t="shared" si="353"/>
        <v>-197.82085787710727</v>
      </c>
      <c r="AI611" s="31">
        <f t="shared" si="354"/>
        <v>-89.999999992636589</v>
      </c>
      <c r="AJ611" s="31">
        <f t="shared" si="355"/>
        <v>115.15523341016986</v>
      </c>
      <c r="AK611" s="31">
        <f t="shared" si="356"/>
        <v>89.999899916850907</v>
      </c>
      <c r="AL611" s="32">
        <f t="shared" si="357"/>
        <v>-56.677046125832092</v>
      </c>
      <c r="AM611" s="31">
        <f t="shared" si="358"/>
        <v>-89.916001702899507</v>
      </c>
      <c r="AN611" s="31">
        <f t="shared" si="359"/>
        <v>-47.232260124020129</v>
      </c>
      <c r="AO611" s="31">
        <f t="shared" si="360"/>
        <v>-89.916101778685189</v>
      </c>
      <c r="AP611" s="30">
        <f t="shared" si="376"/>
        <v>23.609121289162623</v>
      </c>
      <c r="AQ611" s="30">
        <f t="shared" si="377"/>
        <v>-22.498774732165998</v>
      </c>
      <c r="AR611" s="31">
        <f t="shared" si="361"/>
        <v>-40.24444479331909</v>
      </c>
      <c r="AS611" s="33">
        <f t="shared" si="362"/>
        <v>-188.46769797145339</v>
      </c>
      <c r="AT611" s="31">
        <f t="shared" si="363"/>
        <v>5.9599331172383252E-2</v>
      </c>
      <c r="AU611" s="31">
        <f t="shared" si="364"/>
        <v>6.7043147564883787</v>
      </c>
      <c r="AV611" s="32">
        <f t="shared" si="365"/>
        <v>-3.3754401352879902E-4</v>
      </c>
      <c r="AW611" s="31">
        <f t="shared" si="366"/>
        <v>-0.50511802782227566</v>
      </c>
      <c r="AX611" s="34">
        <f t="shared" si="367"/>
        <v>5.9261787158854454E-2</v>
      </c>
      <c r="AY611" s="35">
        <f t="shared" si="368"/>
        <v>6.1991967286661032</v>
      </c>
      <c r="AZ611" s="10">
        <f t="shared" si="369"/>
        <v>-40.185183006160237</v>
      </c>
      <c r="BA611" s="10">
        <f t="shared" si="370"/>
        <v>-182.26850124278729</v>
      </c>
      <c r="BB611" s="10">
        <f t="shared" si="371"/>
        <v>-2.2685012427872948</v>
      </c>
      <c r="BC611" s="37"/>
      <c r="BD611" s="46">
        <f t="shared" si="372"/>
        <v>-40</v>
      </c>
      <c r="BE611" s="46">
        <f t="shared" si="373"/>
        <v>-182</v>
      </c>
      <c r="BF611" s="46">
        <f t="shared" si="374"/>
        <v>-2</v>
      </c>
    </row>
    <row r="612" spans="22:58" x14ac:dyDescent="0.3">
      <c r="V612" s="29">
        <v>7.0800000000000898</v>
      </c>
      <c r="W612" s="36">
        <f t="shared" si="344"/>
        <v>120226443.46176647</v>
      </c>
      <c r="X612" s="30">
        <f t="shared" si="378"/>
        <v>0.52657877444698298</v>
      </c>
      <c r="Y612" s="31">
        <f t="shared" si="345"/>
        <v>-90.627847646429359</v>
      </c>
      <c r="Z612" s="31">
        <f t="shared" si="346"/>
        <v>-89.998314494204507</v>
      </c>
      <c r="AA612" s="31">
        <f t="shared" si="347"/>
        <v>79.433000581321124</v>
      </c>
      <c r="AB612" s="31">
        <f t="shared" si="348"/>
        <v>-89.993883927792012</v>
      </c>
      <c r="AC612" s="31">
        <f t="shared" si="349"/>
        <v>16.741404834673467</v>
      </c>
      <c r="AD612" s="31">
        <f t="shared" si="350"/>
        <v>81.632470374406964</v>
      </c>
      <c r="AE612" s="31">
        <f t="shared" si="351"/>
        <v>6.0731365440122218</v>
      </c>
      <c r="AF612" s="31">
        <f t="shared" si="352"/>
        <v>-98.35972804758957</v>
      </c>
      <c r="AG612" s="31">
        <f t="shared" si="375"/>
        <v>92.110410468749379</v>
      </c>
      <c r="AH612" s="31">
        <f t="shared" si="353"/>
        <v>-198.02085787710726</v>
      </c>
      <c r="AI612" s="31">
        <f t="shared" si="354"/>
        <v>-89.999999992804192</v>
      </c>
      <c r="AJ612" s="31">
        <f t="shared" si="355"/>
        <v>115.35523341016925</v>
      </c>
      <c r="AK612" s="31">
        <f t="shared" si="356"/>
        <v>89.999902195021519</v>
      </c>
      <c r="AL612" s="32">
        <f t="shared" si="357"/>
        <v>-56.877045705721365</v>
      </c>
      <c r="AM612" s="31">
        <f t="shared" si="358"/>
        <v>-89.917913734929641</v>
      </c>
      <c r="AN612" s="31">
        <f t="shared" si="359"/>
        <v>-47.432259703909999</v>
      </c>
      <c r="AO612" s="31">
        <f t="shared" si="360"/>
        <v>-89.918011532712313</v>
      </c>
      <c r="AP612" s="30">
        <f t="shared" si="376"/>
        <v>23.609121289162623</v>
      </c>
      <c r="AQ612" s="30">
        <f t="shared" si="377"/>
        <v>-22.498774732165998</v>
      </c>
      <c r="AR612" s="31">
        <f t="shared" si="361"/>
        <v>-40.248776602901152</v>
      </c>
      <c r="AS612" s="33">
        <f t="shared" si="362"/>
        <v>-188.2777395803019</v>
      </c>
      <c r="AT612" s="31">
        <f t="shared" si="363"/>
        <v>6.2388080269034016E-2</v>
      </c>
      <c r="AU612" s="31">
        <f t="shared" si="364"/>
        <v>6.8590072702580311</v>
      </c>
      <c r="AV612" s="32">
        <f t="shared" si="365"/>
        <v>-3.5345132547108559E-4</v>
      </c>
      <c r="AW612" s="31">
        <f t="shared" si="366"/>
        <v>-0.51688310705936047</v>
      </c>
      <c r="AX612" s="34">
        <f t="shared" si="367"/>
        <v>6.2034628943562931E-2</v>
      </c>
      <c r="AY612" s="35">
        <f t="shared" si="368"/>
        <v>6.3421241631986707</v>
      </c>
      <c r="AZ612" s="10">
        <f t="shared" si="369"/>
        <v>-40.186741973957588</v>
      </c>
      <c r="BA612" s="10">
        <f t="shared" si="370"/>
        <v>-181.93561541710324</v>
      </c>
      <c r="BB612" s="10">
        <f t="shared" si="371"/>
        <v>-1.9356154171032358</v>
      </c>
      <c r="BC612" s="48"/>
      <c r="BD612" s="46">
        <f t="shared" si="372"/>
        <v>-40</v>
      </c>
      <c r="BE612" s="46">
        <f t="shared" si="373"/>
        <v>-182</v>
      </c>
      <c r="BF612" s="46">
        <f t="shared" si="374"/>
        <v>-2</v>
      </c>
    </row>
    <row r="613" spans="22:58" x14ac:dyDescent="0.3">
      <c r="V613" s="29">
        <v>7.0900000000000896</v>
      </c>
      <c r="W613" s="38">
        <f t="shared" si="344"/>
        <v>123026877.08126393</v>
      </c>
      <c r="X613" s="30">
        <f t="shared" si="378"/>
        <v>0.52657877444698298</v>
      </c>
      <c r="Y613" s="31">
        <f t="shared" si="345"/>
        <v>-90.82784764626021</v>
      </c>
      <c r="Z613" s="31">
        <f t="shared" si="346"/>
        <v>-89.998352861000484</v>
      </c>
      <c r="AA613" s="31">
        <f t="shared" si="347"/>
        <v>79.633000579093888</v>
      </c>
      <c r="AB613" s="31">
        <f t="shared" si="348"/>
        <v>-89.994023146591275</v>
      </c>
      <c r="AC613" s="31">
        <f t="shared" si="349"/>
        <v>16.937263551425101</v>
      </c>
      <c r="AD613" s="31">
        <f t="shared" si="350"/>
        <v>81.820331816498651</v>
      </c>
      <c r="AE613" s="31">
        <f t="shared" si="351"/>
        <v>6.2689952587057682</v>
      </c>
      <c r="AF613" s="31">
        <f t="shared" si="352"/>
        <v>-98.172044191093107</v>
      </c>
      <c r="AG613" s="31">
        <f t="shared" si="375"/>
        <v>92.110410468749379</v>
      </c>
      <c r="AH613" s="31">
        <f t="shared" si="353"/>
        <v>-198.22085787710728</v>
      </c>
      <c r="AI613" s="31">
        <f t="shared" si="354"/>
        <v>-89.999999992967986</v>
      </c>
      <c r="AJ613" s="31">
        <f t="shared" si="355"/>
        <v>115.55523341016868</v>
      </c>
      <c r="AK613" s="31">
        <f t="shared" si="356"/>
        <v>89.999904421334634</v>
      </c>
      <c r="AL613" s="32">
        <f t="shared" si="357"/>
        <v>-57.077045304518691</v>
      </c>
      <c r="AM613" s="31">
        <f t="shared" si="358"/>
        <v>-89.919782243973813</v>
      </c>
      <c r="AN613" s="31">
        <f t="shared" si="359"/>
        <v>-47.632259302707908</v>
      </c>
      <c r="AO613" s="31">
        <f t="shared" si="360"/>
        <v>-89.919877815607165</v>
      </c>
      <c r="AP613" s="30">
        <f t="shared" si="376"/>
        <v>23.609121289162623</v>
      </c>
      <c r="AQ613" s="30">
        <f t="shared" si="377"/>
        <v>-22.498774732165998</v>
      </c>
      <c r="AR613" s="31">
        <f t="shared" si="361"/>
        <v>-40.252917487005512</v>
      </c>
      <c r="AS613" s="33">
        <f t="shared" si="362"/>
        <v>-188.09192200670026</v>
      </c>
      <c r="AT613" s="31">
        <f t="shared" si="363"/>
        <v>6.5306341001580115E-2</v>
      </c>
      <c r="AU613" s="31">
        <f t="shared" si="364"/>
        <v>7.0171990712620298</v>
      </c>
      <c r="AV613" s="32">
        <f t="shared" si="365"/>
        <v>-3.7010826348061397E-4</v>
      </c>
      <c r="AW613" s="31">
        <f t="shared" si="366"/>
        <v>-0.52892218506451816</v>
      </c>
      <c r="AX613" s="34">
        <f t="shared" si="367"/>
        <v>6.4936232738099495E-2</v>
      </c>
      <c r="AY613" s="35">
        <f t="shared" si="368"/>
        <v>6.4882768861975118</v>
      </c>
      <c r="AZ613" s="10">
        <f t="shared" si="369"/>
        <v>-40.187981254267413</v>
      </c>
      <c r="BA613" s="10">
        <f t="shared" si="370"/>
        <v>-181.60364512050273</v>
      </c>
      <c r="BB613" s="10">
        <f t="shared" si="371"/>
        <v>-1.6036451205027333</v>
      </c>
      <c r="BC613" s="37"/>
      <c r="BD613" s="46">
        <f t="shared" si="372"/>
        <v>-40</v>
      </c>
      <c r="BE613" s="46">
        <f t="shared" si="373"/>
        <v>-182</v>
      </c>
      <c r="BF613" s="46">
        <f t="shared" si="374"/>
        <v>-2</v>
      </c>
    </row>
    <row r="614" spans="22:58" x14ac:dyDescent="0.3">
      <c r="V614" s="29">
        <v>7.1000000000000902</v>
      </c>
      <c r="W614" s="38">
        <f t="shared" si="344"/>
        <v>125892541.17944308</v>
      </c>
      <c r="X614" s="30">
        <f t="shared" si="378"/>
        <v>0.52657877444698298</v>
      </c>
      <c r="Y614" s="31">
        <f t="shared" si="345"/>
        <v>-91.027847646098664</v>
      </c>
      <c r="Z614" s="31">
        <f t="shared" si="346"/>
        <v>-89.998390354461563</v>
      </c>
      <c r="AA614" s="31">
        <f t="shared" si="347"/>
        <v>79.833000576966882</v>
      </c>
      <c r="AB614" s="31">
        <f t="shared" si="348"/>
        <v>-89.994159196383848</v>
      </c>
      <c r="AC614" s="31">
        <f t="shared" si="349"/>
        <v>17.133304966828241</v>
      </c>
      <c r="AD614" s="31">
        <f t="shared" si="350"/>
        <v>82.004088274731984</v>
      </c>
      <c r="AE614" s="31">
        <f t="shared" si="351"/>
        <v>6.465036672143448</v>
      </c>
      <c r="AF614" s="31">
        <f t="shared" si="352"/>
        <v>-97.988461276113426</v>
      </c>
      <c r="AG614" s="31">
        <f t="shared" si="375"/>
        <v>92.110410468749379</v>
      </c>
      <c r="AH614" s="31">
        <f t="shared" si="353"/>
        <v>-198.42085787710727</v>
      </c>
      <c r="AI614" s="31">
        <f t="shared" si="354"/>
        <v>-89.999999993128057</v>
      </c>
      <c r="AJ614" s="31">
        <f t="shared" si="355"/>
        <v>115.75523341016813</v>
      </c>
      <c r="AK614" s="31">
        <f t="shared" si="356"/>
        <v>89.999906596970675</v>
      </c>
      <c r="AL614" s="32">
        <f t="shared" si="357"/>
        <v>-57.277044921373061</v>
      </c>
      <c r="AM614" s="31">
        <f t="shared" si="358"/>
        <v>-89.921608220724366</v>
      </c>
      <c r="AN614" s="31">
        <f t="shared" si="359"/>
        <v>-47.832258919562818</v>
      </c>
      <c r="AO614" s="31">
        <f t="shared" si="360"/>
        <v>-89.921701616881748</v>
      </c>
      <c r="AP614" s="30">
        <f t="shared" si="376"/>
        <v>23.609121289162623</v>
      </c>
      <c r="AQ614" s="30">
        <f t="shared" si="377"/>
        <v>-22.498774732165998</v>
      </c>
      <c r="AR614" s="31">
        <f t="shared" si="361"/>
        <v>-40.256875690422746</v>
      </c>
      <c r="AS614" s="33">
        <f t="shared" si="362"/>
        <v>-187.91016289299517</v>
      </c>
      <c r="AT614" s="31">
        <f t="shared" si="363"/>
        <v>6.8360034840830614E-2</v>
      </c>
      <c r="AU614" s="31">
        <f t="shared" si="364"/>
        <v>7.1789643826161802</v>
      </c>
      <c r="AV614" s="32">
        <f t="shared" si="365"/>
        <v>-3.8755015031818343E-4</v>
      </c>
      <c r="AW614" s="31">
        <f t="shared" si="366"/>
        <v>-0.54124164086151583</v>
      </c>
      <c r="AX614" s="34">
        <f t="shared" si="367"/>
        <v>6.7972484690512425E-2</v>
      </c>
      <c r="AY614" s="35">
        <f t="shared" si="368"/>
        <v>6.637722741754664</v>
      </c>
      <c r="AZ614" s="10">
        <f t="shared" si="369"/>
        <v>-40.188903205732231</v>
      </c>
      <c r="BA614" s="10">
        <f t="shared" si="370"/>
        <v>-181.27244015124052</v>
      </c>
      <c r="BB614" s="10">
        <f t="shared" si="371"/>
        <v>-1.2724401512405166</v>
      </c>
      <c r="BC614" s="37"/>
      <c r="BD614" s="46">
        <f t="shared" si="372"/>
        <v>-40</v>
      </c>
      <c r="BE614" s="46">
        <f t="shared" si="373"/>
        <v>-181</v>
      </c>
      <c r="BF614" s="46">
        <f t="shared" si="374"/>
        <v>-1</v>
      </c>
    </row>
    <row r="615" spans="22:58" x14ac:dyDescent="0.3">
      <c r="V615" s="29">
        <v>7.11000000000009</v>
      </c>
      <c r="W615" s="36">
        <f t="shared" si="344"/>
        <v>128824955.16934036</v>
      </c>
      <c r="X615" s="30">
        <f t="shared" si="378"/>
        <v>0.52657877444698298</v>
      </c>
      <c r="Y615" s="31">
        <f t="shared" si="345"/>
        <v>-91.227847645944408</v>
      </c>
      <c r="Z615" s="31">
        <f t="shared" si="346"/>
        <v>-89.99842699446728</v>
      </c>
      <c r="AA615" s="31">
        <f t="shared" si="347"/>
        <v>80.033000574935613</v>
      </c>
      <c r="AB615" s="31">
        <f t="shared" si="348"/>
        <v>-89.99429214930511</v>
      </c>
      <c r="AC615" s="31">
        <f t="shared" si="349"/>
        <v>17.329521176606928</v>
      </c>
      <c r="AD615" s="31">
        <f t="shared" si="350"/>
        <v>82.183822050581895</v>
      </c>
      <c r="AE615" s="31">
        <f t="shared" si="351"/>
        <v>6.6612528800451223</v>
      </c>
      <c r="AF615" s="31">
        <f t="shared" si="352"/>
        <v>-97.808897093190481</v>
      </c>
      <c r="AG615" s="31">
        <f t="shared" si="375"/>
        <v>92.110410468749379</v>
      </c>
      <c r="AH615" s="31">
        <f t="shared" si="353"/>
        <v>-198.62085787710726</v>
      </c>
      <c r="AI615" s="31">
        <f t="shared" si="354"/>
        <v>-89.99999999328449</v>
      </c>
      <c r="AJ615" s="31">
        <f t="shared" si="355"/>
        <v>115.95523341016761</v>
      </c>
      <c r="AK615" s="31">
        <f t="shared" si="356"/>
        <v>89.99990872308318</v>
      </c>
      <c r="AL615" s="32">
        <f t="shared" si="357"/>
        <v>-57.477044555471807</v>
      </c>
      <c r="AM615" s="31">
        <f t="shared" si="358"/>
        <v>-89.923392633323459</v>
      </c>
      <c r="AN615" s="31">
        <f t="shared" si="359"/>
        <v>-48.032258553662075</v>
      </c>
      <c r="AO615" s="31">
        <f t="shared" si="360"/>
        <v>-89.923483903524769</v>
      </c>
      <c r="AP615" s="30">
        <f t="shared" si="376"/>
        <v>23.609121289162623</v>
      </c>
      <c r="AQ615" s="30">
        <f t="shared" si="377"/>
        <v>-22.498774732165998</v>
      </c>
      <c r="AR615" s="31">
        <f t="shared" si="361"/>
        <v>-40.260659116620324</v>
      </c>
      <c r="AS615" s="33">
        <f t="shared" si="362"/>
        <v>-187.73238099671525</v>
      </c>
      <c r="AT615" s="31">
        <f t="shared" si="363"/>
        <v>7.1555345159273503E-2</v>
      </c>
      <c r="AU615" s="31">
        <f t="shared" si="364"/>
        <v>7.3443786531623196</v>
      </c>
      <c r="AV615" s="32">
        <f t="shared" si="365"/>
        <v>-4.0581397288162036E-4</v>
      </c>
      <c r="AW615" s="31">
        <f t="shared" si="366"/>
        <v>-0.55384800182989435</v>
      </c>
      <c r="AX615" s="34">
        <f t="shared" si="367"/>
        <v>7.114953118639189E-2</v>
      </c>
      <c r="AY615" s="35">
        <f t="shared" si="368"/>
        <v>6.7905306513324248</v>
      </c>
      <c r="AZ615" s="10">
        <f t="shared" si="369"/>
        <v>-40.189509585433932</v>
      </c>
      <c r="BA615" s="10">
        <f t="shared" si="370"/>
        <v>-180.94185034538282</v>
      </c>
      <c r="BB615" s="10">
        <f t="shared" si="371"/>
        <v>-0.94185034538281798</v>
      </c>
      <c r="BC615" s="48"/>
      <c r="BD615" s="46">
        <f t="shared" si="372"/>
        <v>-40</v>
      </c>
      <c r="BE615" s="46">
        <f t="shared" si="373"/>
        <v>-181</v>
      </c>
      <c r="BF615" s="46">
        <f t="shared" si="374"/>
        <v>-1</v>
      </c>
    </row>
    <row r="616" spans="22:58" x14ac:dyDescent="0.3">
      <c r="V616" s="29">
        <v>7.1200000000000898</v>
      </c>
      <c r="W616" s="38">
        <f t="shared" si="344"/>
        <v>131825673.85566828</v>
      </c>
      <c r="X616" s="30">
        <f t="shared" si="378"/>
        <v>0.52657877444698298</v>
      </c>
      <c r="Y616" s="31">
        <f t="shared" si="345"/>
        <v>-91.427847645797073</v>
      </c>
      <c r="Z616" s="31">
        <f t="shared" si="346"/>
        <v>-89.998462800444642</v>
      </c>
      <c r="AA616" s="31">
        <f t="shared" si="347"/>
        <v>80.233000572995763</v>
      </c>
      <c r="AB616" s="31">
        <f t="shared" si="348"/>
        <v>-89.994422075848476</v>
      </c>
      <c r="AC616" s="31">
        <f t="shared" si="349"/>
        <v>17.525904604988597</v>
      </c>
      <c r="AD616" s="31">
        <f t="shared" si="350"/>
        <v>82.359614284580474</v>
      </c>
      <c r="AE616" s="31">
        <f t="shared" si="351"/>
        <v>6.8576363066342765</v>
      </c>
      <c r="AF616" s="31">
        <f t="shared" si="352"/>
        <v>-97.633270591712645</v>
      </c>
      <c r="AG616" s="31">
        <f t="shared" si="375"/>
        <v>92.110410468749379</v>
      </c>
      <c r="AH616" s="31">
        <f t="shared" si="353"/>
        <v>-198.82085787710724</v>
      </c>
      <c r="AI616" s="31">
        <f t="shared" si="354"/>
        <v>-89.999999993437342</v>
      </c>
      <c r="AJ616" s="31">
        <f t="shared" si="355"/>
        <v>116.15523341016711</v>
      </c>
      <c r="AK616" s="31">
        <f t="shared" si="356"/>
        <v>89.999910800799469</v>
      </c>
      <c r="AL616" s="32">
        <f t="shared" si="357"/>
        <v>-57.677044206038801</v>
      </c>
      <c r="AM616" s="31">
        <f t="shared" si="358"/>
        <v>-89.925136427876424</v>
      </c>
      <c r="AN616" s="31">
        <f t="shared" si="359"/>
        <v>-48.232258204229552</v>
      </c>
      <c r="AO616" s="31">
        <f t="shared" si="360"/>
        <v>-89.925225620514297</v>
      </c>
      <c r="AP616" s="30">
        <f t="shared" si="376"/>
        <v>23.609121289162623</v>
      </c>
      <c r="AQ616" s="30">
        <f t="shared" si="377"/>
        <v>-22.498774732165998</v>
      </c>
      <c r="AR616" s="31">
        <f t="shared" si="361"/>
        <v>-40.264275340598651</v>
      </c>
      <c r="AS616" s="33">
        <f t="shared" si="362"/>
        <v>-187.55849621222694</v>
      </c>
      <c r="AT616" s="31">
        <f t="shared" si="363"/>
        <v>7.4898727977428345E-2</v>
      </c>
      <c r="AU616" s="31">
        <f t="shared" si="364"/>
        <v>7.5135185521610941</v>
      </c>
      <c r="AV616" s="32">
        <f t="shared" si="365"/>
        <v>-4.2493846056202388E-4</v>
      </c>
      <c r="AW616" s="31">
        <f t="shared" si="366"/>
        <v>-0.56674794714411914</v>
      </c>
      <c r="AX616" s="34">
        <f t="shared" si="367"/>
        <v>7.4473789516866326E-2</v>
      </c>
      <c r="AY616" s="35">
        <f t="shared" si="368"/>
        <v>6.9467706050169751</v>
      </c>
      <c r="AZ616" s="10">
        <f t="shared" si="369"/>
        <v>-40.189801551081786</v>
      </c>
      <c r="BA616" s="10">
        <f t="shared" si="370"/>
        <v>-180.61172560720996</v>
      </c>
      <c r="BB616" s="10">
        <f t="shared" si="371"/>
        <v>-0.61172560720996216</v>
      </c>
      <c r="BC616" s="37"/>
      <c r="BD616" s="46">
        <f t="shared" si="372"/>
        <v>-40</v>
      </c>
      <c r="BE616" s="46">
        <f t="shared" si="373"/>
        <v>-181</v>
      </c>
      <c r="BF616" s="46">
        <f t="shared" si="374"/>
        <v>-1</v>
      </c>
    </row>
    <row r="617" spans="22:58" x14ac:dyDescent="0.3">
      <c r="V617" s="29">
        <v>7.1300000000000896</v>
      </c>
      <c r="W617" s="38">
        <f t="shared" ref="W617:W680" si="379">10*10^V617</f>
        <v>134896288.25919357</v>
      </c>
      <c r="X617" s="30">
        <f t="shared" si="378"/>
        <v>0.52657877444698298</v>
      </c>
      <c r="Y617" s="31">
        <f t="shared" ref="Y617:Y680" si="380">20*LOG(1/SQRT((W617/fp)^2+1))</f>
        <v>-91.627847645656374</v>
      </c>
      <c r="Z617" s="31">
        <f t="shared" ref="Z617:Z680" si="381">-180/PI()*ATAN(W617/fp)</f>
        <v>-89.998497791378455</v>
      </c>
      <c r="AA617" s="31">
        <f t="shared" ref="AA617:AA680" si="382">20*LOG(SQRT((W617/fzRHP)^2+1))</f>
        <v>80.433000571143211</v>
      </c>
      <c r="AB617" s="31">
        <f t="shared" ref="AB617:AB680" si="383">-180/PI()*ATAN(W617/fzRHP)</f>
        <v>-89.994549044902669</v>
      </c>
      <c r="AC617" s="31">
        <f t="shared" ref="AC617:AC680" si="384">20*LOG(SQRT((W617/fzESR)^2+1))</f>
        <v>17.722447992218406</v>
      </c>
      <c r="AD617" s="31">
        <f t="shared" ref="AD617:AD680" si="385">180/PI()*ATAN(W617/fzESR)</f>
        <v>82.531544938462758</v>
      </c>
      <c r="AE617" s="31">
        <f t="shared" ref="AE617:AE680" si="386">X617+Y617+AA617+AC617</f>
        <v>7.054179692152232</v>
      </c>
      <c r="AF617" s="31">
        <f t="shared" ref="AF617:AF680" si="387">Z617+AB617+AD617</f>
        <v>-97.461501897818351</v>
      </c>
      <c r="AG617" s="31">
        <f t="shared" si="375"/>
        <v>92.110410468749379</v>
      </c>
      <c r="AH617" s="31">
        <f t="shared" ref="AH617:AH680" si="388">20*LOG(1/SQRT((W617/fp_comp1)^2+1))</f>
        <v>-199.02085787710723</v>
      </c>
      <c r="AI617" s="31">
        <f t="shared" ref="AI617:AI680" si="389">-180/PI()*ATAN(W617/fp_comp1)</f>
        <v>-89.999999993586727</v>
      </c>
      <c r="AJ617" s="31">
        <f t="shared" ref="AJ617:AJ680" si="390">20*LOG(SQRT((W617/fz_comp)^2+1))</f>
        <v>116.35523341016665</v>
      </c>
      <c r="AK617" s="31">
        <f t="shared" ref="AK617:AK680" si="391">180/PI()*ATAN(W617/fz_comp)</f>
        <v>89.999912831221167</v>
      </c>
      <c r="AL617" s="32">
        <f t="shared" ref="AL617:AL680" si="392">20*LOG(1/SQRT((W617/fp_comp2)^2+1))</f>
        <v>-57.877043872332834</v>
      </c>
      <c r="AM617" s="31">
        <f t="shared" ref="AM617:AM680" si="393">-180/PI()*ATAN(W617/fp_comp2)</f>
        <v>-89.926840528953321</v>
      </c>
      <c r="AN617" s="31">
        <f t="shared" ref="AN617:AN680" si="394">AG617+AH617+AJ617+AL617</f>
        <v>-48.43225787052404</v>
      </c>
      <c r="AO617" s="31">
        <f t="shared" ref="AO617:AO680" si="395">AI617+AK617+AM617</f>
        <v>-89.92692769131888</v>
      </c>
      <c r="AP617" s="30">
        <f t="shared" si="376"/>
        <v>23.609121289162623</v>
      </c>
      <c r="AQ617" s="30">
        <f t="shared" si="377"/>
        <v>-22.498774732165998</v>
      </c>
      <c r="AR617" s="31">
        <f t="shared" ref="AR617:AR680" si="396">AE617+AN617+AP617+AQ617</f>
        <v>-40.267731621375184</v>
      </c>
      <c r="AS617" s="33">
        <f t="shared" ref="AS617:AS680" si="397">AF617+AO617</f>
        <v>-187.38842958913722</v>
      </c>
      <c r="AT617" s="31">
        <f t="shared" ref="AT617:AT680" si="398">20*LOG(SQRT((W617/fz_ff)^2+1))</f>
        <v>7.8396923071216859E-2</v>
      </c>
      <c r="AU617" s="31">
        <f t="shared" ref="AU617:AU680" si="399">180/PI()*ATAN(W617/fz_ff)</f>
        <v>7.6864619616890648</v>
      </c>
      <c r="AV617" s="32">
        <f t="shared" ref="AV617:AV680" si="400">20*LOG(1/SQRT((W617/fp_ff)^2+1))</f>
        <v>-4.4496416731506388E-4</v>
      </c>
      <c r="AW617" s="31">
        <f t="shared" ref="AW617:AW680" si="401">-180/PI()*ATAN(W617/fp_ff)</f>
        <v>-0.57994831129165791</v>
      </c>
      <c r="AX617" s="34">
        <f t="shared" ref="AX617:AX680" si="402">AT617+AV617</f>
        <v>7.7951958903901789E-2</v>
      </c>
      <c r="AY617" s="35">
        <f t="shared" ref="AY617:AY680" si="403">AU617+AW617</f>
        <v>7.1065136503974067</v>
      </c>
      <c r="AZ617" s="10">
        <f t="shared" ref="AZ617:AZ680" si="404">AR617+AX617</f>
        <v>-40.189779662471281</v>
      </c>
      <c r="BA617" s="10">
        <f t="shared" ref="BA617:BA680" si="405">AS617+AY617</f>
        <v>-180.28191593873981</v>
      </c>
      <c r="BB617" s="10">
        <f t="shared" ref="BB617:BB680" si="406">BA617+180</f>
        <v>-0.28191593873981446</v>
      </c>
      <c r="BC617" s="37"/>
      <c r="BD617" s="46">
        <f t="shared" ref="BD617:BD680" si="407">ROUND(AZ617,0)</f>
        <v>-40</v>
      </c>
      <c r="BE617" s="46">
        <f t="shared" ref="BE617:BE680" si="408">ROUND(BA617,0)</f>
        <v>-180</v>
      </c>
      <c r="BF617" s="46">
        <f t="shared" ref="BF617:BF680" si="409">ROUND(BB617,0)</f>
        <v>0</v>
      </c>
    </row>
    <row r="618" spans="22:58" x14ac:dyDescent="0.3">
      <c r="V618" s="29">
        <v>7.1400000000000903</v>
      </c>
      <c r="W618" s="36">
        <f t="shared" si="379"/>
        <v>138038426.46031731</v>
      </c>
      <c r="X618" s="30">
        <f t="shared" si="378"/>
        <v>0.52657877444698298</v>
      </c>
      <c r="Y618" s="31">
        <f t="shared" si="380"/>
        <v>-91.827847645522013</v>
      </c>
      <c r="Z618" s="31">
        <f t="shared" si="381"/>
        <v>-89.998531985821359</v>
      </c>
      <c r="AA618" s="31">
        <f t="shared" si="382"/>
        <v>80.633000569374047</v>
      </c>
      <c r="AB618" s="31">
        <f t="shared" si="383"/>
        <v>-89.994673123788417</v>
      </c>
      <c r="AC618" s="31">
        <f t="shared" si="384"/>
        <v>17.919144382445459</v>
      </c>
      <c r="AD618" s="31">
        <f t="shared" si="385"/>
        <v>82.699692780333109</v>
      </c>
      <c r="AE618" s="31">
        <f t="shared" si="386"/>
        <v>7.250876080744483</v>
      </c>
      <c r="AF618" s="31">
        <f t="shared" si="387"/>
        <v>-97.29351232927668</v>
      </c>
      <c r="AG618" s="31">
        <f t="shared" si="375"/>
        <v>92.110410468749379</v>
      </c>
      <c r="AH618" s="31">
        <f t="shared" si="388"/>
        <v>-199.22085787710725</v>
      </c>
      <c r="AI618" s="31">
        <f t="shared" si="389"/>
        <v>-89.999999993732715</v>
      </c>
      <c r="AJ618" s="31">
        <f t="shared" si="390"/>
        <v>116.55523341016618</v>
      </c>
      <c r="AK618" s="31">
        <f t="shared" si="391"/>
        <v>89.99991481542483</v>
      </c>
      <c r="AL618" s="32">
        <f t="shared" si="392"/>
        <v>-58.077043553646092</v>
      </c>
      <c r="AM618" s="31">
        <f t="shared" si="393"/>
        <v>-89.928505840078984</v>
      </c>
      <c r="AN618" s="31">
        <f t="shared" si="394"/>
        <v>-48.632257551837782</v>
      </c>
      <c r="AO618" s="31">
        <f t="shared" si="395"/>
        <v>-89.928591018386868</v>
      </c>
      <c r="AP618" s="30">
        <f t="shared" si="376"/>
        <v>23.609121289162623</v>
      </c>
      <c r="AQ618" s="30">
        <f t="shared" si="377"/>
        <v>-22.498774732165998</v>
      </c>
      <c r="AR618" s="31">
        <f t="shared" si="396"/>
        <v>-40.271034914096674</v>
      </c>
      <c r="AS618" s="33">
        <f t="shared" si="397"/>
        <v>-187.22210334766356</v>
      </c>
      <c r="AT618" s="31">
        <f t="shared" si="398"/>
        <v>8.205696544451789E-2</v>
      </c>
      <c r="AU618" s="31">
        <f t="shared" si="399"/>
        <v>7.8632879665599607</v>
      </c>
      <c r="AV618" s="32">
        <f t="shared" si="400"/>
        <v>-4.6593355758188043E-4</v>
      </c>
      <c r="AW618" s="31">
        <f t="shared" si="401"/>
        <v>-0.59345608767174418</v>
      </c>
      <c r="AX618" s="34">
        <f t="shared" si="402"/>
        <v>8.1591031886936005E-2</v>
      </c>
      <c r="AY618" s="35">
        <f t="shared" si="403"/>
        <v>7.2698318788882164</v>
      </c>
      <c r="AZ618" s="10">
        <f t="shared" si="404"/>
        <v>-40.189443882209737</v>
      </c>
      <c r="BA618" s="10">
        <f t="shared" si="405"/>
        <v>-179.95227146877534</v>
      </c>
      <c r="BB618" s="10">
        <f t="shared" si="406"/>
        <v>4.7728531224663584E-2</v>
      </c>
      <c r="BC618" s="48"/>
      <c r="BD618" s="46">
        <f t="shared" si="407"/>
        <v>-40</v>
      </c>
      <c r="BE618" s="46">
        <f t="shared" si="408"/>
        <v>-180</v>
      </c>
      <c r="BF618" s="46">
        <f t="shared" si="409"/>
        <v>0</v>
      </c>
    </row>
    <row r="619" spans="22:58" x14ac:dyDescent="0.3">
      <c r="V619" s="29">
        <v>7.1500000000000901</v>
      </c>
      <c r="W619" s="38">
        <f t="shared" si="379"/>
        <v>141253754.46230492</v>
      </c>
      <c r="X619" s="30">
        <f t="shared" si="378"/>
        <v>0.52657877444698298</v>
      </c>
      <c r="Y619" s="31">
        <f t="shared" si="380"/>
        <v>-92.027847645393678</v>
      </c>
      <c r="Z619" s="31">
        <f t="shared" si="381"/>
        <v>-89.998565401903733</v>
      </c>
      <c r="AA619" s="31">
        <f t="shared" si="382"/>
        <v>80.833000567684508</v>
      </c>
      <c r="AB619" s="31">
        <f t="shared" si="383"/>
        <v>-89.994794378293946</v>
      </c>
      <c r="AC619" s="31">
        <f t="shared" si="384"/>
        <v>18.115987111979365</v>
      </c>
      <c r="AD619" s="31">
        <f t="shared" si="385"/>
        <v>82.864135372644128</v>
      </c>
      <c r="AE619" s="31">
        <f t="shared" si="386"/>
        <v>7.4477188087171839</v>
      </c>
      <c r="AF619" s="31">
        <f t="shared" si="387"/>
        <v>-97.129224407553565</v>
      </c>
      <c r="AG619" s="31">
        <f t="shared" si="375"/>
        <v>92.110410468749379</v>
      </c>
      <c r="AH619" s="31">
        <f t="shared" si="388"/>
        <v>-199.42085787710724</v>
      </c>
      <c r="AI619" s="31">
        <f t="shared" si="389"/>
        <v>-89.999999993875377</v>
      </c>
      <c r="AJ619" s="31">
        <f t="shared" si="390"/>
        <v>116.75523341016574</v>
      </c>
      <c r="AK619" s="31">
        <f t="shared" si="391"/>
        <v>89.999916754462475</v>
      </c>
      <c r="AL619" s="32">
        <f t="shared" si="392"/>
        <v>-58.277043249302587</v>
      </c>
      <c r="AM619" s="31">
        <f t="shared" si="393"/>
        <v>-89.930133244212186</v>
      </c>
      <c r="AN619" s="31">
        <f t="shared" si="394"/>
        <v>-48.832257247494702</v>
      </c>
      <c r="AO619" s="31">
        <f t="shared" si="395"/>
        <v>-89.930216483625088</v>
      </c>
      <c r="AP619" s="30">
        <f t="shared" si="376"/>
        <v>23.609121289162623</v>
      </c>
      <c r="AQ619" s="30">
        <f t="shared" si="377"/>
        <v>-22.498774732165998</v>
      </c>
      <c r="AR619" s="31">
        <f t="shared" si="396"/>
        <v>-40.274191881780894</v>
      </c>
      <c r="AS619" s="33">
        <f t="shared" si="397"/>
        <v>-187.05944089117867</v>
      </c>
      <c r="AT619" s="31">
        <f t="shared" si="398"/>
        <v>8.588619717024544E-2</v>
      </c>
      <c r="AU619" s="31">
        <f t="shared" si="399"/>
        <v>8.0440768415799884</v>
      </c>
      <c r="AV619" s="32">
        <f t="shared" si="400"/>
        <v>-4.8789109624915205E-4</v>
      </c>
      <c r="AW619" s="31">
        <f t="shared" si="401"/>
        <v>-0.60727843227661038</v>
      </c>
      <c r="AX619" s="34">
        <f t="shared" si="402"/>
        <v>8.5398306073996288E-2</v>
      </c>
      <c r="AY619" s="35">
        <f t="shared" si="403"/>
        <v>7.4367984093033783</v>
      </c>
      <c r="AZ619" s="10">
        <f t="shared" si="404"/>
        <v>-40.188793575706896</v>
      </c>
      <c r="BA619" s="10">
        <f t="shared" si="405"/>
        <v>-179.62264248187529</v>
      </c>
      <c r="BB619" s="10">
        <f t="shared" si="406"/>
        <v>0.37735751812471108</v>
      </c>
      <c r="BC619" s="37"/>
      <c r="BD619" s="46">
        <f t="shared" si="407"/>
        <v>-40</v>
      </c>
      <c r="BE619" s="46">
        <f t="shared" si="408"/>
        <v>-180</v>
      </c>
      <c r="BF619" s="46">
        <f t="shared" si="409"/>
        <v>0</v>
      </c>
    </row>
    <row r="620" spans="22:58" x14ac:dyDescent="0.3">
      <c r="V620" s="29">
        <v>7.1600000000000898</v>
      </c>
      <c r="W620" s="38">
        <f t="shared" si="379"/>
        <v>144543977.07462293</v>
      </c>
      <c r="X620" s="30">
        <f t="shared" si="378"/>
        <v>0.52657877444698298</v>
      </c>
      <c r="Y620" s="31">
        <f t="shared" si="380"/>
        <v>-92.22784764527114</v>
      </c>
      <c r="Z620" s="31">
        <f t="shared" si="381"/>
        <v>-89.998598057343202</v>
      </c>
      <c r="AA620" s="31">
        <f t="shared" si="382"/>
        <v>81.033000566070996</v>
      </c>
      <c r="AB620" s="31">
        <f t="shared" si="383"/>
        <v>-89.994912872709989</v>
      </c>
      <c r="AC620" s="31">
        <f t="shared" si="384"/>
        <v>18.312969797914548</v>
      </c>
      <c r="AD620" s="31">
        <f t="shared" si="385"/>
        <v>83.024949062790228</v>
      </c>
      <c r="AE620" s="31">
        <f t="shared" si="386"/>
        <v>7.6447014931613921</v>
      </c>
      <c r="AF620" s="31">
        <f t="shared" si="387"/>
        <v>-96.968561867262963</v>
      </c>
      <c r="AG620" s="31">
        <f t="shared" si="375"/>
        <v>92.110410468749379</v>
      </c>
      <c r="AH620" s="31">
        <f t="shared" si="388"/>
        <v>-199.62085787710726</v>
      </c>
      <c r="AI620" s="31">
        <f t="shared" si="389"/>
        <v>-89.9999999940148</v>
      </c>
      <c r="AJ620" s="31">
        <f t="shared" si="390"/>
        <v>116.95523341016533</v>
      </c>
      <c r="AK620" s="31">
        <f t="shared" si="391"/>
        <v>89.999918649362272</v>
      </c>
      <c r="AL620" s="32">
        <f t="shared" si="392"/>
        <v>-58.477042958656781</v>
      </c>
      <c r="AM620" s="31">
        <f t="shared" si="393"/>
        <v>-89.931723604213616</v>
      </c>
      <c r="AN620" s="31">
        <f t="shared" si="394"/>
        <v>-49.032256956849324</v>
      </c>
      <c r="AO620" s="31">
        <f t="shared" si="395"/>
        <v>-89.931804948866144</v>
      </c>
      <c r="AP620" s="30">
        <f t="shared" si="376"/>
        <v>23.609121289162623</v>
      </c>
      <c r="AQ620" s="30">
        <f t="shared" si="377"/>
        <v>-22.498774732165998</v>
      </c>
      <c r="AR620" s="31">
        <f t="shared" si="396"/>
        <v>-40.277208906691307</v>
      </c>
      <c r="AS620" s="33">
        <f t="shared" si="397"/>
        <v>-186.90036681612912</v>
      </c>
      <c r="AT620" s="31">
        <f t="shared" si="398"/>
        <v>8.9892279602324723E-2</v>
      </c>
      <c r="AU620" s="31">
        <f t="shared" si="399"/>
        <v>8.2289100359367033</v>
      </c>
      <c r="AV620" s="32">
        <f t="shared" si="400"/>
        <v>-5.1088334284470332E-4</v>
      </c>
      <c r="AW620" s="31">
        <f t="shared" si="401"/>
        <v>-0.62142266745701891</v>
      </c>
      <c r="AX620" s="34">
        <f t="shared" si="402"/>
        <v>8.9381396259480023E-2</v>
      </c>
      <c r="AY620" s="35">
        <f t="shared" si="403"/>
        <v>7.6074873684796849</v>
      </c>
      <c r="AZ620" s="10">
        <f t="shared" si="404"/>
        <v>-40.187827510431823</v>
      </c>
      <c r="BA620" s="10">
        <f t="shared" si="405"/>
        <v>-179.29287944764943</v>
      </c>
      <c r="BB620" s="10">
        <f t="shared" si="406"/>
        <v>0.70712055235057392</v>
      </c>
      <c r="BC620" s="37"/>
      <c r="BD620" s="46">
        <f t="shared" si="407"/>
        <v>-40</v>
      </c>
      <c r="BE620" s="46">
        <f t="shared" si="408"/>
        <v>-179</v>
      </c>
      <c r="BF620" s="46">
        <f t="shared" si="409"/>
        <v>1</v>
      </c>
    </row>
    <row r="621" spans="22:58" x14ac:dyDescent="0.3">
      <c r="V621" s="29">
        <v>7.1700000000000896</v>
      </c>
      <c r="W621" s="36">
        <f t="shared" si="379"/>
        <v>147910838.81685162</v>
      </c>
      <c r="X621" s="30">
        <f t="shared" si="378"/>
        <v>0.52657877444698298</v>
      </c>
      <c r="Y621" s="31">
        <f t="shared" si="380"/>
        <v>-92.427847645154117</v>
      </c>
      <c r="Z621" s="31">
        <f t="shared" si="381"/>
        <v>-89.998629969454115</v>
      </c>
      <c r="AA621" s="31">
        <f t="shared" si="382"/>
        <v>81.23300056453013</v>
      </c>
      <c r="AB621" s="31">
        <f t="shared" si="383"/>
        <v>-89.995028669863885</v>
      </c>
      <c r="AC621" s="31">
        <f t="shared" si="384"/>
        <v>18.510086327118735</v>
      </c>
      <c r="AD621" s="31">
        <f t="shared" si="385"/>
        <v>83.182208976128479</v>
      </c>
      <c r="AE621" s="31">
        <f t="shared" si="386"/>
        <v>7.8418180209417372</v>
      </c>
      <c r="AF621" s="31">
        <f t="shared" si="387"/>
        <v>-96.811449663189521</v>
      </c>
      <c r="AG621" s="31">
        <f t="shared" si="375"/>
        <v>92.110410468749379</v>
      </c>
      <c r="AH621" s="31">
        <f t="shared" si="388"/>
        <v>-199.82085787710727</v>
      </c>
      <c r="AI621" s="31">
        <f t="shared" si="389"/>
        <v>-89.999999994151025</v>
      </c>
      <c r="AJ621" s="31">
        <f t="shared" si="390"/>
        <v>117.15523341016494</v>
      </c>
      <c r="AK621" s="31">
        <f t="shared" si="391"/>
        <v>89.999920501128855</v>
      </c>
      <c r="AL621" s="32">
        <f t="shared" si="392"/>
        <v>-58.677042681092175</v>
      </c>
      <c r="AM621" s="31">
        <f t="shared" si="393"/>
        <v>-89.933277763303394</v>
      </c>
      <c r="AN621" s="31">
        <f t="shared" si="394"/>
        <v>-49.232256679285129</v>
      </c>
      <c r="AO621" s="31">
        <f t="shared" si="395"/>
        <v>-89.933357256325564</v>
      </c>
      <c r="AP621" s="30">
        <f t="shared" si="376"/>
        <v>23.609121289162623</v>
      </c>
      <c r="AQ621" s="30">
        <f t="shared" si="377"/>
        <v>-22.498774732165998</v>
      </c>
      <c r="AR621" s="31">
        <f t="shared" si="396"/>
        <v>-40.280092101346767</v>
      </c>
      <c r="AS621" s="33">
        <f t="shared" si="397"/>
        <v>-186.7448069195151</v>
      </c>
      <c r="AT621" s="31">
        <f t="shared" si="398"/>
        <v>9.4083205959740027E-2</v>
      </c>
      <c r="AU621" s="31">
        <f t="shared" si="399"/>
        <v>8.4178701545103323</v>
      </c>
      <c r="AV621" s="32">
        <f t="shared" si="400"/>
        <v>-5.3495905017665395E-4</v>
      </c>
      <c r="AW621" s="31">
        <f t="shared" si="401"/>
        <v>-0.63589628577394797</v>
      </c>
      <c r="AX621" s="34">
        <f t="shared" si="402"/>
        <v>9.3548246909563371E-2</v>
      </c>
      <c r="AY621" s="35">
        <f t="shared" si="403"/>
        <v>7.781973868736384</v>
      </c>
      <c r="AZ621" s="10">
        <f t="shared" si="404"/>
        <v>-40.186543854437204</v>
      </c>
      <c r="BA621" s="10">
        <f t="shared" si="405"/>
        <v>-178.96283305077873</v>
      </c>
      <c r="BB621" s="10">
        <f t="shared" si="406"/>
        <v>1.0371669492212732</v>
      </c>
      <c r="BC621" s="48"/>
      <c r="BD621" s="46">
        <f t="shared" si="407"/>
        <v>-40</v>
      </c>
      <c r="BE621" s="46">
        <f t="shared" si="408"/>
        <v>-179</v>
      </c>
      <c r="BF621" s="46">
        <f t="shared" si="409"/>
        <v>1</v>
      </c>
    </row>
    <row r="622" spans="22:58" x14ac:dyDescent="0.3">
      <c r="V622" s="29">
        <v>7.1800000000000903</v>
      </c>
      <c r="W622" s="38">
        <f t="shared" si="379"/>
        <v>151356124.84365237</v>
      </c>
      <c r="X622" s="30">
        <f t="shared" si="378"/>
        <v>0.52657877444698298</v>
      </c>
      <c r="Y622" s="31">
        <f t="shared" si="380"/>
        <v>-92.627847645042351</v>
      </c>
      <c r="Z622" s="31">
        <f t="shared" si="381"/>
        <v>-89.998661155156711</v>
      </c>
      <c r="AA622" s="31">
        <f t="shared" si="382"/>
        <v>81.433000563058599</v>
      </c>
      <c r="AB622" s="31">
        <f t="shared" si="383"/>
        <v>-89.995141831152779</v>
      </c>
      <c r="AC622" s="31">
        <f t="shared" si="384"/>
        <v>18.707330845581179</v>
      </c>
      <c r="AD622" s="31">
        <f t="shared" si="385"/>
        <v>83.335989011249254</v>
      </c>
      <c r="AE622" s="31">
        <f t="shared" si="386"/>
        <v>8.0390625380444156</v>
      </c>
      <c r="AF622" s="31">
        <f t="shared" si="387"/>
        <v>-96.65781397506025</v>
      </c>
      <c r="AG622" s="31">
        <f t="shared" si="375"/>
        <v>92.110410468749379</v>
      </c>
      <c r="AH622" s="31">
        <f t="shared" si="388"/>
        <v>-200.02085787710726</v>
      </c>
      <c r="AI622" s="31">
        <f t="shared" si="389"/>
        <v>-89.999999994284167</v>
      </c>
      <c r="AJ622" s="31">
        <f t="shared" si="390"/>
        <v>117.35523341016457</v>
      </c>
      <c r="AK622" s="31">
        <f t="shared" si="391"/>
        <v>89.999922310744097</v>
      </c>
      <c r="AL622" s="32">
        <f t="shared" si="392"/>
        <v>-58.877042416020011</v>
      </c>
      <c r="AM622" s="31">
        <f t="shared" si="393"/>
        <v>-89.934796545508078</v>
      </c>
      <c r="AN622" s="31">
        <f t="shared" si="394"/>
        <v>-49.43225641421332</v>
      </c>
      <c r="AO622" s="31">
        <f t="shared" si="395"/>
        <v>-89.934874229048148</v>
      </c>
      <c r="AP622" s="30">
        <f t="shared" si="376"/>
        <v>23.609121289162623</v>
      </c>
      <c r="AQ622" s="30">
        <f t="shared" si="377"/>
        <v>-22.498774732165998</v>
      </c>
      <c r="AR622" s="31">
        <f t="shared" si="396"/>
        <v>-40.282847319172284</v>
      </c>
      <c r="AS622" s="33">
        <f t="shared" si="397"/>
        <v>-186.59268820410841</v>
      </c>
      <c r="AT622" s="31">
        <f t="shared" si="398"/>
        <v>9.8467314282659341E-2</v>
      </c>
      <c r="AU622" s="31">
        <f t="shared" si="399"/>
        <v>8.6110409358855833</v>
      </c>
      <c r="AV622" s="32">
        <f t="shared" si="400"/>
        <v>-5.6016926758753146E-4</v>
      </c>
      <c r="AW622" s="31">
        <f t="shared" si="401"/>
        <v>-0.65070695393833089</v>
      </c>
      <c r="AX622" s="34">
        <f t="shared" si="402"/>
        <v>9.7907145015071806E-2</v>
      </c>
      <c r="AY622" s="35">
        <f t="shared" si="403"/>
        <v>7.9603339819472527</v>
      </c>
      <c r="AZ622" s="10">
        <f t="shared" si="404"/>
        <v>-40.184940174157212</v>
      </c>
      <c r="BA622" s="10">
        <f t="shared" si="405"/>
        <v>-178.63235422216115</v>
      </c>
      <c r="BB622" s="10">
        <f t="shared" si="406"/>
        <v>1.3676457778388453</v>
      </c>
      <c r="BC622" s="37"/>
      <c r="BD622" s="46">
        <f t="shared" si="407"/>
        <v>-40</v>
      </c>
      <c r="BE622" s="46">
        <f t="shared" si="408"/>
        <v>-179</v>
      </c>
      <c r="BF622" s="46">
        <f t="shared" si="409"/>
        <v>1</v>
      </c>
    </row>
    <row r="623" spans="22:58" x14ac:dyDescent="0.3">
      <c r="V623" s="29">
        <v>7.1900000000000901</v>
      </c>
      <c r="W623" s="38">
        <f t="shared" si="379"/>
        <v>154881661.89128041</v>
      </c>
      <c r="X623" s="30">
        <f t="shared" si="378"/>
        <v>0.52657877444698298</v>
      </c>
      <c r="Y623" s="31">
        <f t="shared" si="380"/>
        <v>-92.82784764493563</v>
      </c>
      <c r="Z623" s="31">
        <f t="shared" si="381"/>
        <v>-89.998691630986045</v>
      </c>
      <c r="AA623" s="31">
        <f t="shared" si="382"/>
        <v>81.63300056165329</v>
      </c>
      <c r="AB623" s="31">
        <f t="shared" si="383"/>
        <v>-89.995252416576292</v>
      </c>
      <c r="AC623" s="31">
        <f t="shared" si="384"/>
        <v>18.904697748115538</v>
      </c>
      <c r="AD623" s="31">
        <f t="shared" si="385"/>
        <v>83.48636183732873</v>
      </c>
      <c r="AE623" s="31">
        <f t="shared" si="386"/>
        <v>8.2364294392801867</v>
      </c>
      <c r="AF623" s="31">
        <f t="shared" si="387"/>
        <v>-96.507582210233608</v>
      </c>
      <c r="AG623" s="31">
        <f t="shared" si="375"/>
        <v>92.110410468749379</v>
      </c>
      <c r="AH623" s="31">
        <f t="shared" si="388"/>
        <v>-200.22085787710725</v>
      </c>
      <c r="AI623" s="31">
        <f t="shared" si="389"/>
        <v>-89.999999994414267</v>
      </c>
      <c r="AJ623" s="31">
        <f t="shared" si="390"/>
        <v>117.55523341016421</v>
      </c>
      <c r="AK623" s="31">
        <f t="shared" si="391"/>
        <v>89.999924079167457</v>
      </c>
      <c r="AL623" s="32">
        <f t="shared" si="392"/>
        <v>-59.077042162878044</v>
      </c>
      <c r="AM623" s="31">
        <f t="shared" si="393"/>
        <v>-89.936280756097574</v>
      </c>
      <c r="AN623" s="31">
        <f t="shared" si="394"/>
        <v>-49.632256161071709</v>
      </c>
      <c r="AO623" s="31">
        <f t="shared" si="395"/>
        <v>-89.936356671344384</v>
      </c>
      <c r="AP623" s="30">
        <f t="shared" si="376"/>
        <v>23.609121289162623</v>
      </c>
      <c r="AQ623" s="30">
        <f t="shared" si="377"/>
        <v>-22.498774732165998</v>
      </c>
      <c r="AR623" s="31">
        <f t="shared" si="396"/>
        <v>-40.285480164794897</v>
      </c>
      <c r="AS623" s="33">
        <f t="shared" si="397"/>
        <v>-186.44393888157799</v>
      </c>
      <c r="AT623" s="31">
        <f t="shared" si="398"/>
        <v>0.10305330075916458</v>
      </c>
      <c r="AU623" s="31">
        <f t="shared" si="399"/>
        <v>8.8085072268308373</v>
      </c>
      <c r="AV623" s="32">
        <f t="shared" si="400"/>
        <v>-5.8656744909127163E-4</v>
      </c>
      <c r="AW623" s="31">
        <f t="shared" si="401"/>
        <v>-0.66586251684077891</v>
      </c>
      <c r="AX623" s="34">
        <f t="shared" si="402"/>
        <v>0.1024667333100733</v>
      </c>
      <c r="AY623" s="35">
        <f t="shared" si="403"/>
        <v>8.1426447099900585</v>
      </c>
      <c r="AZ623" s="10">
        <f t="shared" si="404"/>
        <v>-40.183013431484824</v>
      </c>
      <c r="BA623" s="10">
        <f t="shared" si="405"/>
        <v>-178.30129417158793</v>
      </c>
      <c r="BB623" s="10">
        <f t="shared" si="406"/>
        <v>1.6987058284120735</v>
      </c>
      <c r="BC623" s="37"/>
      <c r="BD623" s="46">
        <f t="shared" si="407"/>
        <v>-40</v>
      </c>
      <c r="BE623" s="46">
        <f t="shared" si="408"/>
        <v>-178</v>
      </c>
      <c r="BF623" s="46">
        <f t="shared" si="409"/>
        <v>2</v>
      </c>
    </row>
    <row r="624" spans="22:58" x14ac:dyDescent="0.3">
      <c r="V624" s="29">
        <v>7.2000000000000899</v>
      </c>
      <c r="W624" s="36">
        <f t="shared" si="379"/>
        <v>158489319.24614435</v>
      </c>
      <c r="X624" s="30">
        <f t="shared" si="378"/>
        <v>0.52657877444698298</v>
      </c>
      <c r="Y624" s="31">
        <f t="shared" si="380"/>
        <v>-93.027847644833699</v>
      </c>
      <c r="Z624" s="31">
        <f t="shared" si="381"/>
        <v>-89.99872141310081</v>
      </c>
      <c r="AA624" s="31">
        <f t="shared" si="382"/>
        <v>81.833000560311262</v>
      </c>
      <c r="AB624" s="31">
        <f t="shared" si="383"/>
        <v>-89.995360484768284</v>
      </c>
      <c r="AC624" s="31">
        <f t="shared" si="384"/>
        <v>19.102181668411557</v>
      </c>
      <c r="AD624" s="31">
        <f t="shared" si="385"/>
        <v>83.633398893404575</v>
      </c>
      <c r="AE624" s="31">
        <f t="shared" si="386"/>
        <v>8.4339133583361097</v>
      </c>
      <c r="AF624" s="31">
        <f t="shared" si="387"/>
        <v>-96.360683004464505</v>
      </c>
      <c r="AG624" s="31">
        <f t="shared" si="375"/>
        <v>92.110410468749379</v>
      </c>
      <c r="AH624" s="31">
        <f t="shared" si="388"/>
        <v>-200.42085787710727</v>
      </c>
      <c r="AI624" s="31">
        <f t="shared" si="389"/>
        <v>-89.999999994541412</v>
      </c>
      <c r="AJ624" s="31">
        <f t="shared" si="390"/>
        <v>117.75523341016387</v>
      </c>
      <c r="AK624" s="31">
        <f t="shared" si="391"/>
        <v>89.999925807336595</v>
      </c>
      <c r="AL624" s="32">
        <f t="shared" si="392"/>
        <v>-59.277041921129332</v>
      </c>
      <c r="AM624" s="31">
        <f t="shared" si="393"/>
        <v>-89.937731182012001</v>
      </c>
      <c r="AN624" s="31">
        <f t="shared" si="394"/>
        <v>-49.832255919323352</v>
      </c>
      <c r="AO624" s="31">
        <f t="shared" si="395"/>
        <v>-89.937805369216818</v>
      </c>
      <c r="AP624" s="30">
        <f t="shared" si="376"/>
        <v>23.609121289162623</v>
      </c>
      <c r="AQ624" s="30">
        <f t="shared" si="377"/>
        <v>-22.498774732165998</v>
      </c>
      <c r="AR624" s="31">
        <f t="shared" si="396"/>
        <v>-40.287996003990621</v>
      </c>
      <c r="AS624" s="33">
        <f t="shared" si="397"/>
        <v>-186.29848837368132</v>
      </c>
      <c r="AT624" s="31">
        <f t="shared" si="398"/>
        <v>0.10785023341957883</v>
      </c>
      <c r="AU624" s="31">
        <f t="shared" si="399"/>
        <v>9.0103549530003519</v>
      </c>
      <c r="AV624" s="32">
        <f t="shared" si="400"/>
        <v>-6.1420956658107394E-4</v>
      </c>
      <c r="AW624" s="31">
        <f t="shared" si="401"/>
        <v>-0.68137100167325537</v>
      </c>
      <c r="AX624" s="34">
        <f t="shared" si="402"/>
        <v>0.10723602385299776</v>
      </c>
      <c r="AY624" s="35">
        <f t="shared" si="403"/>
        <v>8.3289839513270962</v>
      </c>
      <c r="AZ624" s="10">
        <f t="shared" si="404"/>
        <v>-40.180759980137623</v>
      </c>
      <c r="BA624" s="10">
        <f t="shared" si="405"/>
        <v>-177.96950442235422</v>
      </c>
      <c r="BB624" s="10">
        <f t="shared" si="406"/>
        <v>2.0304955776457803</v>
      </c>
      <c r="BC624" s="48"/>
      <c r="BD624" s="46">
        <f t="shared" si="407"/>
        <v>-40</v>
      </c>
      <c r="BE624" s="46">
        <f t="shared" si="408"/>
        <v>-178</v>
      </c>
      <c r="BF624" s="46">
        <f t="shared" si="409"/>
        <v>2</v>
      </c>
    </row>
    <row r="625" spans="22:58" x14ac:dyDescent="0.3">
      <c r="V625" s="29">
        <v>7.2100000000000897</v>
      </c>
      <c r="W625" s="38">
        <f t="shared" si="379"/>
        <v>162181009.73592675</v>
      </c>
      <c r="X625" s="30">
        <f t="shared" si="378"/>
        <v>0.52657877444698298</v>
      </c>
      <c r="Y625" s="31">
        <f t="shared" si="380"/>
        <v>-93.227847644736372</v>
      </c>
      <c r="Z625" s="31">
        <f t="shared" si="381"/>
        <v>-89.998750517291867</v>
      </c>
      <c r="AA625" s="31">
        <f t="shared" si="382"/>
        <v>82.033000559029588</v>
      </c>
      <c r="AB625" s="31">
        <f t="shared" si="383"/>
        <v>-89.995466093027929</v>
      </c>
      <c r="AC625" s="31">
        <f t="shared" si="384"/>
        <v>19.299777469429326</v>
      </c>
      <c r="AD625" s="31">
        <f t="shared" si="385"/>
        <v>83.777170389425478</v>
      </c>
      <c r="AE625" s="31">
        <f t="shared" si="386"/>
        <v>8.631509158169532</v>
      </c>
      <c r="AF625" s="31">
        <f t="shared" si="387"/>
        <v>-96.217046220894318</v>
      </c>
      <c r="AG625" s="31">
        <f t="shared" si="375"/>
        <v>92.110410468749379</v>
      </c>
      <c r="AH625" s="31">
        <f t="shared" si="388"/>
        <v>-200.62085787710726</v>
      </c>
      <c r="AI625" s="31">
        <f t="shared" si="389"/>
        <v>-89.999999994665671</v>
      </c>
      <c r="AJ625" s="31">
        <f t="shared" si="390"/>
        <v>117.95523341016354</v>
      </c>
      <c r="AK625" s="31">
        <f t="shared" si="391"/>
        <v>89.9999274961678</v>
      </c>
      <c r="AL625" s="32">
        <f t="shared" si="392"/>
        <v>-59.477041690261096</v>
      </c>
      <c r="AM625" s="31">
        <f t="shared" si="393"/>
        <v>-89.939148592278926</v>
      </c>
      <c r="AN625" s="31">
        <f t="shared" si="394"/>
        <v>-50.032255688455429</v>
      </c>
      <c r="AO625" s="31">
        <f t="shared" si="395"/>
        <v>-89.939221090776797</v>
      </c>
      <c r="AP625" s="30">
        <f t="shared" si="376"/>
        <v>23.609121289162623</v>
      </c>
      <c r="AQ625" s="30">
        <f t="shared" si="377"/>
        <v>-22.498774732165998</v>
      </c>
      <c r="AR625" s="31">
        <f t="shared" si="396"/>
        <v>-40.290399973289276</v>
      </c>
      <c r="AS625" s="33">
        <f t="shared" si="397"/>
        <v>-186.15626731167112</v>
      </c>
      <c r="AT625" s="31">
        <f t="shared" si="398"/>
        <v>0.1128675661935841</v>
      </c>
      <c r="AU625" s="31">
        <f t="shared" si="399"/>
        <v>9.2166710856037017</v>
      </c>
      <c r="AV625" s="32">
        <f t="shared" si="400"/>
        <v>-6.4315422836558962E-4</v>
      </c>
      <c r="AW625" s="31">
        <f t="shared" si="401"/>
        <v>-0.69724062214471039</v>
      </c>
      <c r="AX625" s="34">
        <f t="shared" si="402"/>
        <v>0.11222441196521851</v>
      </c>
      <c r="AY625" s="35">
        <f t="shared" si="403"/>
        <v>8.5194304634589919</v>
      </c>
      <c r="AZ625" s="10">
        <f t="shared" si="404"/>
        <v>-40.178175561324061</v>
      </c>
      <c r="BA625" s="10">
        <f t="shared" si="405"/>
        <v>-177.63683684821211</v>
      </c>
      <c r="BB625" s="10">
        <f t="shared" si="406"/>
        <v>2.3631631517878873</v>
      </c>
      <c r="BC625" s="37"/>
      <c r="BD625" s="46">
        <f t="shared" si="407"/>
        <v>-40</v>
      </c>
      <c r="BE625" s="46">
        <f t="shared" si="408"/>
        <v>-178</v>
      </c>
      <c r="BF625" s="46">
        <f t="shared" si="409"/>
        <v>2</v>
      </c>
    </row>
    <row r="626" spans="22:58" x14ac:dyDescent="0.3">
      <c r="V626" s="29">
        <v>7.2200000000000903</v>
      </c>
      <c r="W626" s="38">
        <f t="shared" si="379"/>
        <v>165958690.7437906</v>
      </c>
      <c r="X626" s="30">
        <f t="shared" si="378"/>
        <v>0.52657877444698298</v>
      </c>
      <c r="Y626" s="31">
        <f t="shared" si="380"/>
        <v>-93.427847644643407</v>
      </c>
      <c r="Z626" s="31">
        <f t="shared" si="381"/>
        <v>-89.99877895899067</v>
      </c>
      <c r="AA626" s="31">
        <f t="shared" si="382"/>
        <v>82.233000557805639</v>
      </c>
      <c r="AB626" s="31">
        <f t="shared" si="383"/>
        <v>-89.995569297350116</v>
      </c>
      <c r="AC626" s="31">
        <f t="shared" si="384"/>
        <v>19.497480234129302</v>
      </c>
      <c r="AD626" s="31">
        <f t="shared" si="385"/>
        <v>83.917745308932908</v>
      </c>
      <c r="AE626" s="31">
        <f t="shared" si="386"/>
        <v>8.8292119217385228</v>
      </c>
      <c r="AF626" s="31">
        <f t="shared" si="387"/>
        <v>-96.076602947407892</v>
      </c>
      <c r="AG626" s="31">
        <f t="shared" si="375"/>
        <v>92.110410468749379</v>
      </c>
      <c r="AH626" s="31">
        <f t="shared" si="388"/>
        <v>-200.82085787710724</v>
      </c>
      <c r="AI626" s="31">
        <f t="shared" si="389"/>
        <v>-89.999999994787089</v>
      </c>
      <c r="AJ626" s="31">
        <f t="shared" si="390"/>
        <v>118.15523341016322</v>
      </c>
      <c r="AK626" s="31">
        <f t="shared" si="391"/>
        <v>89.999929146556511</v>
      </c>
      <c r="AL626" s="32">
        <f t="shared" si="392"/>
        <v>-59.677041469783624</v>
      </c>
      <c r="AM626" s="31">
        <f t="shared" si="393"/>
        <v>-89.940533738421095</v>
      </c>
      <c r="AN626" s="31">
        <f t="shared" si="394"/>
        <v>-50.23225546797827</v>
      </c>
      <c r="AO626" s="31">
        <f t="shared" si="395"/>
        <v>-89.940604586651673</v>
      </c>
      <c r="AP626" s="30">
        <f t="shared" si="376"/>
        <v>23.609121289162623</v>
      </c>
      <c r="AQ626" s="30">
        <f t="shared" si="377"/>
        <v>-22.498774732165998</v>
      </c>
      <c r="AR626" s="31">
        <f t="shared" si="396"/>
        <v>-40.292696989243119</v>
      </c>
      <c r="AS626" s="33">
        <f t="shared" si="397"/>
        <v>-186.01720753405957</v>
      </c>
      <c r="AT626" s="31">
        <f t="shared" si="398"/>
        <v>0.11811515332344491</v>
      </c>
      <c r="AU626" s="31">
        <f t="shared" si="399"/>
        <v>9.4275436037751739</v>
      </c>
      <c r="AV626" s="32">
        <f t="shared" si="400"/>
        <v>-6.7346280327462542E-4</v>
      </c>
      <c r="AW626" s="31">
        <f t="shared" si="401"/>
        <v>-0.71347978279271329</v>
      </c>
      <c r="AX626" s="34">
        <f t="shared" si="402"/>
        <v>0.11744169052017028</v>
      </c>
      <c r="AY626" s="35">
        <f t="shared" si="403"/>
        <v>8.7140638209824601</v>
      </c>
      <c r="AZ626" s="10">
        <f t="shared" si="404"/>
        <v>-40.175255298722945</v>
      </c>
      <c r="BA626" s="10">
        <f t="shared" si="405"/>
        <v>-177.30314371307711</v>
      </c>
      <c r="BB626" s="10">
        <f t="shared" si="406"/>
        <v>2.6968562869228947</v>
      </c>
      <c r="BC626" s="37"/>
      <c r="BD626" s="46">
        <f t="shared" si="407"/>
        <v>-40</v>
      </c>
      <c r="BE626" s="46">
        <f t="shared" si="408"/>
        <v>-177</v>
      </c>
      <c r="BF626" s="46">
        <f t="shared" si="409"/>
        <v>3</v>
      </c>
    </row>
    <row r="627" spans="22:58" x14ac:dyDescent="0.3">
      <c r="V627" s="29">
        <v>7.2300000000000901</v>
      </c>
      <c r="W627" s="36">
        <f t="shared" si="379"/>
        <v>169824365.24620977</v>
      </c>
      <c r="X627" s="30">
        <f t="shared" si="378"/>
        <v>0.52657877444698298</v>
      </c>
      <c r="Y627" s="31">
        <f t="shared" si="380"/>
        <v>-93.62784764455462</v>
      </c>
      <c r="Z627" s="31">
        <f t="shared" si="381"/>
        <v>-89.99880675327735</v>
      </c>
      <c r="AA627" s="31">
        <f t="shared" si="382"/>
        <v>82.433000556636756</v>
      </c>
      <c r="AB627" s="31">
        <f t="shared" si="383"/>
        <v>-89.995670152455162</v>
      </c>
      <c r="AC627" s="31">
        <f t="shared" si="384"/>
        <v>19.695285256530955</v>
      </c>
      <c r="AD627" s="31">
        <f t="shared" si="385"/>
        <v>84.055191413242937</v>
      </c>
      <c r="AE627" s="31">
        <f t="shared" si="386"/>
        <v>9.0270169430600795</v>
      </c>
      <c r="AF627" s="31">
        <f t="shared" si="387"/>
        <v>-95.939285492489574</v>
      </c>
      <c r="AG627" s="31">
        <f t="shared" si="375"/>
        <v>92.110410468749379</v>
      </c>
      <c r="AH627" s="31">
        <f t="shared" si="388"/>
        <v>-201.02085787710723</v>
      </c>
      <c r="AI627" s="31">
        <f t="shared" si="389"/>
        <v>-89.99999999490575</v>
      </c>
      <c r="AJ627" s="31">
        <f t="shared" si="390"/>
        <v>118.35523341016292</v>
      </c>
      <c r="AK627" s="31">
        <f t="shared" si="391"/>
        <v>89.99993075937779</v>
      </c>
      <c r="AL627" s="32">
        <f t="shared" si="392"/>
        <v>-59.877041259229273</v>
      </c>
      <c r="AM627" s="31">
        <f t="shared" si="393"/>
        <v>-89.94188735485487</v>
      </c>
      <c r="AN627" s="31">
        <f t="shared" si="394"/>
        <v>-50.432255257424202</v>
      </c>
      <c r="AO627" s="31">
        <f t="shared" si="395"/>
        <v>-89.94195659038283</v>
      </c>
      <c r="AP627" s="30">
        <f t="shared" si="376"/>
        <v>23.609121289162623</v>
      </c>
      <c r="AQ627" s="30">
        <f t="shared" si="377"/>
        <v>-22.498774732165998</v>
      </c>
      <c r="AR627" s="31">
        <f t="shared" si="396"/>
        <v>-40.294891757367502</v>
      </c>
      <c r="AS627" s="33">
        <f t="shared" si="397"/>
        <v>-185.8812420828724</v>
      </c>
      <c r="AT627" s="31">
        <f t="shared" si="398"/>
        <v>0.12360326412440741</v>
      </c>
      <c r="AU627" s="31">
        <f t="shared" si="399"/>
        <v>9.6430614523643392</v>
      </c>
      <c r="AV627" s="32">
        <f t="shared" si="400"/>
        <v>-7.0519955060843373E-4</v>
      </c>
      <c r="AW627" s="31">
        <f t="shared" si="401"/>
        <v>-0.73009708339316537</v>
      </c>
      <c r="AX627" s="34">
        <f t="shared" si="402"/>
        <v>0.12289806457379897</v>
      </c>
      <c r="AY627" s="35">
        <f t="shared" si="403"/>
        <v>8.9129643689711742</v>
      </c>
      <c r="AZ627" s="10">
        <f t="shared" si="404"/>
        <v>-40.171993692793706</v>
      </c>
      <c r="BA627" s="10">
        <f t="shared" si="405"/>
        <v>-176.96827771390122</v>
      </c>
      <c r="BB627" s="10">
        <f t="shared" si="406"/>
        <v>3.031722286098784</v>
      </c>
      <c r="BC627" s="48"/>
      <c r="BD627" s="46">
        <f t="shared" si="407"/>
        <v>-40</v>
      </c>
      <c r="BE627" s="46">
        <f t="shared" si="408"/>
        <v>-177</v>
      </c>
      <c r="BF627" s="46">
        <f t="shared" si="409"/>
        <v>3</v>
      </c>
    </row>
    <row r="628" spans="22:58" x14ac:dyDescent="0.3">
      <c r="V628" s="29">
        <v>7.2400000000000899</v>
      </c>
      <c r="W628" s="38">
        <f t="shared" si="379"/>
        <v>173780082.87497368</v>
      </c>
      <c r="X628" s="30">
        <f t="shared" si="378"/>
        <v>0.52657877444698298</v>
      </c>
      <c r="Y628" s="31">
        <f t="shared" si="380"/>
        <v>-93.827847644469841</v>
      </c>
      <c r="Z628" s="31">
        <f t="shared" si="381"/>
        <v>-89.998833914888849</v>
      </c>
      <c r="AA628" s="31">
        <f t="shared" si="382"/>
        <v>82.633000555520496</v>
      </c>
      <c r="AB628" s="31">
        <f t="shared" si="383"/>
        <v>-89.99576871181776</v>
      </c>
      <c r="AC628" s="31">
        <f t="shared" si="384"/>
        <v>19.893188033092581</v>
      </c>
      <c r="AD628" s="31">
        <f t="shared" si="385"/>
        <v>84.189575247002509</v>
      </c>
      <c r="AE628" s="31">
        <f t="shared" si="386"/>
        <v>9.2249197185902254</v>
      </c>
      <c r="AF628" s="31">
        <f t="shared" si="387"/>
        <v>-95.8050273797041</v>
      </c>
      <c r="AG628" s="31">
        <f t="shared" si="375"/>
        <v>92.110410468749379</v>
      </c>
      <c r="AH628" s="31">
        <f t="shared" si="388"/>
        <v>-201.22085787710722</v>
      </c>
      <c r="AI628" s="31">
        <f t="shared" si="389"/>
        <v>-89.999999995021724</v>
      </c>
      <c r="AJ628" s="31">
        <f t="shared" si="390"/>
        <v>118.55523341016264</v>
      </c>
      <c r="AK628" s="31">
        <f t="shared" si="391"/>
        <v>89.999932335486776</v>
      </c>
      <c r="AL628" s="32">
        <f t="shared" si="392"/>
        <v>-60.077041058151408</v>
      </c>
      <c r="AM628" s="31">
        <f t="shared" si="393"/>
        <v>-89.943210159279531</v>
      </c>
      <c r="AN628" s="31">
        <f t="shared" si="394"/>
        <v>-50.632255056346608</v>
      </c>
      <c r="AO628" s="31">
        <f t="shared" si="395"/>
        <v>-89.943277818814479</v>
      </c>
      <c r="AP628" s="30">
        <f t="shared" si="376"/>
        <v>23.609121289162623</v>
      </c>
      <c r="AQ628" s="30">
        <f t="shared" si="377"/>
        <v>-22.498774732165998</v>
      </c>
      <c r="AR628" s="31">
        <f t="shared" si="396"/>
        <v>-40.296988780759754</v>
      </c>
      <c r="AS628" s="33">
        <f t="shared" si="397"/>
        <v>-185.74830519851858</v>
      </c>
      <c r="AT628" s="31">
        <f t="shared" si="398"/>
        <v>0.12934259808111462</v>
      </c>
      <c r="AU628" s="31">
        <f t="shared" si="399"/>
        <v>9.8633144948575939</v>
      </c>
      <c r="AV628" s="32">
        <f t="shared" si="400"/>
        <v>-7.3843175619223514E-4</v>
      </c>
      <c r="AW628" s="31">
        <f t="shared" si="401"/>
        <v>-0.74710132347021008</v>
      </c>
      <c r="AX628" s="34">
        <f t="shared" si="402"/>
        <v>0.12860416632492239</v>
      </c>
      <c r="AY628" s="35">
        <f t="shared" si="403"/>
        <v>9.1162131713873844</v>
      </c>
      <c r="AZ628" s="10">
        <f t="shared" si="404"/>
        <v>-40.168384614434835</v>
      </c>
      <c r="BA628" s="10">
        <f t="shared" si="405"/>
        <v>-176.63209202713119</v>
      </c>
      <c r="BB628" s="10">
        <f t="shared" si="406"/>
        <v>3.3679079728688066</v>
      </c>
      <c r="BC628" s="37"/>
      <c r="BD628" s="46">
        <f t="shared" si="407"/>
        <v>-40</v>
      </c>
      <c r="BE628" s="46">
        <f t="shared" si="408"/>
        <v>-177</v>
      </c>
      <c r="BF628" s="46">
        <f t="shared" si="409"/>
        <v>3</v>
      </c>
    </row>
    <row r="629" spans="22:58" x14ac:dyDescent="0.3">
      <c r="V629" s="29">
        <v>7.2500000000000897</v>
      </c>
      <c r="W629" s="38">
        <f t="shared" si="379"/>
        <v>177827941.00392923</v>
      </c>
      <c r="X629" s="30">
        <f t="shared" si="378"/>
        <v>0.52657877444698298</v>
      </c>
      <c r="Y629" s="31">
        <f t="shared" si="380"/>
        <v>-94.027847644388885</v>
      </c>
      <c r="Z629" s="31">
        <f t="shared" si="381"/>
        <v>-89.998860458226574</v>
      </c>
      <c r="AA629" s="31">
        <f t="shared" si="382"/>
        <v>82.833000554454458</v>
      </c>
      <c r="AB629" s="31">
        <f t="shared" si="383"/>
        <v>-89.995865027695388</v>
      </c>
      <c r="AC629" s="31">
        <f t="shared" si="384"/>
        <v>20.091184254404588</v>
      </c>
      <c r="AD629" s="31">
        <f t="shared" si="385"/>
        <v>84.320962145003193</v>
      </c>
      <c r="AE629" s="31">
        <f t="shared" si="386"/>
        <v>9.42291593891715</v>
      </c>
      <c r="AF629" s="31">
        <f t="shared" si="387"/>
        <v>-95.673763340918754</v>
      </c>
      <c r="AG629" s="31">
        <f t="shared" si="375"/>
        <v>92.110410468749379</v>
      </c>
      <c r="AH629" s="31">
        <f t="shared" si="388"/>
        <v>-201.42085787710724</v>
      </c>
      <c r="AI629" s="31">
        <f t="shared" si="389"/>
        <v>-89.999999995135042</v>
      </c>
      <c r="AJ629" s="31">
        <f t="shared" si="390"/>
        <v>118.75523341016236</v>
      </c>
      <c r="AK629" s="31">
        <f t="shared" si="391"/>
        <v>89.999933875719137</v>
      </c>
      <c r="AL629" s="32">
        <f t="shared" si="392"/>
        <v>-60.277040866123528</v>
      </c>
      <c r="AM629" s="31">
        <f t="shared" si="393"/>
        <v>-89.944502853057855</v>
      </c>
      <c r="AN629" s="31">
        <f t="shared" si="394"/>
        <v>-50.832254864319026</v>
      </c>
      <c r="AO629" s="31">
        <f t="shared" si="395"/>
        <v>-89.94456897247376</v>
      </c>
      <c r="AP629" s="30">
        <f t="shared" si="376"/>
        <v>23.609121289162623</v>
      </c>
      <c r="AQ629" s="30">
        <f t="shared" si="377"/>
        <v>-22.498774732165998</v>
      </c>
      <c r="AR629" s="31">
        <f t="shared" si="396"/>
        <v>-40.298992368405251</v>
      </c>
      <c r="AS629" s="33">
        <f t="shared" si="397"/>
        <v>-185.6183323133925</v>
      </c>
      <c r="AT629" s="31">
        <f t="shared" si="398"/>
        <v>0.1353443002661362</v>
      </c>
      <c r="AU629" s="31">
        <f t="shared" si="399"/>
        <v>10.088393461129231</v>
      </c>
      <c r="AV629" s="32">
        <f t="shared" si="400"/>
        <v>-7.7322987482377837E-4</v>
      </c>
      <c r="AW629" s="31">
        <f t="shared" si="401"/>
        <v>-0.76450150690849183</v>
      </c>
      <c r="AX629" s="34">
        <f t="shared" si="402"/>
        <v>0.13457107039131241</v>
      </c>
      <c r="AY629" s="35">
        <f t="shared" si="403"/>
        <v>9.3238919542207395</v>
      </c>
      <c r="AZ629" s="10">
        <f t="shared" si="404"/>
        <v>-40.164421298013941</v>
      </c>
      <c r="BA629" s="10">
        <f t="shared" si="405"/>
        <v>-176.29444035917177</v>
      </c>
      <c r="BB629" s="10">
        <f t="shared" si="406"/>
        <v>3.705559640828227</v>
      </c>
      <c r="BC629" s="37"/>
      <c r="BD629" s="46">
        <f t="shared" si="407"/>
        <v>-40</v>
      </c>
      <c r="BE629" s="46">
        <f t="shared" si="408"/>
        <v>-176</v>
      </c>
      <c r="BF629" s="46">
        <f t="shared" si="409"/>
        <v>4</v>
      </c>
    </row>
    <row r="630" spans="22:58" x14ac:dyDescent="0.3">
      <c r="V630" s="29">
        <v>7.2600000000000904</v>
      </c>
      <c r="W630" s="36">
        <f t="shared" si="379"/>
        <v>181970085.86103681</v>
      </c>
      <c r="X630" s="30">
        <f t="shared" si="378"/>
        <v>0.52657877444698298</v>
      </c>
      <c r="Y630" s="31">
        <f t="shared" si="380"/>
        <v>-94.227847644311595</v>
      </c>
      <c r="Z630" s="31">
        <f t="shared" si="381"/>
        <v>-89.99888639736416</v>
      </c>
      <c r="AA630" s="31">
        <f t="shared" si="382"/>
        <v>83.033000553436437</v>
      </c>
      <c r="AB630" s="31">
        <f t="shared" si="383"/>
        <v>-89.995959151155986</v>
      </c>
      <c r="AC630" s="31">
        <f t="shared" si="384"/>
        <v>20.289269797188343</v>
      </c>
      <c r="AD630" s="31">
        <f t="shared" si="385"/>
        <v>84.449416240142</v>
      </c>
      <c r="AE630" s="31">
        <f t="shared" si="386"/>
        <v>9.6210014807601745</v>
      </c>
      <c r="AF630" s="31">
        <f t="shared" si="387"/>
        <v>-95.545429308378147</v>
      </c>
      <c r="AG630" s="31">
        <f t="shared" si="375"/>
        <v>92.110410468749379</v>
      </c>
      <c r="AH630" s="31">
        <f t="shared" si="388"/>
        <v>-201.62085787710726</v>
      </c>
      <c r="AI630" s="31">
        <f t="shared" si="389"/>
        <v>-89.999999995245787</v>
      </c>
      <c r="AJ630" s="31">
        <f t="shared" si="390"/>
        <v>118.95523341016214</v>
      </c>
      <c r="AK630" s="31">
        <f t="shared" si="391"/>
        <v>89.999935380891529</v>
      </c>
      <c r="AL630" s="32">
        <f t="shared" si="392"/>
        <v>-60.477040682738362</v>
      </c>
      <c r="AM630" s="31">
        <f t="shared" si="393"/>
        <v>-89.945766121587909</v>
      </c>
      <c r="AN630" s="31">
        <f t="shared" si="394"/>
        <v>-51.032254680934102</v>
      </c>
      <c r="AO630" s="31">
        <f t="shared" si="395"/>
        <v>-89.945830735942167</v>
      </c>
      <c r="AP630" s="30">
        <f t="shared" si="376"/>
        <v>23.609121289162623</v>
      </c>
      <c r="AQ630" s="30">
        <f t="shared" si="377"/>
        <v>-22.498774732165998</v>
      </c>
      <c r="AR630" s="31">
        <f t="shared" si="396"/>
        <v>-40.300906643177306</v>
      </c>
      <c r="AS630" s="33">
        <f t="shared" si="397"/>
        <v>-185.49126004432031</v>
      </c>
      <c r="AT630" s="31">
        <f t="shared" si="398"/>
        <v>0.14161997706399754</v>
      </c>
      <c r="AU630" s="31">
        <f t="shared" si="399"/>
        <v>10.318389889709564</v>
      </c>
      <c r="AV630" s="32">
        <f t="shared" si="400"/>
        <v>-8.0966767942116974E-4</v>
      </c>
      <c r="AW630" s="31">
        <f t="shared" si="401"/>
        <v>-0.78230684666996064</v>
      </c>
      <c r="AX630" s="34">
        <f t="shared" si="402"/>
        <v>0.14081030938457637</v>
      </c>
      <c r="AY630" s="35">
        <f t="shared" si="403"/>
        <v>9.5360830430396035</v>
      </c>
      <c r="AZ630" s="10">
        <f t="shared" si="404"/>
        <v>-40.16009633379273</v>
      </c>
      <c r="BA630" s="10">
        <f t="shared" si="405"/>
        <v>-175.9551770012807</v>
      </c>
      <c r="BB630" s="10">
        <f t="shared" si="406"/>
        <v>4.0448229987192974</v>
      </c>
      <c r="BC630" s="48"/>
      <c r="BD630" s="46">
        <f t="shared" si="407"/>
        <v>-40</v>
      </c>
      <c r="BE630" s="46">
        <f t="shared" si="408"/>
        <v>-176</v>
      </c>
      <c r="BF630" s="46">
        <f t="shared" si="409"/>
        <v>4</v>
      </c>
    </row>
    <row r="631" spans="22:58" x14ac:dyDescent="0.3">
      <c r="V631" s="29">
        <v>7.2700000000000902</v>
      </c>
      <c r="W631" s="38">
        <f t="shared" si="379"/>
        <v>186208713.66632539</v>
      </c>
      <c r="X631" s="30">
        <f t="shared" si="378"/>
        <v>0.52657877444698298</v>
      </c>
      <c r="Y631" s="31">
        <f t="shared" si="380"/>
        <v>-94.427847644237715</v>
      </c>
      <c r="Z631" s="31">
        <f t="shared" si="381"/>
        <v>-89.998911746054901</v>
      </c>
      <c r="AA631" s="31">
        <f t="shared" si="382"/>
        <v>83.23300055246419</v>
      </c>
      <c r="AB631" s="31">
        <f t="shared" si="383"/>
        <v>-89.99605113210508</v>
      </c>
      <c r="AC631" s="31">
        <f t="shared" si="384"/>
        <v>20.48744071659231</v>
      </c>
      <c r="AD631" s="31">
        <f t="shared" si="385"/>
        <v>84.575000472425756</v>
      </c>
      <c r="AE631" s="31">
        <f t="shared" si="386"/>
        <v>9.8191723992657742</v>
      </c>
      <c r="AF631" s="31">
        <f t="shared" si="387"/>
        <v>-95.419962405734225</v>
      </c>
      <c r="AG631" s="31">
        <f t="shared" si="375"/>
        <v>92.110410468749379</v>
      </c>
      <c r="AH631" s="31">
        <f t="shared" si="388"/>
        <v>-201.82085787710722</v>
      </c>
      <c r="AI631" s="31">
        <f t="shared" si="389"/>
        <v>-89.999999995354003</v>
      </c>
      <c r="AJ631" s="31">
        <f t="shared" si="390"/>
        <v>119.15523341016184</v>
      </c>
      <c r="AK631" s="31">
        <f t="shared" si="391"/>
        <v>89.999936851802019</v>
      </c>
      <c r="AL631" s="32">
        <f t="shared" si="392"/>
        <v>-60.677040507606804</v>
      </c>
      <c r="AM631" s="31">
        <f t="shared" si="393"/>
        <v>-89.947000634666509</v>
      </c>
      <c r="AN631" s="31">
        <f t="shared" si="394"/>
        <v>-51.2322545058028</v>
      </c>
      <c r="AO631" s="31">
        <f t="shared" si="395"/>
        <v>-89.947063778218492</v>
      </c>
      <c r="AP631" s="30">
        <f t="shared" si="376"/>
        <v>23.609121289162623</v>
      </c>
      <c r="AQ631" s="30">
        <f t="shared" si="377"/>
        <v>-22.498774732165998</v>
      </c>
      <c r="AR631" s="31">
        <f t="shared" si="396"/>
        <v>-40.302735549540401</v>
      </c>
      <c r="AS631" s="33">
        <f t="shared" si="397"/>
        <v>-185.3670261839527</v>
      </c>
      <c r="AT631" s="31">
        <f t="shared" si="398"/>
        <v>0.14818171218094472</v>
      </c>
      <c r="AU631" s="31">
        <f t="shared" si="399"/>
        <v>10.553396064246774</v>
      </c>
      <c r="AV631" s="32">
        <f t="shared" si="400"/>
        <v>-8.4782241717641508E-4</v>
      </c>
      <c r="AW631" s="31">
        <f t="shared" si="401"/>
        <v>-0.80052676961742819</v>
      </c>
      <c r="AX631" s="34">
        <f t="shared" si="402"/>
        <v>0.14733388976376832</v>
      </c>
      <c r="AY631" s="35">
        <f t="shared" si="403"/>
        <v>9.7528692946293454</v>
      </c>
      <c r="AZ631" s="10">
        <f t="shared" si="404"/>
        <v>-40.155401659776629</v>
      </c>
      <c r="BA631" s="10">
        <f t="shared" si="405"/>
        <v>-175.61415688932337</v>
      </c>
      <c r="BB631" s="10">
        <f t="shared" si="406"/>
        <v>4.3858431106766318</v>
      </c>
      <c r="BC631" s="37"/>
      <c r="BD631" s="46">
        <f t="shared" si="407"/>
        <v>-40</v>
      </c>
      <c r="BE631" s="46">
        <f t="shared" si="408"/>
        <v>-176</v>
      </c>
      <c r="BF631" s="46">
        <f t="shared" si="409"/>
        <v>4</v>
      </c>
    </row>
    <row r="632" spans="22:58" x14ac:dyDescent="0.3">
      <c r="V632" s="29">
        <v>7.28000000000009</v>
      </c>
      <c r="W632" s="38">
        <f t="shared" si="379"/>
        <v>190546071.79636425</v>
      </c>
      <c r="X632" s="30">
        <f t="shared" si="378"/>
        <v>0.52657877444698298</v>
      </c>
      <c r="Y632" s="31">
        <f t="shared" si="380"/>
        <v>-94.627847644167218</v>
      </c>
      <c r="Z632" s="31">
        <f t="shared" si="381"/>
        <v>-89.998936517738983</v>
      </c>
      <c r="AA632" s="31">
        <f t="shared" si="382"/>
        <v>83.433000551535713</v>
      </c>
      <c r="AB632" s="31">
        <f t="shared" si="383"/>
        <v>-89.996141019312176</v>
      </c>
      <c r="AC632" s="31">
        <f t="shared" si="384"/>
        <v>20.685693238778065</v>
      </c>
      <c r="AD632" s="31">
        <f t="shared" si="385"/>
        <v>84.697776598922545</v>
      </c>
      <c r="AE632" s="31">
        <f t="shared" si="386"/>
        <v>10.017424920593548</v>
      </c>
      <c r="AF632" s="31">
        <f t="shared" si="387"/>
        <v>-95.2973009381286</v>
      </c>
      <c r="AG632" s="31">
        <f t="shared" si="375"/>
        <v>92.110410468749379</v>
      </c>
      <c r="AH632" s="31">
        <f t="shared" si="388"/>
        <v>-202.02085787710726</v>
      </c>
      <c r="AI632" s="31">
        <f t="shared" si="389"/>
        <v>-89.99999999545976</v>
      </c>
      <c r="AJ632" s="31">
        <f t="shared" si="390"/>
        <v>119.35523341016162</v>
      </c>
      <c r="AK632" s="31">
        <f t="shared" si="391"/>
        <v>89.999938289230499</v>
      </c>
      <c r="AL632" s="32">
        <f t="shared" si="392"/>
        <v>-60.877040340357496</v>
      </c>
      <c r="AM632" s="31">
        <f t="shared" si="393"/>
        <v>-89.948207046844217</v>
      </c>
      <c r="AN632" s="31">
        <f t="shared" si="394"/>
        <v>-51.432254338553761</v>
      </c>
      <c r="AO632" s="31">
        <f t="shared" si="395"/>
        <v>-89.948268753073478</v>
      </c>
      <c r="AP632" s="30">
        <f t="shared" si="376"/>
        <v>23.609121289162623</v>
      </c>
      <c r="AQ632" s="30">
        <f t="shared" si="377"/>
        <v>-22.498774732165998</v>
      </c>
      <c r="AR632" s="31">
        <f t="shared" si="396"/>
        <v>-40.304482860963589</v>
      </c>
      <c r="AS632" s="33">
        <f t="shared" si="397"/>
        <v>-185.24556969120209</v>
      </c>
      <c r="AT632" s="31">
        <f t="shared" si="398"/>
        <v>0.15504208291730587</v>
      </c>
      <c r="AU632" s="31">
        <f t="shared" si="399"/>
        <v>10.793504943829992</v>
      </c>
      <c r="AV632" s="32">
        <f t="shared" si="400"/>
        <v>-8.8777497305307434E-4</v>
      </c>
      <c r="AW632" s="31">
        <f t="shared" si="401"/>
        <v>-0.81917092144720527</v>
      </c>
      <c r="AX632" s="34">
        <f t="shared" si="402"/>
        <v>0.15415430794425281</v>
      </c>
      <c r="AY632" s="35">
        <f t="shared" si="403"/>
        <v>9.9743340223827879</v>
      </c>
      <c r="AZ632" s="10">
        <f t="shared" si="404"/>
        <v>-40.150328553019335</v>
      </c>
      <c r="BA632" s="10">
        <f t="shared" si="405"/>
        <v>-175.27123566881932</v>
      </c>
      <c r="BB632" s="10">
        <f t="shared" si="406"/>
        <v>4.7287643311806846</v>
      </c>
      <c r="BC632" s="37"/>
      <c r="BD632" s="46">
        <f t="shared" si="407"/>
        <v>-40</v>
      </c>
      <c r="BE632" s="46">
        <f t="shared" si="408"/>
        <v>-175</v>
      </c>
      <c r="BF632" s="46">
        <f t="shared" si="409"/>
        <v>5</v>
      </c>
    </row>
    <row r="633" spans="22:58" x14ac:dyDescent="0.3">
      <c r="V633" s="29">
        <v>7.2900000000000897</v>
      </c>
      <c r="W633" s="36">
        <f t="shared" si="379"/>
        <v>194984459.97584498</v>
      </c>
      <c r="X633" s="30">
        <f t="shared" si="378"/>
        <v>0.52657877444698298</v>
      </c>
      <c r="Y633" s="31">
        <f t="shared" si="380"/>
        <v>-94.827847644099862</v>
      </c>
      <c r="Z633" s="31">
        <f t="shared" si="381"/>
        <v>-89.998960725550717</v>
      </c>
      <c r="AA633" s="31">
        <f t="shared" si="382"/>
        <v>83.633000550649029</v>
      </c>
      <c r="AB633" s="31">
        <f t="shared" si="383"/>
        <v>-89.996228860436645</v>
      </c>
      <c r="AC633" s="31">
        <f t="shared" si="384"/>
        <v>20.884023753786728</v>
      </c>
      <c r="AD633" s="31">
        <f t="shared" si="385"/>
        <v>84.817805204568856</v>
      </c>
      <c r="AE633" s="31">
        <f t="shared" si="386"/>
        <v>10.215755434782885</v>
      </c>
      <c r="AF633" s="31">
        <f t="shared" si="387"/>
        <v>-95.177384381418506</v>
      </c>
      <c r="AG633" s="31">
        <f t="shared" si="375"/>
        <v>92.110410468749379</v>
      </c>
      <c r="AH633" s="31">
        <f t="shared" si="388"/>
        <v>-202.22085787710725</v>
      </c>
      <c r="AI633" s="31">
        <f t="shared" si="389"/>
        <v>-89.999999995563101</v>
      </c>
      <c r="AJ633" s="31">
        <f t="shared" si="390"/>
        <v>119.55523341016139</v>
      </c>
      <c r="AK633" s="31">
        <f t="shared" si="391"/>
        <v>89.999939693939112</v>
      </c>
      <c r="AL633" s="32">
        <f t="shared" si="392"/>
        <v>-61.077040180635642</v>
      </c>
      <c r="AM633" s="31">
        <f t="shared" si="393"/>
        <v>-89.949385997772467</v>
      </c>
      <c r="AN633" s="31">
        <f t="shared" si="394"/>
        <v>-51.63225417883212</v>
      </c>
      <c r="AO633" s="31">
        <f t="shared" si="395"/>
        <v>-89.949446299396456</v>
      </c>
      <c r="AP633" s="30">
        <f t="shared" si="376"/>
        <v>23.609121289162623</v>
      </c>
      <c r="AQ633" s="30">
        <f t="shared" si="377"/>
        <v>-22.498774732165998</v>
      </c>
      <c r="AR633" s="31">
        <f t="shared" si="396"/>
        <v>-40.306152187052611</v>
      </c>
      <c r="AS633" s="33">
        <f t="shared" si="397"/>
        <v>-185.12683068081498</v>
      </c>
      <c r="AT633" s="31">
        <f t="shared" si="398"/>
        <v>0.16221417667571378</v>
      </c>
      <c r="AU633" s="31">
        <f t="shared" si="399"/>
        <v>11.038810086829674</v>
      </c>
      <c r="AV633" s="32">
        <f t="shared" si="400"/>
        <v>-9.2961004095117126E-4</v>
      </c>
      <c r="AW633" s="31">
        <f t="shared" si="401"/>
        <v>-0.83824917173301861</v>
      </c>
      <c r="AX633" s="34">
        <f t="shared" si="402"/>
        <v>0.16128456663476259</v>
      </c>
      <c r="AY633" s="35">
        <f t="shared" si="403"/>
        <v>10.200560915096656</v>
      </c>
      <c r="AZ633" s="10">
        <f t="shared" si="404"/>
        <v>-40.144867620417848</v>
      </c>
      <c r="BA633" s="10">
        <f t="shared" si="405"/>
        <v>-174.92626976571833</v>
      </c>
      <c r="BB633" s="10">
        <f t="shared" si="406"/>
        <v>5.073730234281669</v>
      </c>
      <c r="BC633" s="48"/>
      <c r="BD633" s="46">
        <f t="shared" si="407"/>
        <v>-40</v>
      </c>
      <c r="BE633" s="46">
        <f t="shared" si="408"/>
        <v>-175</v>
      </c>
      <c r="BF633" s="46">
        <f t="shared" si="409"/>
        <v>5</v>
      </c>
    </row>
    <row r="634" spans="22:58" x14ac:dyDescent="0.3">
      <c r="V634" s="29">
        <v>7.3000000000000904</v>
      </c>
      <c r="W634" s="38">
        <f t="shared" si="379"/>
        <v>199526231.49693006</v>
      </c>
      <c r="X634" s="30">
        <f t="shared" si="378"/>
        <v>0.52657877444698298</v>
      </c>
      <c r="Y634" s="31">
        <f t="shared" si="380"/>
        <v>-95.027847644035589</v>
      </c>
      <c r="Z634" s="31">
        <f t="shared" si="381"/>
        <v>-89.998984382325361</v>
      </c>
      <c r="AA634" s="31">
        <f t="shared" si="382"/>
        <v>83.833000549802279</v>
      </c>
      <c r="AB634" s="31">
        <f t="shared" si="383"/>
        <v>-89.996314702053041</v>
      </c>
      <c r="AC634" s="31">
        <f t="shared" si="384"/>
        <v>21.082428808678877</v>
      </c>
      <c r="AD634" s="31">
        <f t="shared" si="385"/>
        <v>84.935145713748341</v>
      </c>
      <c r="AE634" s="31">
        <f t="shared" si="386"/>
        <v>10.414160488892556</v>
      </c>
      <c r="AF634" s="31">
        <f t="shared" si="387"/>
        <v>-95.060153370630076</v>
      </c>
      <c r="AG634" s="31">
        <f t="shared" si="375"/>
        <v>92.110410468749379</v>
      </c>
      <c r="AH634" s="31">
        <f t="shared" si="388"/>
        <v>-202.42085787710727</v>
      </c>
      <c r="AI634" s="31">
        <f t="shared" si="389"/>
        <v>-89.999999995664098</v>
      </c>
      <c r="AJ634" s="31">
        <f t="shared" si="390"/>
        <v>119.75523341016121</v>
      </c>
      <c r="AK634" s="31">
        <f t="shared" si="391"/>
        <v>89.999941066672648</v>
      </c>
      <c r="AL634" s="32">
        <f t="shared" si="392"/>
        <v>-61.277040028102476</v>
      </c>
      <c r="AM634" s="31">
        <f t="shared" si="393"/>
        <v>-89.950538112542645</v>
      </c>
      <c r="AN634" s="31">
        <f t="shared" si="394"/>
        <v>-51.832254026299154</v>
      </c>
      <c r="AO634" s="31">
        <f t="shared" si="395"/>
        <v>-89.950597041534095</v>
      </c>
      <c r="AP634" s="30">
        <f t="shared" si="376"/>
        <v>23.609121289162623</v>
      </c>
      <c r="AQ634" s="30">
        <f t="shared" si="377"/>
        <v>-22.498774732165998</v>
      </c>
      <c r="AR634" s="31">
        <f t="shared" si="396"/>
        <v>-40.307746980409974</v>
      </c>
      <c r="AS634" s="33">
        <f t="shared" si="397"/>
        <v>-185.01075041216416</v>
      </c>
      <c r="AT634" s="31">
        <f t="shared" si="398"/>
        <v>0.16971160767445514</v>
      </c>
      <c r="AU634" s="31">
        <f t="shared" si="399"/>
        <v>11.289405567905179</v>
      </c>
      <c r="AV634" s="32">
        <f t="shared" si="400"/>
        <v>-9.7341630293116925E-4</v>
      </c>
      <c r="AW634" s="31">
        <f t="shared" si="401"/>
        <v>-0.85777161908365329</v>
      </c>
      <c r="AX634" s="34">
        <f t="shared" si="402"/>
        <v>0.16873819137152399</v>
      </c>
      <c r="AY634" s="35">
        <f t="shared" si="403"/>
        <v>10.431633948821526</v>
      </c>
      <c r="AZ634" s="10">
        <f t="shared" si="404"/>
        <v>-40.139008789038449</v>
      </c>
      <c r="BA634" s="10">
        <f t="shared" si="405"/>
        <v>-174.57911646334264</v>
      </c>
      <c r="BB634" s="10">
        <f t="shared" si="406"/>
        <v>5.4208835366573567</v>
      </c>
      <c r="BC634" s="37"/>
      <c r="BD634" s="46">
        <f t="shared" si="407"/>
        <v>-40</v>
      </c>
      <c r="BE634" s="46">
        <f t="shared" si="408"/>
        <v>-175</v>
      </c>
      <c r="BF634" s="46">
        <f t="shared" si="409"/>
        <v>5</v>
      </c>
    </row>
    <row r="635" spans="22:58" x14ac:dyDescent="0.3">
      <c r="V635" s="29">
        <v>7.3100000000000902</v>
      </c>
      <c r="W635" s="38">
        <f t="shared" si="379"/>
        <v>204173794.46699595</v>
      </c>
      <c r="X635" s="30">
        <f t="shared" si="378"/>
        <v>0.52657877444698298</v>
      </c>
      <c r="Y635" s="31">
        <f t="shared" si="380"/>
        <v>-95.227847643974172</v>
      </c>
      <c r="Z635" s="31">
        <f t="shared" si="381"/>
        <v>-89.999007500606083</v>
      </c>
      <c r="AA635" s="31">
        <f t="shared" si="382"/>
        <v>84.033000548993613</v>
      </c>
      <c r="AB635" s="31">
        <f t="shared" si="383"/>
        <v>-89.996398589675692</v>
      </c>
      <c r="AC635" s="31">
        <f t="shared" si="384"/>
        <v>21.280905100938696</v>
      </c>
      <c r="AD635" s="31">
        <f t="shared" si="385"/>
        <v>85.049856402562384</v>
      </c>
      <c r="AE635" s="31">
        <f t="shared" si="386"/>
        <v>10.612636780405126</v>
      </c>
      <c r="AF635" s="31">
        <f t="shared" si="387"/>
        <v>-94.945549687719407</v>
      </c>
      <c r="AG635" s="31">
        <f t="shared" si="375"/>
        <v>92.110410468749379</v>
      </c>
      <c r="AH635" s="31">
        <f t="shared" si="388"/>
        <v>-202.62085787710728</v>
      </c>
      <c r="AI635" s="31">
        <f t="shared" si="389"/>
        <v>-89.999999995762806</v>
      </c>
      <c r="AJ635" s="31">
        <f t="shared" si="390"/>
        <v>119.95523341016099</v>
      </c>
      <c r="AK635" s="31">
        <f t="shared" si="391"/>
        <v>89.999942408158958</v>
      </c>
      <c r="AL635" s="32">
        <f t="shared" si="392"/>
        <v>-61.477039882434397</v>
      </c>
      <c r="AM635" s="31">
        <f t="shared" si="393"/>
        <v>-89.951664002017537</v>
      </c>
      <c r="AN635" s="31">
        <f t="shared" si="394"/>
        <v>-52.032253880631316</v>
      </c>
      <c r="AO635" s="31">
        <f t="shared" si="395"/>
        <v>-89.951721589621386</v>
      </c>
      <c r="AP635" s="30">
        <f t="shared" si="376"/>
        <v>23.609121289162623</v>
      </c>
      <c r="AQ635" s="30">
        <f t="shared" si="377"/>
        <v>-22.498774732165998</v>
      </c>
      <c r="AR635" s="31">
        <f t="shared" si="396"/>
        <v>-40.309270543229566</v>
      </c>
      <c r="AS635" s="33">
        <f t="shared" si="397"/>
        <v>-184.89727127734079</v>
      </c>
      <c r="AT635" s="31">
        <f t="shared" si="398"/>
        <v>0.17754853383099678</v>
      </c>
      <c r="AU635" s="31">
        <f t="shared" si="399"/>
        <v>11.545385887819556</v>
      </c>
      <c r="AV635" s="32">
        <f t="shared" si="400"/>
        <v>-1.0192866168504575E-3</v>
      </c>
      <c r="AW635" s="31">
        <f t="shared" si="401"/>
        <v>-0.87774859641661707</v>
      </c>
      <c r="AX635" s="34">
        <f t="shared" si="402"/>
        <v>0.17652924721414631</v>
      </c>
      <c r="AY635" s="35">
        <f t="shared" si="403"/>
        <v>10.667637291402938</v>
      </c>
      <c r="AZ635" s="10">
        <f t="shared" si="404"/>
        <v>-40.132741296015418</v>
      </c>
      <c r="BA635" s="10">
        <f t="shared" si="405"/>
        <v>-174.22963398593785</v>
      </c>
      <c r="BB635" s="10">
        <f t="shared" si="406"/>
        <v>5.770366014062148</v>
      </c>
      <c r="BC635" s="37"/>
      <c r="BD635" s="46">
        <f t="shared" si="407"/>
        <v>-40</v>
      </c>
      <c r="BE635" s="46">
        <f t="shared" si="408"/>
        <v>-174</v>
      </c>
      <c r="BF635" s="46">
        <f t="shared" si="409"/>
        <v>6</v>
      </c>
    </row>
    <row r="636" spans="22:58" x14ac:dyDescent="0.3">
      <c r="V636" s="29">
        <v>7.32000000000009</v>
      </c>
      <c r="W636" s="36">
        <f t="shared" si="379"/>
        <v>208929613.08544725</v>
      </c>
      <c r="X636" s="30">
        <f t="shared" si="378"/>
        <v>0.52657877444698298</v>
      </c>
      <c r="Y636" s="31">
        <f t="shared" si="380"/>
        <v>-95.427847643915484</v>
      </c>
      <c r="Z636" s="31">
        <f t="shared" si="381"/>
        <v>-89.999030092650486</v>
      </c>
      <c r="AA636" s="31">
        <f t="shared" si="382"/>
        <v>84.233000548221327</v>
      </c>
      <c r="AB636" s="31">
        <f t="shared" si="383"/>
        <v>-89.996480567782939</v>
      </c>
      <c r="AC636" s="31">
        <f t="shared" si="384"/>
        <v>21.479449472135027</v>
      </c>
      <c r="AD636" s="31">
        <f t="shared" si="385"/>
        <v>85.161994411718894</v>
      </c>
      <c r="AE636" s="31">
        <f t="shared" si="386"/>
        <v>10.811181150887858</v>
      </c>
      <c r="AF636" s="31">
        <f t="shared" si="387"/>
        <v>-94.833516248714517</v>
      </c>
      <c r="AG636" s="31">
        <f t="shared" si="375"/>
        <v>92.110410468749379</v>
      </c>
      <c r="AH636" s="31">
        <f t="shared" si="388"/>
        <v>-202.82085787710724</v>
      </c>
      <c r="AI636" s="31">
        <f t="shared" si="389"/>
        <v>-89.999999995859241</v>
      </c>
      <c r="AJ636" s="31">
        <f t="shared" si="390"/>
        <v>120.15523341016076</v>
      </c>
      <c r="AK636" s="31">
        <f t="shared" si="391"/>
        <v>89.999943719109311</v>
      </c>
      <c r="AL636" s="32">
        <f t="shared" si="392"/>
        <v>-61.677039743322439</v>
      </c>
      <c r="AM636" s="31">
        <f t="shared" si="393"/>
        <v>-89.952764263155146</v>
      </c>
      <c r="AN636" s="31">
        <f t="shared" si="394"/>
        <v>-52.232253741519543</v>
      </c>
      <c r="AO636" s="31">
        <f t="shared" si="395"/>
        <v>-89.952820539905076</v>
      </c>
      <c r="AP636" s="30">
        <f t="shared" si="376"/>
        <v>23.609121289162623</v>
      </c>
      <c r="AQ636" s="30">
        <f t="shared" si="377"/>
        <v>-22.498774732165998</v>
      </c>
      <c r="AR636" s="31">
        <f t="shared" si="396"/>
        <v>-40.310726033635056</v>
      </c>
      <c r="AS636" s="33">
        <f t="shared" si="397"/>
        <v>-184.78633678861959</v>
      </c>
      <c r="AT636" s="31">
        <f t="shared" si="398"/>
        <v>0.18573967377618777</v>
      </c>
      <c r="AU636" s="31">
        <f t="shared" si="399"/>
        <v>11.806845875696872</v>
      </c>
      <c r="AV636" s="32">
        <f t="shared" si="400"/>
        <v>-1.067318212796891E-3</v>
      </c>
      <c r="AW636" s="31">
        <f t="shared" si="401"/>
        <v>-0.8981906763503027</v>
      </c>
      <c r="AX636" s="34">
        <f t="shared" si="402"/>
        <v>0.18467235556339087</v>
      </c>
      <c r="AY636" s="35">
        <f t="shared" si="403"/>
        <v>10.908655199346569</v>
      </c>
      <c r="AZ636" s="10">
        <f t="shared" si="404"/>
        <v>-40.126053678071663</v>
      </c>
      <c r="BA636" s="10">
        <f t="shared" si="405"/>
        <v>-173.87768158927304</v>
      </c>
      <c r="BB636" s="10">
        <f t="shared" si="406"/>
        <v>6.1223184107269617</v>
      </c>
      <c r="BC636" s="48"/>
      <c r="BD636" s="46">
        <f t="shared" si="407"/>
        <v>-40</v>
      </c>
      <c r="BE636" s="46">
        <f t="shared" si="408"/>
        <v>-174</v>
      </c>
      <c r="BF636" s="46">
        <f t="shared" si="409"/>
        <v>6</v>
      </c>
    </row>
    <row r="637" spans="22:58" x14ac:dyDescent="0.3">
      <c r="V637" s="29">
        <v>7.3300000000000898</v>
      </c>
      <c r="W637" s="38">
        <f t="shared" si="379"/>
        <v>213796208.95026746</v>
      </c>
      <c r="X637" s="30">
        <f t="shared" si="378"/>
        <v>0.52657877444698298</v>
      </c>
      <c r="Y637" s="31">
        <f t="shared" si="380"/>
        <v>-95.627847643859468</v>
      </c>
      <c r="Z637" s="31">
        <f t="shared" si="381"/>
        <v>-89.999052170437167</v>
      </c>
      <c r="AA637" s="31">
        <f t="shared" si="382"/>
        <v>84.4330005474838</v>
      </c>
      <c r="AB637" s="31">
        <f t="shared" si="383"/>
        <v>-89.99656067984067</v>
      </c>
      <c r="AC637" s="31">
        <f t="shared" si="384"/>
        <v>21.678058901830454</v>
      </c>
      <c r="AD637" s="31">
        <f t="shared" si="385"/>
        <v>85.27161575996999</v>
      </c>
      <c r="AE637" s="31">
        <f t="shared" si="386"/>
        <v>11.009790579901775</v>
      </c>
      <c r="AF637" s="31">
        <f t="shared" si="387"/>
        <v>-94.723997090307847</v>
      </c>
      <c r="AG637" s="31">
        <f t="shared" si="375"/>
        <v>92.110410468749379</v>
      </c>
      <c r="AH637" s="31">
        <f t="shared" si="388"/>
        <v>-203.02085787710723</v>
      </c>
      <c r="AI637" s="31">
        <f t="shared" si="389"/>
        <v>-89.999999995953502</v>
      </c>
      <c r="AJ637" s="31">
        <f t="shared" si="390"/>
        <v>120.35523341016058</v>
      </c>
      <c r="AK637" s="31">
        <f t="shared" si="391"/>
        <v>89.999945000218801</v>
      </c>
      <c r="AL637" s="32">
        <f t="shared" si="392"/>
        <v>-61.877039610471563</v>
      </c>
      <c r="AM637" s="31">
        <f t="shared" si="393"/>
        <v>-89.953839479325239</v>
      </c>
      <c r="AN637" s="31">
        <f t="shared" si="394"/>
        <v>-52.432253608668837</v>
      </c>
      <c r="AO637" s="31">
        <f t="shared" si="395"/>
        <v>-89.95389447505994</v>
      </c>
      <c r="AP637" s="30">
        <f t="shared" si="376"/>
        <v>23.609121289162623</v>
      </c>
      <c r="AQ637" s="30">
        <f t="shared" si="377"/>
        <v>-22.498774732165998</v>
      </c>
      <c r="AR637" s="31">
        <f t="shared" si="396"/>
        <v>-40.312116471770437</v>
      </c>
      <c r="AS637" s="33">
        <f t="shared" si="397"/>
        <v>-184.67789156536779</v>
      </c>
      <c r="AT637" s="31">
        <f t="shared" si="398"/>
        <v>0.19430032395468369</v>
      </c>
      <c r="AU637" s="31">
        <f t="shared" si="399"/>
        <v>12.073880583350837</v>
      </c>
      <c r="AV637" s="32">
        <f t="shared" si="400"/>
        <v>-1.1176128987697548E-3</v>
      </c>
      <c r="AW637" s="31">
        <f t="shared" si="401"/>
        <v>-0.91910867671704599</v>
      </c>
      <c r="AX637" s="34">
        <f t="shared" si="402"/>
        <v>0.19318271105591395</v>
      </c>
      <c r="AY637" s="35">
        <f t="shared" si="403"/>
        <v>11.15477190663379</v>
      </c>
      <c r="AZ637" s="10">
        <f t="shared" si="404"/>
        <v>-40.118933760714526</v>
      </c>
      <c r="BA637" s="10">
        <f t="shared" si="405"/>
        <v>-173.523119658734</v>
      </c>
      <c r="BB637" s="10">
        <f t="shared" si="406"/>
        <v>6.4768803412659963</v>
      </c>
      <c r="BC637" s="37"/>
      <c r="BD637" s="46">
        <f t="shared" si="407"/>
        <v>-40</v>
      </c>
      <c r="BE637" s="46">
        <f t="shared" si="408"/>
        <v>-174</v>
      </c>
      <c r="BF637" s="46">
        <f t="shared" si="409"/>
        <v>6</v>
      </c>
    </row>
    <row r="638" spans="22:58" x14ac:dyDescent="0.3">
      <c r="V638" s="29">
        <v>7.3400000000000896</v>
      </c>
      <c r="W638" s="38">
        <f t="shared" si="379"/>
        <v>218776162.39500052</v>
      </c>
      <c r="X638" s="30">
        <f t="shared" si="378"/>
        <v>0.52657877444698298</v>
      </c>
      <c r="Y638" s="31">
        <f t="shared" si="380"/>
        <v>-95.827847643805981</v>
      </c>
      <c r="Z638" s="31">
        <f t="shared" si="381"/>
        <v>-89.999073745672078</v>
      </c>
      <c r="AA638" s="31">
        <f t="shared" si="382"/>
        <v>84.633000546779499</v>
      </c>
      <c r="AB638" s="31">
        <f t="shared" si="383"/>
        <v>-89.996638968325328</v>
      </c>
      <c r="AC638" s="31">
        <f t="shared" si="384"/>
        <v>21.876730501730719</v>
      </c>
      <c r="AD638" s="31">
        <f t="shared" si="385"/>
        <v>85.378775358034474</v>
      </c>
      <c r="AE638" s="31">
        <f t="shared" si="386"/>
        <v>11.208462179151226</v>
      </c>
      <c r="AF638" s="31">
        <f t="shared" si="387"/>
        <v>-94.616937355962946</v>
      </c>
      <c r="AG638" s="31">
        <f t="shared" si="375"/>
        <v>92.110410468749379</v>
      </c>
      <c r="AH638" s="31">
        <f t="shared" si="388"/>
        <v>-203.22085787710722</v>
      </c>
      <c r="AI638" s="31">
        <f t="shared" si="389"/>
        <v>-89.999999996045617</v>
      </c>
      <c r="AJ638" s="31">
        <f t="shared" si="390"/>
        <v>120.5552334101604</v>
      </c>
      <c r="AK638" s="31">
        <f t="shared" si="391"/>
        <v>89.999946252166652</v>
      </c>
      <c r="AL638" s="32">
        <f t="shared" si="392"/>
        <v>-62.077039483599961</v>
      </c>
      <c r="AM638" s="31">
        <f t="shared" si="393"/>
        <v>-89.954890220618651</v>
      </c>
      <c r="AN638" s="31">
        <f t="shared" si="394"/>
        <v>-52.632253481797406</v>
      </c>
      <c r="AO638" s="31">
        <f t="shared" si="395"/>
        <v>-89.954943964497616</v>
      </c>
      <c r="AP638" s="30">
        <f t="shared" si="376"/>
        <v>23.609121289162623</v>
      </c>
      <c r="AQ638" s="30">
        <f t="shared" si="377"/>
        <v>-22.498774732165998</v>
      </c>
      <c r="AR638" s="31">
        <f t="shared" si="396"/>
        <v>-40.313444745649555</v>
      </c>
      <c r="AS638" s="33">
        <f t="shared" si="397"/>
        <v>-184.57188132046056</v>
      </c>
      <c r="AT638" s="31">
        <f t="shared" si="398"/>
        <v>0.20324637576196028</v>
      </c>
      <c r="AU638" s="31">
        <f t="shared" si="399"/>
        <v>12.346585171310879</v>
      </c>
      <c r="AV638" s="32">
        <f t="shared" si="400"/>
        <v>-1.1702772760009469E-3</v>
      </c>
      <c r="AW638" s="31">
        <f t="shared" si="401"/>
        <v>-0.94051366619956778</v>
      </c>
      <c r="AX638" s="34">
        <f t="shared" si="402"/>
        <v>0.20207609848595934</v>
      </c>
      <c r="AY638" s="35">
        <f t="shared" si="403"/>
        <v>11.406071505111312</v>
      </c>
      <c r="AZ638" s="10">
        <f t="shared" si="404"/>
        <v>-40.111368647163594</v>
      </c>
      <c r="BA638" s="10">
        <f t="shared" si="405"/>
        <v>-173.16580981534926</v>
      </c>
      <c r="BB638" s="10">
        <f t="shared" si="406"/>
        <v>6.8341901846507369</v>
      </c>
      <c r="BC638" s="37"/>
      <c r="BD638" s="46">
        <f t="shared" si="407"/>
        <v>-40</v>
      </c>
      <c r="BE638" s="46">
        <f t="shared" si="408"/>
        <v>-173</v>
      </c>
      <c r="BF638" s="46">
        <f t="shared" si="409"/>
        <v>7</v>
      </c>
    </row>
    <row r="639" spans="22:58" x14ac:dyDescent="0.3">
      <c r="V639" s="29">
        <v>7.3500000000000902</v>
      </c>
      <c r="W639" s="36">
        <f t="shared" si="379"/>
        <v>223872113.85688108</v>
      </c>
      <c r="X639" s="30">
        <f t="shared" si="378"/>
        <v>0.52657877444698298</v>
      </c>
      <c r="Y639" s="31">
        <f t="shared" si="380"/>
        <v>-96.027847643754924</v>
      </c>
      <c r="Z639" s="31">
        <f t="shared" si="381"/>
        <v>-89.999094829794672</v>
      </c>
      <c r="AA639" s="31">
        <f t="shared" si="382"/>
        <v>84.833000546106916</v>
      </c>
      <c r="AB639" s="31">
        <f t="shared" si="383"/>
        <v>-89.996715474746537</v>
      </c>
      <c r="AC639" s="31">
        <f t="shared" si="384"/>
        <v>22.075461510066624</v>
      </c>
      <c r="AD639" s="31">
        <f t="shared" si="385"/>
        <v>85.483527022945381</v>
      </c>
      <c r="AE639" s="31">
        <f t="shared" si="386"/>
        <v>11.407193186865605</v>
      </c>
      <c r="AF639" s="31">
        <f t="shared" si="387"/>
        <v>-94.512283281595828</v>
      </c>
      <c r="AG639" s="31">
        <f t="shared" si="375"/>
        <v>92.110410468749379</v>
      </c>
      <c r="AH639" s="31">
        <f t="shared" si="388"/>
        <v>-203.42085787710727</v>
      </c>
      <c r="AI639" s="31">
        <f t="shared" si="389"/>
        <v>-89.999999996135628</v>
      </c>
      <c r="AJ639" s="31">
        <f t="shared" si="390"/>
        <v>120.75523341016024</v>
      </c>
      <c r="AK639" s="31">
        <f t="shared" si="391"/>
        <v>89.999947475616707</v>
      </c>
      <c r="AL639" s="32">
        <f t="shared" si="392"/>
        <v>-62.277039362438558</v>
      </c>
      <c r="AM639" s="31">
        <f t="shared" si="393"/>
        <v>-89.955917044149501</v>
      </c>
      <c r="AN639" s="31">
        <f t="shared" si="394"/>
        <v>-52.832253360636201</v>
      </c>
      <c r="AO639" s="31">
        <f t="shared" si="395"/>
        <v>-89.955969564668422</v>
      </c>
      <c r="AP639" s="30">
        <f t="shared" si="376"/>
        <v>23.609121289162623</v>
      </c>
      <c r="AQ639" s="30">
        <f t="shared" si="377"/>
        <v>-22.498774732165998</v>
      </c>
      <c r="AR639" s="31">
        <f t="shared" si="396"/>
        <v>-40.314713616773972</v>
      </c>
      <c r="AS639" s="33">
        <f t="shared" si="397"/>
        <v>-184.46825284626425</v>
      </c>
      <c r="AT639" s="31">
        <f t="shared" si="398"/>
        <v>0.21259433266271746</v>
      </c>
      <c r="AU639" s="31">
        <f t="shared" si="399"/>
        <v>12.625054786170685</v>
      </c>
      <c r="AV639" s="32">
        <f t="shared" si="400"/>
        <v>-1.2254229643885567E-3</v>
      </c>
      <c r="AW639" s="31">
        <f t="shared" si="401"/>
        <v>-0.96241697009335681</v>
      </c>
      <c r="AX639" s="34">
        <f t="shared" si="402"/>
        <v>0.21136890969832892</v>
      </c>
      <c r="AY639" s="35">
        <f t="shared" si="403"/>
        <v>11.662637816077329</v>
      </c>
      <c r="AZ639" s="10">
        <f t="shared" si="404"/>
        <v>-40.103344707075642</v>
      </c>
      <c r="BA639" s="10">
        <f t="shared" si="405"/>
        <v>-172.80561503018691</v>
      </c>
      <c r="BB639" s="10">
        <f t="shared" si="406"/>
        <v>7.1943849698130862</v>
      </c>
      <c r="BC639" s="48"/>
      <c r="BD639" s="46">
        <f t="shared" si="407"/>
        <v>-40</v>
      </c>
      <c r="BE639" s="46">
        <f t="shared" si="408"/>
        <v>-173</v>
      </c>
      <c r="BF639" s="46">
        <f t="shared" si="409"/>
        <v>7</v>
      </c>
    </row>
    <row r="640" spans="22:58" x14ac:dyDescent="0.3">
      <c r="V640" s="29">
        <v>7.36000000000009</v>
      </c>
      <c r="W640" s="38">
        <f t="shared" si="379"/>
        <v>229086765.27682549</v>
      </c>
      <c r="X640" s="30">
        <f t="shared" si="378"/>
        <v>0.52657877444698298</v>
      </c>
      <c r="Y640" s="31">
        <f t="shared" si="380"/>
        <v>-96.227847643706141</v>
      </c>
      <c r="Z640" s="31">
        <f t="shared" si="381"/>
        <v>-89.999115433984045</v>
      </c>
      <c r="AA640" s="31">
        <f t="shared" si="382"/>
        <v>85.03300054546456</v>
      </c>
      <c r="AB640" s="31">
        <f t="shared" si="383"/>
        <v>-89.996790239668982</v>
      </c>
      <c r="AC640" s="31">
        <f t="shared" si="384"/>
        <v>22.274249286200266</v>
      </c>
      <c r="AD640" s="31">
        <f t="shared" si="385"/>
        <v>85.585923492766568</v>
      </c>
      <c r="AE640" s="31">
        <f t="shared" si="386"/>
        <v>11.605980962405674</v>
      </c>
      <c r="AF640" s="31">
        <f t="shared" si="387"/>
        <v>-94.409982180886459</v>
      </c>
      <c r="AG640" s="31">
        <f t="shared" si="375"/>
        <v>92.110410468749379</v>
      </c>
      <c r="AH640" s="31">
        <f t="shared" si="388"/>
        <v>-203.62085787710726</v>
      </c>
      <c r="AI640" s="31">
        <f t="shared" si="389"/>
        <v>-89.999999996223593</v>
      </c>
      <c r="AJ640" s="31">
        <f t="shared" si="390"/>
        <v>120.95523341016008</v>
      </c>
      <c r="AK640" s="31">
        <f t="shared" si="391"/>
        <v>89.999948671217638</v>
      </c>
      <c r="AL640" s="32">
        <f t="shared" si="392"/>
        <v>-62.477039246730271</v>
      </c>
      <c r="AM640" s="31">
        <f t="shared" si="393"/>
        <v>-89.956920494350541</v>
      </c>
      <c r="AN640" s="31">
        <f t="shared" si="394"/>
        <v>-53.032253244928071</v>
      </c>
      <c r="AO640" s="31">
        <f t="shared" si="395"/>
        <v>-89.956971819356497</v>
      </c>
      <c r="AP640" s="30">
        <f t="shared" si="376"/>
        <v>23.609121289162623</v>
      </c>
      <c r="AQ640" s="30">
        <f t="shared" si="377"/>
        <v>-22.498774732165998</v>
      </c>
      <c r="AR640" s="31">
        <f t="shared" si="396"/>
        <v>-40.315925725525773</v>
      </c>
      <c r="AS640" s="33">
        <f t="shared" si="397"/>
        <v>-184.36695400024297</v>
      </c>
      <c r="AT640" s="31">
        <f t="shared" si="398"/>
        <v>0.22236132722952678</v>
      </c>
      <c r="AU640" s="31">
        <f t="shared" si="399"/>
        <v>12.909384428883651</v>
      </c>
      <c r="AV640" s="32">
        <f t="shared" si="400"/>
        <v>-1.2831668385028148E-3</v>
      </c>
      <c r="AW640" s="31">
        <f t="shared" si="401"/>
        <v>-0.98483017619748314</v>
      </c>
      <c r="AX640" s="34">
        <f t="shared" si="402"/>
        <v>0.22107816039102396</v>
      </c>
      <c r="AY640" s="35">
        <f t="shared" si="403"/>
        <v>11.924554252686168</v>
      </c>
      <c r="AZ640" s="10">
        <f t="shared" si="404"/>
        <v>-40.094847565134749</v>
      </c>
      <c r="BA640" s="10">
        <f t="shared" si="405"/>
        <v>-172.44239974755681</v>
      </c>
      <c r="BB640" s="10">
        <f t="shared" si="406"/>
        <v>7.5576002524431942</v>
      </c>
      <c r="BC640" s="37"/>
      <c r="BD640" s="46">
        <f t="shared" si="407"/>
        <v>-40</v>
      </c>
      <c r="BE640" s="46">
        <f t="shared" si="408"/>
        <v>-172</v>
      </c>
      <c r="BF640" s="46">
        <f t="shared" si="409"/>
        <v>8</v>
      </c>
    </row>
    <row r="641" spans="22:58" x14ac:dyDescent="0.3">
      <c r="V641" s="29">
        <v>7.3700000000000996</v>
      </c>
      <c r="W641" s="38">
        <f t="shared" si="379"/>
        <v>234422881.5320465</v>
      </c>
      <c r="X641" s="30">
        <f t="shared" si="378"/>
        <v>0.52657877444698298</v>
      </c>
      <c r="Y641" s="31">
        <f t="shared" si="380"/>
        <v>-96.427847643659732</v>
      </c>
      <c r="Z641" s="31">
        <f t="shared" si="381"/>
        <v>-89.999135569164821</v>
      </c>
      <c r="AA641" s="31">
        <f t="shared" si="382"/>
        <v>85.233000544851308</v>
      </c>
      <c r="AB641" s="31">
        <f t="shared" si="383"/>
        <v>-89.996863302734042</v>
      </c>
      <c r="AC641" s="31">
        <f t="shared" si="384"/>
        <v>22.473091305448602</v>
      </c>
      <c r="AD641" s="31">
        <f t="shared" si="385"/>
        <v>85.686016441627459</v>
      </c>
      <c r="AE641" s="31">
        <f t="shared" si="386"/>
        <v>11.804822981087167</v>
      </c>
      <c r="AF641" s="31">
        <f t="shared" si="387"/>
        <v>-94.30998243027139</v>
      </c>
      <c r="AG641" s="31">
        <f t="shared" si="375"/>
        <v>92.110410468749379</v>
      </c>
      <c r="AH641" s="31">
        <f t="shared" si="388"/>
        <v>-203.82085787710747</v>
      </c>
      <c r="AI641" s="31">
        <f t="shared" si="389"/>
        <v>-89.999999996309555</v>
      </c>
      <c r="AJ641" s="31">
        <f t="shared" si="390"/>
        <v>121.15523341016012</v>
      </c>
      <c r="AK641" s="31">
        <f t="shared" si="391"/>
        <v>89.999949839603374</v>
      </c>
      <c r="AL641" s="32">
        <f t="shared" si="392"/>
        <v>-62.677039136229908</v>
      </c>
      <c r="AM641" s="31">
        <f t="shared" si="393"/>
        <v>-89.957901103261932</v>
      </c>
      <c r="AN641" s="31">
        <f t="shared" si="394"/>
        <v>-53.232253134427879</v>
      </c>
      <c r="AO641" s="31">
        <f t="shared" si="395"/>
        <v>-89.957951259968112</v>
      </c>
      <c r="AP641" s="30">
        <f t="shared" si="376"/>
        <v>23.609121289162623</v>
      </c>
      <c r="AQ641" s="30">
        <f t="shared" si="377"/>
        <v>-22.498774732165998</v>
      </c>
      <c r="AR641" s="31">
        <f t="shared" si="396"/>
        <v>-40.317083596344084</v>
      </c>
      <c r="AS641" s="33">
        <f t="shared" si="397"/>
        <v>-184.26793369023949</v>
      </c>
      <c r="AT641" s="31">
        <f t="shared" si="398"/>
        <v>0.23256513803440026</v>
      </c>
      <c r="AU641" s="31">
        <f t="shared" si="399"/>
        <v>13.199668813634773</v>
      </c>
      <c r="AV641" s="32">
        <f t="shared" si="400"/>
        <v>-1.3436312746855235E-3</v>
      </c>
      <c r="AW641" s="31">
        <f t="shared" si="401"/>
        <v>-1.0077651408365127</v>
      </c>
      <c r="AX641" s="34">
        <f t="shared" si="402"/>
        <v>0.23122150675971473</v>
      </c>
      <c r="AY641" s="35">
        <f t="shared" si="403"/>
        <v>12.19190367279826</v>
      </c>
      <c r="AZ641" s="10">
        <f t="shared" si="404"/>
        <v>-40.085862089584367</v>
      </c>
      <c r="BA641" s="10">
        <f t="shared" si="405"/>
        <v>-172.07603001744124</v>
      </c>
      <c r="BB641" s="10">
        <f t="shared" si="406"/>
        <v>7.9239699825587593</v>
      </c>
      <c r="BC641" s="37"/>
      <c r="BD641" s="46">
        <f t="shared" si="407"/>
        <v>-40</v>
      </c>
      <c r="BE641" s="46">
        <f t="shared" si="408"/>
        <v>-172</v>
      </c>
      <c r="BF641" s="46">
        <f t="shared" si="409"/>
        <v>8</v>
      </c>
    </row>
    <row r="642" spans="22:58" x14ac:dyDescent="0.3">
      <c r="V642" s="29">
        <v>7.3800000000001003</v>
      </c>
      <c r="W642" s="36">
        <f t="shared" si="379"/>
        <v>239883291.9020046</v>
      </c>
      <c r="X642" s="30">
        <f t="shared" si="378"/>
        <v>0.52657877444698298</v>
      </c>
      <c r="Y642" s="31">
        <f t="shared" si="380"/>
        <v>-96.627847643615254</v>
      </c>
      <c r="Z642" s="31">
        <f t="shared" si="381"/>
        <v>-89.999155246012918</v>
      </c>
      <c r="AA642" s="31">
        <f t="shared" si="382"/>
        <v>85.433000544265497</v>
      </c>
      <c r="AB642" s="31">
        <f t="shared" si="383"/>
        <v>-89.996934702680704</v>
      </c>
      <c r="AC642" s="31">
        <f t="shared" si="384"/>
        <v>22.671985154115042</v>
      </c>
      <c r="AD642" s="31">
        <f t="shared" si="385"/>
        <v>85.783856495026626</v>
      </c>
      <c r="AE642" s="31">
        <f t="shared" si="386"/>
        <v>12.003716829212273</v>
      </c>
      <c r="AF642" s="31">
        <f t="shared" si="387"/>
        <v>-94.212233453666997</v>
      </c>
      <c r="AG642" s="31">
        <f t="shared" si="375"/>
        <v>92.110410468749379</v>
      </c>
      <c r="AH642" s="31">
        <f t="shared" si="388"/>
        <v>-204.02085787710746</v>
      </c>
      <c r="AI642" s="31">
        <f t="shared" si="389"/>
        <v>-89.999999996393555</v>
      </c>
      <c r="AJ642" s="31">
        <f t="shared" si="390"/>
        <v>121.35523341015997</v>
      </c>
      <c r="AK642" s="31">
        <f t="shared" si="391"/>
        <v>89.999950981393397</v>
      </c>
      <c r="AL642" s="32">
        <f t="shared" si="392"/>
        <v>-62.87703903070269</v>
      </c>
      <c r="AM642" s="31">
        <f t="shared" si="393"/>
        <v>-89.958859390813174</v>
      </c>
      <c r="AN642" s="31">
        <f t="shared" si="394"/>
        <v>-53.432253028900803</v>
      </c>
      <c r="AO642" s="31">
        <f t="shared" si="395"/>
        <v>-89.958908405813332</v>
      </c>
      <c r="AP642" s="30">
        <f t="shared" si="376"/>
        <v>23.609121289162623</v>
      </c>
      <c r="AQ642" s="30">
        <f t="shared" si="377"/>
        <v>-22.498774732165998</v>
      </c>
      <c r="AR642" s="31">
        <f t="shared" si="396"/>
        <v>-40.318189642691905</v>
      </c>
      <c r="AS642" s="33">
        <f t="shared" si="397"/>
        <v>-184.17114185948031</v>
      </c>
      <c r="AT642" s="31">
        <f t="shared" si="398"/>
        <v>0.24322420631923719</v>
      </c>
      <c r="AU642" s="31">
        <f t="shared" si="399"/>
        <v>13.496002216920834</v>
      </c>
      <c r="AV642" s="32">
        <f t="shared" si="400"/>
        <v>-1.4069444097066053E-3</v>
      </c>
      <c r="AW642" s="31">
        <f t="shared" si="401"/>
        <v>-1.0312339950159359</v>
      </c>
      <c r="AX642" s="34">
        <f t="shared" si="402"/>
        <v>0.2418172619095306</v>
      </c>
      <c r="AY642" s="35">
        <f t="shared" si="403"/>
        <v>12.464768221904897</v>
      </c>
      <c r="AZ642" s="10">
        <f t="shared" si="404"/>
        <v>-40.076372380782374</v>
      </c>
      <c r="BA642" s="10">
        <f t="shared" si="405"/>
        <v>-171.70637363757541</v>
      </c>
      <c r="BB642" s="10">
        <f t="shared" si="406"/>
        <v>8.2936263624245896</v>
      </c>
      <c r="BC642" s="48"/>
      <c r="BD642" s="46">
        <f t="shared" si="407"/>
        <v>-40</v>
      </c>
      <c r="BE642" s="46">
        <f t="shared" si="408"/>
        <v>-172</v>
      </c>
      <c r="BF642" s="46">
        <f t="shared" si="409"/>
        <v>8</v>
      </c>
    </row>
    <row r="643" spans="22:58" x14ac:dyDescent="0.3">
      <c r="V643" s="29">
        <v>7.3900000000000903</v>
      </c>
      <c r="W643" s="38">
        <f t="shared" si="379"/>
        <v>245470891.56855461</v>
      </c>
      <c r="X643" s="30">
        <f t="shared" si="378"/>
        <v>0.52657877444698298</v>
      </c>
      <c r="Y643" s="31">
        <f t="shared" si="380"/>
        <v>-96.827847643572568</v>
      </c>
      <c r="Z643" s="31">
        <f t="shared" si="381"/>
        <v>-89.999174474961265</v>
      </c>
      <c r="AA643" s="31">
        <f t="shared" si="382"/>
        <v>85.633000543705847</v>
      </c>
      <c r="AB643" s="31">
        <f t="shared" si="383"/>
        <v>-89.997004477366161</v>
      </c>
      <c r="AC643" s="31">
        <f t="shared" si="384"/>
        <v>22.870928524724782</v>
      </c>
      <c r="AD643" s="31">
        <f t="shared" si="385"/>
        <v>85.879493245361672</v>
      </c>
      <c r="AE643" s="31">
        <f t="shared" si="386"/>
        <v>12.202660199305051</v>
      </c>
      <c r="AF643" s="31">
        <f t="shared" si="387"/>
        <v>-94.116685706965754</v>
      </c>
      <c r="AG643" s="31">
        <f t="shared" si="375"/>
        <v>92.110410468749379</v>
      </c>
      <c r="AH643" s="31">
        <f t="shared" si="388"/>
        <v>-204.22085787710728</v>
      </c>
      <c r="AI643" s="31">
        <f t="shared" si="389"/>
        <v>-89.999999996475651</v>
      </c>
      <c r="AJ643" s="31">
        <f t="shared" si="390"/>
        <v>121.55523341015963</v>
      </c>
      <c r="AK643" s="31">
        <f t="shared" si="391"/>
        <v>89.999952097193102</v>
      </c>
      <c r="AL643" s="32">
        <f t="shared" si="392"/>
        <v>-63.077038929924797</v>
      </c>
      <c r="AM643" s="31">
        <f t="shared" si="393"/>
        <v>-89.959795865098855</v>
      </c>
      <c r="AN643" s="31">
        <f t="shared" si="394"/>
        <v>-53.632252928123066</v>
      </c>
      <c r="AO643" s="31">
        <f t="shared" si="395"/>
        <v>-89.959843764381404</v>
      </c>
      <c r="AP643" s="30">
        <f t="shared" si="376"/>
        <v>23.609121289162623</v>
      </c>
      <c r="AQ643" s="30">
        <f t="shared" si="377"/>
        <v>-22.498774732165998</v>
      </c>
      <c r="AR643" s="31">
        <f t="shared" si="396"/>
        <v>-40.319246171821391</v>
      </c>
      <c r="AS643" s="33">
        <f t="shared" si="397"/>
        <v>-184.07652947134716</v>
      </c>
      <c r="AT643" s="31">
        <f t="shared" si="398"/>
        <v>0.2543576523644393</v>
      </c>
      <c r="AU643" s="31">
        <f t="shared" si="399"/>
        <v>13.798478316486818</v>
      </c>
      <c r="AV643" s="32">
        <f t="shared" si="400"/>
        <v>-1.473240411593276E-3</v>
      </c>
      <c r="AW643" s="31">
        <f t="shared" si="401"/>
        <v>-1.0552491507141004</v>
      </c>
      <c r="AX643" s="34">
        <f t="shared" si="402"/>
        <v>0.252884411952846</v>
      </c>
      <c r="AY643" s="35">
        <f t="shared" si="403"/>
        <v>12.743229165772718</v>
      </c>
      <c r="AZ643" s="10">
        <f t="shared" si="404"/>
        <v>-40.066361759868542</v>
      </c>
      <c r="BA643" s="10">
        <f t="shared" si="405"/>
        <v>-171.33330030557443</v>
      </c>
      <c r="BB643" s="10">
        <f t="shared" si="406"/>
        <v>8.6666996944255743</v>
      </c>
      <c r="BC643" s="37"/>
      <c r="BD643" s="46">
        <f t="shared" si="407"/>
        <v>-40</v>
      </c>
      <c r="BE643" s="46">
        <f t="shared" si="408"/>
        <v>-171</v>
      </c>
      <c r="BF643" s="46">
        <f t="shared" si="409"/>
        <v>9</v>
      </c>
    </row>
    <row r="644" spans="22:58" x14ac:dyDescent="0.3">
      <c r="V644" s="29">
        <v>7.4000000000000998</v>
      </c>
      <c r="W644" s="38">
        <f t="shared" si="379"/>
        <v>251188643.15101612</v>
      </c>
      <c r="X644" s="30">
        <f t="shared" si="378"/>
        <v>0.52657877444698298</v>
      </c>
      <c r="Y644" s="31">
        <f t="shared" si="380"/>
        <v>-97.027847643532183</v>
      </c>
      <c r="Z644" s="31">
        <f t="shared" si="381"/>
        <v>-89.99919326620531</v>
      </c>
      <c r="AA644" s="31">
        <f t="shared" si="382"/>
        <v>85.83300054317175</v>
      </c>
      <c r="AB644" s="31">
        <f t="shared" si="383"/>
        <v>-89.997072663785872</v>
      </c>
      <c r="AC644" s="31">
        <f t="shared" si="384"/>
        <v>23.069919211454</v>
      </c>
      <c r="AD644" s="31">
        <f t="shared" si="385"/>
        <v>85.972975267642923</v>
      </c>
      <c r="AE644" s="31">
        <f t="shared" si="386"/>
        <v>12.401650885540555</v>
      </c>
      <c r="AF644" s="31">
        <f t="shared" si="387"/>
        <v>-94.023290662348259</v>
      </c>
      <c r="AG644" s="31">
        <f t="shared" ref="AG644:AG707" si="410">DC_gain_comp</f>
        <v>92.110410468749379</v>
      </c>
      <c r="AH644" s="31">
        <f t="shared" si="388"/>
        <v>-204.42085787710744</v>
      </c>
      <c r="AI644" s="31">
        <f t="shared" si="389"/>
        <v>-89.999999996555871</v>
      </c>
      <c r="AJ644" s="31">
        <f t="shared" si="390"/>
        <v>121.75523341015968</v>
      </c>
      <c r="AK644" s="31">
        <f t="shared" si="391"/>
        <v>89.999953187594116</v>
      </c>
      <c r="AL644" s="32">
        <f t="shared" si="392"/>
        <v>-63.277038833683015</v>
      </c>
      <c r="AM644" s="31">
        <f t="shared" si="393"/>
        <v>-89.960711022648042</v>
      </c>
      <c r="AN644" s="31">
        <f t="shared" si="394"/>
        <v>-53.832252831881398</v>
      </c>
      <c r="AO644" s="31">
        <f t="shared" si="395"/>
        <v>-89.960757831609797</v>
      </c>
      <c r="AP644" s="30">
        <f t="shared" ref="AP644:AP707" si="411">-20*LOG(GmPS*Rsns)</f>
        <v>23.609121289162623</v>
      </c>
      <c r="AQ644" s="30">
        <f t="shared" ref="AQ644:AQ707" si="412">20*LOG(Vref/Vout)</f>
        <v>-22.498774732165998</v>
      </c>
      <c r="AR644" s="31">
        <f t="shared" si="396"/>
        <v>-40.320255389344219</v>
      </c>
      <c r="AS644" s="33">
        <f t="shared" si="397"/>
        <v>-183.98404849395806</v>
      </c>
      <c r="AT644" s="31">
        <f t="shared" si="398"/>
        <v>0.26598529146752059</v>
      </c>
      <c r="AU644" s="31">
        <f t="shared" si="399"/>
        <v>14.107190019771178</v>
      </c>
      <c r="AV644" s="32">
        <f t="shared" si="400"/>
        <v>-1.542659763114732E-3</v>
      </c>
      <c r="AW644" s="31">
        <f t="shared" si="401"/>
        <v>-1.079823307313031</v>
      </c>
      <c r="AX644" s="34">
        <f t="shared" si="402"/>
        <v>0.26444263170440585</v>
      </c>
      <c r="AY644" s="35">
        <f t="shared" si="403"/>
        <v>13.027366712458146</v>
      </c>
      <c r="AZ644" s="10">
        <f t="shared" si="404"/>
        <v>-40.055812757639814</v>
      </c>
      <c r="BA644" s="10">
        <f t="shared" si="405"/>
        <v>-170.95668178149992</v>
      </c>
      <c r="BB644" s="10">
        <f t="shared" si="406"/>
        <v>9.043318218500076</v>
      </c>
      <c r="BC644" s="37"/>
      <c r="BD644" s="46">
        <f t="shared" si="407"/>
        <v>-40</v>
      </c>
      <c r="BE644" s="46">
        <f t="shared" si="408"/>
        <v>-171</v>
      </c>
      <c r="BF644" s="46">
        <f t="shared" si="409"/>
        <v>9</v>
      </c>
    </row>
    <row r="645" spans="22:58" x14ac:dyDescent="0.3">
      <c r="V645" s="29">
        <v>7.4100000000000996</v>
      </c>
      <c r="W645" s="36">
        <f t="shared" si="379"/>
        <v>257039578.2769458</v>
      </c>
      <c r="X645" s="30">
        <f t="shared" ref="X645:X708" si="413">DC_gain_power</f>
        <v>0.52657877444698298</v>
      </c>
      <c r="Y645" s="31">
        <f t="shared" si="380"/>
        <v>-97.227847643493419</v>
      </c>
      <c r="Z645" s="31">
        <f t="shared" si="381"/>
        <v>-89.999211629708427</v>
      </c>
      <c r="AA645" s="31">
        <f t="shared" si="382"/>
        <v>86.033000542661497</v>
      </c>
      <c r="AB645" s="31">
        <f t="shared" si="383"/>
        <v>-89.997139298093188</v>
      </c>
      <c r="AC645" s="31">
        <f t="shared" si="384"/>
        <v>23.268955105744805</v>
      </c>
      <c r="AD645" s="31">
        <f t="shared" si="385"/>
        <v>86.064350135352129</v>
      </c>
      <c r="AE645" s="31">
        <f t="shared" si="386"/>
        <v>12.600686779359872</v>
      </c>
      <c r="AF645" s="31">
        <f t="shared" si="387"/>
        <v>-93.932000792449486</v>
      </c>
      <c r="AG645" s="31">
        <f t="shared" si="410"/>
        <v>92.110410468749379</v>
      </c>
      <c r="AH645" s="31">
        <f t="shared" si="388"/>
        <v>-204.62085787710745</v>
      </c>
      <c r="AI645" s="31">
        <f t="shared" si="389"/>
        <v>-89.999999996634273</v>
      </c>
      <c r="AJ645" s="31">
        <f t="shared" si="390"/>
        <v>121.95523341015955</v>
      </c>
      <c r="AK645" s="31">
        <f t="shared" si="391"/>
        <v>89.999954253174565</v>
      </c>
      <c r="AL645" s="32">
        <f t="shared" si="392"/>
        <v>-63.477038741772645</v>
      </c>
      <c r="AM645" s="31">
        <f t="shared" si="393"/>
        <v>-89.961605348687527</v>
      </c>
      <c r="AN645" s="31">
        <f t="shared" si="394"/>
        <v>-54.03225273997117</v>
      </c>
      <c r="AO645" s="31">
        <f t="shared" si="395"/>
        <v>-89.961651092147235</v>
      </c>
      <c r="AP645" s="30">
        <f t="shared" si="411"/>
        <v>23.609121289162623</v>
      </c>
      <c r="AQ645" s="30">
        <f t="shared" si="412"/>
        <v>-22.498774732165998</v>
      </c>
      <c r="AR645" s="31">
        <f t="shared" si="396"/>
        <v>-40.32121940361467</v>
      </c>
      <c r="AS645" s="33">
        <f t="shared" si="397"/>
        <v>-183.89365188459672</v>
      </c>
      <c r="AT645" s="31">
        <f t="shared" si="398"/>
        <v>0.27812764943601576</v>
      </c>
      <c r="AU645" s="31">
        <f t="shared" si="399"/>
        <v>14.422229281530793</v>
      </c>
      <c r="AV645" s="32">
        <f t="shared" si="400"/>
        <v>-1.6153495585986715E-3</v>
      </c>
      <c r="AW645" s="31">
        <f t="shared" si="401"/>
        <v>-1.1049694581706795</v>
      </c>
      <c r="AX645" s="34">
        <f t="shared" si="402"/>
        <v>0.2765122998774171</v>
      </c>
      <c r="AY645" s="35">
        <f t="shared" si="403"/>
        <v>13.317259823360114</v>
      </c>
      <c r="AZ645" s="10">
        <f t="shared" si="404"/>
        <v>-40.044707103737252</v>
      </c>
      <c r="BA645" s="10">
        <f t="shared" si="405"/>
        <v>-170.57639206123662</v>
      </c>
      <c r="BB645" s="10">
        <f t="shared" si="406"/>
        <v>9.4236079387633822</v>
      </c>
      <c r="BC645" s="48"/>
      <c r="BD645" s="46">
        <f t="shared" si="407"/>
        <v>-40</v>
      </c>
      <c r="BE645" s="46">
        <f t="shared" si="408"/>
        <v>-171</v>
      </c>
      <c r="BF645" s="46">
        <f t="shared" si="409"/>
        <v>9</v>
      </c>
    </row>
    <row r="646" spans="22:58" x14ac:dyDescent="0.3">
      <c r="V646" s="29">
        <v>7.4200000000001003</v>
      </c>
      <c r="W646" s="38">
        <f t="shared" si="379"/>
        <v>263026799.18959898</v>
      </c>
      <c r="X646" s="30">
        <f t="shared" si="413"/>
        <v>0.52657877444698298</v>
      </c>
      <c r="Y646" s="31">
        <f t="shared" si="380"/>
        <v>-97.427847643456417</v>
      </c>
      <c r="Z646" s="31">
        <f t="shared" si="381"/>
        <v>-89.999229575207181</v>
      </c>
      <c r="AA646" s="31">
        <f t="shared" si="382"/>
        <v>86.233000542174238</v>
      </c>
      <c r="AB646" s="31">
        <f t="shared" si="383"/>
        <v>-89.997204415618498</v>
      </c>
      <c r="AC646" s="31">
        <f t="shared" si="384"/>
        <v>23.468034192104419</v>
      </c>
      <c r="AD646" s="31">
        <f t="shared" si="385"/>
        <v>86.153664436414047</v>
      </c>
      <c r="AE646" s="31">
        <f t="shared" si="386"/>
        <v>12.799765865269229</v>
      </c>
      <c r="AF646" s="31">
        <f t="shared" si="387"/>
        <v>-93.842769554411618</v>
      </c>
      <c r="AG646" s="31">
        <f t="shared" si="410"/>
        <v>92.110410468749379</v>
      </c>
      <c r="AH646" s="31">
        <f t="shared" si="388"/>
        <v>-204.82085787710744</v>
      </c>
      <c r="AI646" s="31">
        <f t="shared" si="389"/>
        <v>-89.999999996710883</v>
      </c>
      <c r="AJ646" s="31">
        <f t="shared" si="390"/>
        <v>122.15523341015941</v>
      </c>
      <c r="AK646" s="31">
        <f t="shared" si="391"/>
        <v>89.999955294499458</v>
      </c>
      <c r="AL646" s="32">
        <f t="shared" si="392"/>
        <v>-63.677038653998927</v>
      </c>
      <c r="AM646" s="31">
        <f t="shared" si="393"/>
        <v>-89.962479317399058</v>
      </c>
      <c r="AN646" s="31">
        <f t="shared" si="394"/>
        <v>-54.23225265219758</v>
      </c>
      <c r="AO646" s="31">
        <f t="shared" si="395"/>
        <v>-89.962524019610484</v>
      </c>
      <c r="AP646" s="30">
        <f t="shared" si="411"/>
        <v>23.609121289162623</v>
      </c>
      <c r="AQ646" s="30">
        <f t="shared" si="412"/>
        <v>-22.498774732165998</v>
      </c>
      <c r="AR646" s="31">
        <f t="shared" si="396"/>
        <v>-40.322140229931726</v>
      </c>
      <c r="AS646" s="33">
        <f t="shared" si="397"/>
        <v>-183.8052935740221</v>
      </c>
      <c r="AT646" s="31">
        <f t="shared" si="398"/>
        <v>0.29080597749163611</v>
      </c>
      <c r="AU646" s="31">
        <f t="shared" si="399"/>
        <v>14.743686910347821</v>
      </c>
      <c r="AV646" s="32">
        <f t="shared" si="400"/>
        <v>-1.6914638146263425E-3</v>
      </c>
      <c r="AW646" s="31">
        <f t="shared" si="401"/>
        <v>-1.1307008973379873</v>
      </c>
      <c r="AX646" s="34">
        <f t="shared" si="402"/>
        <v>0.2891145136770098</v>
      </c>
      <c r="AY646" s="35">
        <f t="shared" si="403"/>
        <v>13.612986013009833</v>
      </c>
      <c r="AZ646" s="10">
        <f t="shared" si="404"/>
        <v>-40.03302571625472</v>
      </c>
      <c r="BA646" s="10">
        <f t="shared" si="405"/>
        <v>-170.19230756101226</v>
      </c>
      <c r="BB646" s="10">
        <f t="shared" si="406"/>
        <v>9.8076924389877433</v>
      </c>
      <c r="BC646" s="37"/>
      <c r="BD646" s="46">
        <f t="shared" si="407"/>
        <v>-40</v>
      </c>
      <c r="BE646" s="46">
        <f t="shared" si="408"/>
        <v>-170</v>
      </c>
      <c r="BF646" s="46">
        <f t="shared" si="409"/>
        <v>10</v>
      </c>
    </row>
    <row r="647" spans="22:58" x14ac:dyDescent="0.3">
      <c r="V647" s="29">
        <v>7.4300000000001001</v>
      </c>
      <c r="W647" s="38">
        <f t="shared" si="379"/>
        <v>269153480.39275372</v>
      </c>
      <c r="X647" s="30">
        <f t="shared" si="413"/>
        <v>0.52657877444698298</v>
      </c>
      <c r="Y647" s="31">
        <f t="shared" si="380"/>
        <v>-97.627847643421077</v>
      </c>
      <c r="Z647" s="31">
        <f t="shared" si="381"/>
        <v>-89.999247112216509</v>
      </c>
      <c r="AA647" s="31">
        <f t="shared" si="382"/>
        <v>86.433000541708907</v>
      </c>
      <c r="AB647" s="31">
        <f t="shared" si="383"/>
        <v>-89.997268050887982</v>
      </c>
      <c r="AC647" s="31">
        <f t="shared" si="384"/>
        <v>23.667154544075558</v>
      </c>
      <c r="AD647" s="31">
        <f t="shared" si="385"/>
        <v>86.240963789244987</v>
      </c>
      <c r="AE647" s="31">
        <f t="shared" si="386"/>
        <v>12.998886216810376</v>
      </c>
      <c r="AF647" s="31">
        <f t="shared" si="387"/>
        <v>-93.755551373859518</v>
      </c>
      <c r="AG647" s="31">
        <f t="shared" si="410"/>
        <v>92.110410468749379</v>
      </c>
      <c r="AH647" s="31">
        <f t="shared" si="388"/>
        <v>-205.02085787710743</v>
      </c>
      <c r="AI647" s="31">
        <f t="shared" si="389"/>
        <v>-89.99999999678576</v>
      </c>
      <c r="AJ647" s="31">
        <f t="shared" si="390"/>
        <v>122.35523341015931</v>
      </c>
      <c r="AK647" s="31">
        <f t="shared" si="391"/>
        <v>89.999956312120872</v>
      </c>
      <c r="AL647" s="32">
        <f t="shared" si="392"/>
        <v>-63.877038570175685</v>
      </c>
      <c r="AM647" s="31">
        <f t="shared" si="393"/>
        <v>-89.963333392170796</v>
      </c>
      <c r="AN647" s="31">
        <f t="shared" si="394"/>
        <v>-54.432252568374423</v>
      </c>
      <c r="AO647" s="31">
        <f t="shared" si="395"/>
        <v>-89.963377076835684</v>
      </c>
      <c r="AP647" s="30">
        <f t="shared" si="411"/>
        <v>23.609121289162623</v>
      </c>
      <c r="AQ647" s="30">
        <f t="shared" si="412"/>
        <v>-22.498774732165998</v>
      </c>
      <c r="AR647" s="31">
        <f t="shared" si="396"/>
        <v>-40.323019794567422</v>
      </c>
      <c r="AS647" s="33">
        <f t="shared" si="397"/>
        <v>-183.71892845069522</v>
      </c>
      <c r="AT647" s="31">
        <f t="shared" si="398"/>
        <v>0.30404226647395421</v>
      </c>
      <c r="AU647" s="31">
        <f t="shared" si="399"/>
        <v>15.071652363728001</v>
      </c>
      <c r="AV647" s="32">
        <f t="shared" si="400"/>
        <v>-1.7711637952923353E-3</v>
      </c>
      <c r="AW647" s="31">
        <f t="shared" si="401"/>
        <v>-1.1570312264227356</v>
      </c>
      <c r="AX647" s="34">
        <f t="shared" si="402"/>
        <v>0.30227110267866186</v>
      </c>
      <c r="AY647" s="35">
        <f t="shared" si="403"/>
        <v>13.914621137305264</v>
      </c>
      <c r="AZ647" s="10">
        <f t="shared" si="404"/>
        <v>-40.020748691888762</v>
      </c>
      <c r="BA647" s="10">
        <f t="shared" si="405"/>
        <v>-169.80430731338996</v>
      </c>
      <c r="BB647" s="10">
        <f t="shared" si="406"/>
        <v>10.195692686610045</v>
      </c>
      <c r="BC647" s="37"/>
      <c r="BD647" s="46">
        <f t="shared" si="407"/>
        <v>-40</v>
      </c>
      <c r="BE647" s="46">
        <f t="shared" si="408"/>
        <v>-170</v>
      </c>
      <c r="BF647" s="46">
        <f t="shared" si="409"/>
        <v>10</v>
      </c>
    </row>
    <row r="648" spans="22:58" x14ac:dyDescent="0.3">
      <c r="V648" s="29">
        <v>7.4400000000000999</v>
      </c>
      <c r="W648" s="36">
        <f t="shared" si="379"/>
        <v>275422870.33388025</v>
      </c>
      <c r="X648" s="30">
        <f t="shared" si="413"/>
        <v>0.52657877444698298</v>
      </c>
      <c r="Y648" s="31">
        <f t="shared" si="380"/>
        <v>-97.827847643387315</v>
      </c>
      <c r="Z648" s="31">
        <f t="shared" si="381"/>
        <v>-89.99926425003477</v>
      </c>
      <c r="AA648" s="31">
        <f t="shared" si="382"/>
        <v>86.633000541264508</v>
      </c>
      <c r="AB648" s="31">
        <f t="shared" si="383"/>
        <v>-89.99733023764189</v>
      </c>
      <c r="AC648" s="31">
        <f t="shared" si="384"/>
        <v>23.866314320375398</v>
      </c>
      <c r="AD648" s="31">
        <f t="shared" si="385"/>
        <v>86.326292858850977</v>
      </c>
      <c r="AE648" s="31">
        <f t="shared" si="386"/>
        <v>13.19804599269958</v>
      </c>
      <c r="AF648" s="31">
        <f t="shared" si="387"/>
        <v>-93.670301628825669</v>
      </c>
      <c r="AG648" s="31">
        <f t="shared" si="410"/>
        <v>92.110410468749379</v>
      </c>
      <c r="AH648" s="31">
        <f t="shared" si="388"/>
        <v>-205.22085787710745</v>
      </c>
      <c r="AI648" s="31">
        <f t="shared" si="389"/>
        <v>-89.999999996858918</v>
      </c>
      <c r="AJ648" s="31">
        <f t="shared" si="390"/>
        <v>122.55523341015919</v>
      </c>
      <c r="AK648" s="31">
        <f t="shared" si="391"/>
        <v>89.999957306578423</v>
      </c>
      <c r="AL648" s="32">
        <f t="shared" si="392"/>
        <v>-64.077038490125091</v>
      </c>
      <c r="AM648" s="31">
        <f t="shared" si="393"/>
        <v>-89.964168025842952</v>
      </c>
      <c r="AN648" s="31">
        <f t="shared" si="394"/>
        <v>-54.632252488323971</v>
      </c>
      <c r="AO648" s="31">
        <f t="shared" si="395"/>
        <v>-89.964210716123446</v>
      </c>
      <c r="AP648" s="30">
        <f t="shared" si="411"/>
        <v>23.609121289162623</v>
      </c>
      <c r="AQ648" s="30">
        <f t="shared" si="412"/>
        <v>-22.498774732165998</v>
      </c>
      <c r="AR648" s="31">
        <f t="shared" si="396"/>
        <v>-40.32385993862777</v>
      </c>
      <c r="AS648" s="33">
        <f t="shared" si="397"/>
        <v>-183.63451234494912</v>
      </c>
      <c r="AT648" s="31">
        <f t="shared" si="398"/>
        <v>0.31785926022424216</v>
      </c>
      <c r="AU648" s="31">
        <f t="shared" si="399"/>
        <v>15.406213531546729</v>
      </c>
      <c r="AV648" s="32">
        <f t="shared" si="400"/>
        <v>-1.8546183527131479E-3</v>
      </c>
      <c r="AW648" s="31">
        <f t="shared" si="401"/>
        <v>-1.1839743616034204</v>
      </c>
      <c r="AX648" s="34">
        <f t="shared" si="402"/>
        <v>0.31600464187152899</v>
      </c>
      <c r="AY648" s="35">
        <f t="shared" si="403"/>
        <v>14.222239169943309</v>
      </c>
      <c r="AZ648" s="10">
        <f t="shared" si="404"/>
        <v>-40.00785529675624</v>
      </c>
      <c r="BA648" s="10">
        <f t="shared" si="405"/>
        <v>-169.41227317500579</v>
      </c>
      <c r="BB648" s="10">
        <f t="shared" si="406"/>
        <v>10.587726824994206</v>
      </c>
      <c r="BC648" s="48"/>
      <c r="BD648" s="46">
        <f t="shared" si="407"/>
        <v>-40</v>
      </c>
      <c r="BE648" s="46">
        <f t="shared" si="408"/>
        <v>-169</v>
      </c>
      <c r="BF648" s="46">
        <f t="shared" si="409"/>
        <v>11</v>
      </c>
    </row>
    <row r="649" spans="22:58" x14ac:dyDescent="0.3">
      <c r="V649" s="29">
        <v>7.4500000000000997</v>
      </c>
      <c r="W649" s="38">
        <f t="shared" si="379"/>
        <v>281838293.12651044</v>
      </c>
      <c r="X649" s="30">
        <f t="shared" si="413"/>
        <v>0.52657877444698298</v>
      </c>
      <c r="Y649" s="31">
        <f t="shared" si="380"/>
        <v>-98.027847643355102</v>
      </c>
      <c r="Z649" s="31">
        <f t="shared" si="381"/>
        <v>-89.999280997748656</v>
      </c>
      <c r="AA649" s="31">
        <f t="shared" si="382"/>
        <v>86.833000540840118</v>
      </c>
      <c r="AB649" s="31">
        <f t="shared" si="383"/>
        <v>-89.997391008852446</v>
      </c>
      <c r="AC649" s="31">
        <f t="shared" si="384"/>
        <v>24.065511761195467</v>
      </c>
      <c r="AD649" s="31">
        <f t="shared" si="385"/>
        <v>86.4096953729467</v>
      </c>
      <c r="AE649" s="31">
        <f t="shared" si="386"/>
        <v>13.397243433127471</v>
      </c>
      <c r="AF649" s="31">
        <f t="shared" si="387"/>
        <v>-93.586976633654402</v>
      </c>
      <c r="AG649" s="31">
        <f t="shared" si="410"/>
        <v>92.110410468749379</v>
      </c>
      <c r="AH649" s="31">
        <f t="shared" si="388"/>
        <v>-205.42085787710744</v>
      </c>
      <c r="AI649" s="31">
        <f t="shared" si="389"/>
        <v>-89.999999996930427</v>
      </c>
      <c r="AJ649" s="31">
        <f t="shared" si="390"/>
        <v>122.75523341015909</v>
      </c>
      <c r="AK649" s="31">
        <f t="shared" si="391"/>
        <v>89.999958278399347</v>
      </c>
      <c r="AL649" s="32">
        <f t="shared" si="392"/>
        <v>-64.277038413677374</v>
      </c>
      <c r="AM649" s="31">
        <f t="shared" si="393"/>
        <v>-89.964983660947951</v>
      </c>
      <c r="AN649" s="31">
        <f t="shared" si="394"/>
        <v>-54.83225241187634</v>
      </c>
      <c r="AO649" s="31">
        <f t="shared" si="395"/>
        <v>-89.96502537947903</v>
      </c>
      <c r="AP649" s="30">
        <f t="shared" si="411"/>
        <v>23.609121289162623</v>
      </c>
      <c r="AQ649" s="30">
        <f t="shared" si="412"/>
        <v>-22.498774732165998</v>
      </c>
      <c r="AR649" s="31">
        <f t="shared" si="396"/>
        <v>-40.324662421752244</v>
      </c>
      <c r="AS649" s="33">
        <f t="shared" si="397"/>
        <v>-183.55200201313343</v>
      </c>
      <c r="AT649" s="31">
        <f t="shared" si="398"/>
        <v>0.33228046802146416</v>
      </c>
      <c r="AU649" s="31">
        <f t="shared" si="399"/>
        <v>15.747456507627346</v>
      </c>
      <c r="AV649" s="32">
        <f t="shared" si="400"/>
        <v>-1.9420042834664146E-3</v>
      </c>
      <c r="AW649" s="31">
        <f t="shared" si="401"/>
        <v>-1.2115445407957686</v>
      </c>
      <c r="AX649" s="34">
        <f t="shared" si="402"/>
        <v>0.33033846373799775</v>
      </c>
      <c r="AY649" s="35">
        <f t="shared" si="403"/>
        <v>14.535911966831577</v>
      </c>
      <c r="AZ649" s="10">
        <f t="shared" si="404"/>
        <v>-39.994323958014249</v>
      </c>
      <c r="BA649" s="10">
        <f t="shared" si="405"/>
        <v>-169.01609004630185</v>
      </c>
      <c r="BB649" s="10">
        <f t="shared" si="406"/>
        <v>10.983909953698145</v>
      </c>
      <c r="BC649" s="37"/>
      <c r="BD649" s="46">
        <f t="shared" si="407"/>
        <v>-40</v>
      </c>
      <c r="BE649" s="46">
        <f t="shared" si="408"/>
        <v>-169</v>
      </c>
      <c r="BF649" s="46">
        <f t="shared" si="409"/>
        <v>11</v>
      </c>
    </row>
    <row r="650" spans="22:58" x14ac:dyDescent="0.3">
      <c r="V650" s="29">
        <v>7.4600000000001003</v>
      </c>
      <c r="W650" s="38">
        <f t="shared" si="379"/>
        <v>288403150.31272817</v>
      </c>
      <c r="X650" s="30">
        <f t="shared" si="413"/>
        <v>0.52657877444698298</v>
      </c>
      <c r="Y650" s="31">
        <f t="shared" si="380"/>
        <v>-98.227847643324338</v>
      </c>
      <c r="Z650" s="31">
        <f t="shared" si="381"/>
        <v>-89.999297364238032</v>
      </c>
      <c r="AA650" s="31">
        <f t="shared" si="382"/>
        <v>87.033000540434841</v>
      </c>
      <c r="AB650" s="31">
        <f t="shared" si="383"/>
        <v>-89.997450396741385</v>
      </c>
      <c r="AC650" s="31">
        <f t="shared" si="384"/>
        <v>24.264745184656562</v>
      </c>
      <c r="AD650" s="31">
        <f t="shared" si="385"/>
        <v>86.491214138070887</v>
      </c>
      <c r="AE650" s="31">
        <f t="shared" si="386"/>
        <v>13.596476856214053</v>
      </c>
      <c r="AF650" s="31">
        <f t="shared" si="387"/>
        <v>-93.50553362290853</v>
      </c>
      <c r="AG650" s="31">
        <f t="shared" si="410"/>
        <v>92.110410468749379</v>
      </c>
      <c r="AH650" s="31">
        <f t="shared" si="388"/>
        <v>-205.62085787710745</v>
      </c>
      <c r="AI650" s="31">
        <f t="shared" si="389"/>
        <v>-89.999999997000288</v>
      </c>
      <c r="AJ650" s="31">
        <f t="shared" si="390"/>
        <v>122.95523341015901</v>
      </c>
      <c r="AK650" s="31">
        <f t="shared" si="391"/>
        <v>89.999959228098916</v>
      </c>
      <c r="AL650" s="32">
        <f t="shared" si="392"/>
        <v>-64.47703834067039</v>
      </c>
      <c r="AM650" s="31">
        <f t="shared" si="393"/>
        <v>-89.965780729944981</v>
      </c>
      <c r="AN650" s="31">
        <f t="shared" si="394"/>
        <v>-55.032252338869455</v>
      </c>
      <c r="AO650" s="31">
        <f t="shared" si="395"/>
        <v>-89.965821498846353</v>
      </c>
      <c r="AP650" s="30">
        <f t="shared" si="411"/>
        <v>23.609121289162623</v>
      </c>
      <c r="AQ650" s="30">
        <f t="shared" si="412"/>
        <v>-22.498774732165998</v>
      </c>
      <c r="AR650" s="31">
        <f t="shared" si="396"/>
        <v>-40.325428925658777</v>
      </c>
      <c r="AS650" s="33">
        <f t="shared" si="397"/>
        <v>-183.47135512175487</v>
      </c>
      <c r="AT650" s="31">
        <f t="shared" si="398"/>
        <v>0.3473301759340835</v>
      </c>
      <c r="AU650" s="31">
        <f t="shared" si="399"/>
        <v>16.095465349281046</v>
      </c>
      <c r="AV650" s="32">
        <f t="shared" si="400"/>
        <v>-2.0335067017178098E-3</v>
      </c>
      <c r="AW650" s="31">
        <f t="shared" si="401"/>
        <v>-1.2397563309747255</v>
      </c>
      <c r="AX650" s="34">
        <f t="shared" si="402"/>
        <v>0.34529666923236568</v>
      </c>
      <c r="AY650" s="35">
        <f t="shared" si="403"/>
        <v>14.855709018306321</v>
      </c>
      <c r="AZ650" s="10">
        <f t="shared" si="404"/>
        <v>-39.980132256426408</v>
      </c>
      <c r="BA650" s="10">
        <f t="shared" si="405"/>
        <v>-168.61564610344854</v>
      </c>
      <c r="BB650" s="10">
        <f t="shared" si="406"/>
        <v>11.38435389655146</v>
      </c>
      <c r="BC650" s="37"/>
      <c r="BD650" s="46">
        <f t="shared" si="407"/>
        <v>-40</v>
      </c>
      <c r="BE650" s="46">
        <f t="shared" si="408"/>
        <v>-169</v>
      </c>
      <c r="BF650" s="46">
        <f t="shared" si="409"/>
        <v>11</v>
      </c>
    </row>
    <row r="651" spans="22:58" x14ac:dyDescent="0.3">
      <c r="V651" s="29">
        <v>7.4700000000001001</v>
      </c>
      <c r="W651" s="36">
        <f t="shared" si="379"/>
        <v>295120922.66670662</v>
      </c>
      <c r="X651" s="30">
        <f t="shared" si="413"/>
        <v>0.52657877444698298</v>
      </c>
      <c r="Y651" s="31">
        <f t="shared" si="380"/>
        <v>-98.427847643294911</v>
      </c>
      <c r="Z651" s="31">
        <f t="shared" si="381"/>
        <v>-89.999313358180629</v>
      </c>
      <c r="AA651" s="31">
        <f t="shared" si="382"/>
        <v>87.233000540047755</v>
      </c>
      <c r="AB651" s="31">
        <f t="shared" si="383"/>
        <v>-89.997508432796948</v>
      </c>
      <c r="AC651" s="31">
        <f t="shared" si="384"/>
        <v>24.464012983412392</v>
      </c>
      <c r="AD651" s="31">
        <f t="shared" si="385"/>
        <v>86.570891055674295</v>
      </c>
      <c r="AE651" s="31">
        <f t="shared" si="386"/>
        <v>13.795744654612225</v>
      </c>
      <c r="AF651" s="31">
        <f t="shared" si="387"/>
        <v>-93.425930735303282</v>
      </c>
      <c r="AG651" s="31">
        <f t="shared" si="410"/>
        <v>92.110410468749379</v>
      </c>
      <c r="AH651" s="31">
        <f t="shared" si="388"/>
        <v>-205.82085787710747</v>
      </c>
      <c r="AI651" s="31">
        <f t="shared" si="389"/>
        <v>-89.999999997068571</v>
      </c>
      <c r="AJ651" s="31">
        <f t="shared" si="390"/>
        <v>123.15523341015889</v>
      </c>
      <c r="AK651" s="31">
        <f t="shared" si="391"/>
        <v>89.999960156180705</v>
      </c>
      <c r="AL651" s="32">
        <f t="shared" si="392"/>
        <v>-64.677038270949211</v>
      </c>
      <c r="AM651" s="31">
        <f t="shared" si="393"/>
        <v>-89.966559655449359</v>
      </c>
      <c r="AN651" s="31">
        <f t="shared" si="394"/>
        <v>-55.232252269148418</v>
      </c>
      <c r="AO651" s="31">
        <f t="shared" si="395"/>
        <v>-89.966599496337224</v>
      </c>
      <c r="AP651" s="30">
        <f t="shared" si="411"/>
        <v>23.609121289162623</v>
      </c>
      <c r="AQ651" s="30">
        <f t="shared" si="412"/>
        <v>-22.498774732165998</v>
      </c>
      <c r="AR651" s="31">
        <f t="shared" si="396"/>
        <v>-40.326161057539572</v>
      </c>
      <c r="AS651" s="33">
        <f t="shared" si="397"/>
        <v>-183.39253023164051</v>
      </c>
      <c r="AT651" s="31">
        <f t="shared" si="398"/>
        <v>0.36303345694287276</v>
      </c>
      <c r="AU651" s="31">
        <f t="shared" si="399"/>
        <v>16.450321824685929</v>
      </c>
      <c r="AV651" s="32">
        <f t="shared" si="400"/>
        <v>-2.1293194298166894E-3</v>
      </c>
      <c r="AW651" s="31">
        <f t="shared" si="401"/>
        <v>-1.268624635654676</v>
      </c>
      <c r="AX651" s="34">
        <f t="shared" si="402"/>
        <v>0.36090413751305606</v>
      </c>
      <c r="AY651" s="35">
        <f t="shared" si="403"/>
        <v>15.181697189031253</v>
      </c>
      <c r="AZ651" s="10">
        <f t="shared" si="404"/>
        <v>-39.965256920026519</v>
      </c>
      <c r="BA651" s="10">
        <f t="shared" si="405"/>
        <v>-168.21083304260927</v>
      </c>
      <c r="BB651" s="10">
        <f t="shared" si="406"/>
        <v>11.789166957390734</v>
      </c>
      <c r="BC651" s="48"/>
      <c r="BD651" s="46">
        <f t="shared" si="407"/>
        <v>-40</v>
      </c>
      <c r="BE651" s="46">
        <f t="shared" si="408"/>
        <v>-168</v>
      </c>
      <c r="BF651" s="46">
        <f t="shared" si="409"/>
        <v>12</v>
      </c>
    </row>
    <row r="652" spans="22:58" x14ac:dyDescent="0.3">
      <c r="V652" s="29">
        <v>7.4800000000000999</v>
      </c>
      <c r="W652" s="38">
        <f t="shared" si="379"/>
        <v>301995172.04027122</v>
      </c>
      <c r="X652" s="30">
        <f t="shared" si="413"/>
        <v>0.52657877444698298</v>
      </c>
      <c r="Y652" s="31">
        <f t="shared" si="380"/>
        <v>-98.627847643266833</v>
      </c>
      <c r="Z652" s="31">
        <f t="shared" si="381"/>
        <v>-89.999328988056646</v>
      </c>
      <c r="AA652" s="31">
        <f t="shared" si="382"/>
        <v>87.433000539678133</v>
      </c>
      <c r="AB652" s="31">
        <f t="shared" si="383"/>
        <v>-89.997565147790596</v>
      </c>
      <c r="AC652" s="31">
        <f t="shared" si="384"/>
        <v>24.663313621396977</v>
      </c>
      <c r="AD652" s="31">
        <f t="shared" si="385"/>
        <v>86.648767138159954</v>
      </c>
      <c r="AE652" s="31">
        <f t="shared" si="386"/>
        <v>13.995045292255266</v>
      </c>
      <c r="AF652" s="31">
        <f t="shared" si="387"/>
        <v>-93.348126997687288</v>
      </c>
      <c r="AG652" s="31">
        <f t="shared" si="410"/>
        <v>92.110410468749379</v>
      </c>
      <c r="AH652" s="31">
        <f t="shared" si="388"/>
        <v>-206.02085787710746</v>
      </c>
      <c r="AI652" s="31">
        <f t="shared" si="389"/>
        <v>-89.999999997135305</v>
      </c>
      <c r="AJ652" s="31">
        <f t="shared" si="390"/>
        <v>123.35523341015879</v>
      </c>
      <c r="AK652" s="31">
        <f t="shared" si="391"/>
        <v>89.999961063136752</v>
      </c>
      <c r="AL652" s="32">
        <f t="shared" si="392"/>
        <v>-64.877038204366031</v>
      </c>
      <c r="AM652" s="31">
        <f t="shared" si="393"/>
        <v>-89.967320850456503</v>
      </c>
      <c r="AN652" s="31">
        <f t="shared" si="394"/>
        <v>-55.432252202565323</v>
      </c>
      <c r="AO652" s="31">
        <f t="shared" si="395"/>
        <v>-89.967359784455056</v>
      </c>
      <c r="AP652" s="30">
        <f t="shared" si="411"/>
        <v>23.609121289162623</v>
      </c>
      <c r="AQ652" s="30">
        <f t="shared" si="412"/>
        <v>-22.498774732165998</v>
      </c>
      <c r="AR652" s="31">
        <f t="shared" si="396"/>
        <v>-40.326860353313428</v>
      </c>
      <c r="AS652" s="33">
        <f t="shared" si="397"/>
        <v>-183.31548678214233</v>
      </c>
      <c r="AT652" s="31">
        <f t="shared" si="398"/>
        <v>0.3794161796815827</v>
      </c>
      <c r="AU652" s="31">
        <f t="shared" si="399"/>
        <v>16.812105148039855</v>
      </c>
      <c r="AV652" s="32">
        <f t="shared" si="400"/>
        <v>-2.2296454071589586E-3</v>
      </c>
      <c r="AW652" s="31">
        <f t="shared" si="401"/>
        <v>-1.2981647025308145</v>
      </c>
      <c r="AX652" s="34">
        <f t="shared" si="402"/>
        <v>0.37718653427442372</v>
      </c>
      <c r="AY652" s="35">
        <f t="shared" si="403"/>
        <v>15.513940445509041</v>
      </c>
      <c r="AZ652" s="10">
        <f t="shared" si="404"/>
        <v>-39.949673819039006</v>
      </c>
      <c r="BA652" s="10">
        <f t="shared" si="405"/>
        <v>-167.80154633663329</v>
      </c>
      <c r="BB652" s="10">
        <f t="shared" si="406"/>
        <v>12.198453663366706</v>
      </c>
      <c r="BC652" s="37"/>
      <c r="BD652" s="46">
        <f t="shared" si="407"/>
        <v>-40</v>
      </c>
      <c r="BE652" s="46">
        <f t="shared" si="408"/>
        <v>-168</v>
      </c>
      <c r="BF652" s="46">
        <f t="shared" si="409"/>
        <v>12</v>
      </c>
    </row>
    <row r="653" spans="22:58" x14ac:dyDescent="0.3">
      <c r="V653" s="29">
        <v>7.4900000000000997</v>
      </c>
      <c r="W653" s="38">
        <f t="shared" si="379"/>
        <v>309029543.25143027</v>
      </c>
      <c r="X653" s="30">
        <f t="shared" si="413"/>
        <v>0.52657877444698298</v>
      </c>
      <c r="Y653" s="31">
        <f t="shared" si="380"/>
        <v>-98.82784764324002</v>
      </c>
      <c r="Z653" s="31">
        <f t="shared" si="381"/>
        <v>-89.999344262153258</v>
      </c>
      <c r="AA653" s="31">
        <f t="shared" si="382"/>
        <v>87.633000539325124</v>
      </c>
      <c r="AB653" s="31">
        <f t="shared" si="383"/>
        <v>-89.997620571793377</v>
      </c>
      <c r="AC653" s="31">
        <f t="shared" si="384"/>
        <v>24.862645630708894</v>
      </c>
      <c r="AD653" s="31">
        <f t="shared" si="385"/>
        <v>86.724882524855559</v>
      </c>
      <c r="AE653" s="31">
        <f t="shared" si="386"/>
        <v>14.194377301240987</v>
      </c>
      <c r="AF653" s="31">
        <f t="shared" si="387"/>
        <v>-93.272082309091076</v>
      </c>
      <c r="AG653" s="31">
        <f t="shared" si="410"/>
        <v>92.110410468749379</v>
      </c>
      <c r="AH653" s="31">
        <f t="shared" si="388"/>
        <v>-206.22085787710745</v>
      </c>
      <c r="AI653" s="31">
        <f t="shared" si="389"/>
        <v>-89.999999997200518</v>
      </c>
      <c r="AJ653" s="31">
        <f t="shared" si="390"/>
        <v>123.55523341015869</v>
      </c>
      <c r="AK653" s="31">
        <f t="shared" si="391"/>
        <v>89.999961949447965</v>
      </c>
      <c r="AL653" s="32">
        <f t="shared" si="392"/>
        <v>-65.077038140779578</v>
      </c>
      <c r="AM653" s="31">
        <f t="shared" si="393"/>
        <v>-89.968064718561052</v>
      </c>
      <c r="AN653" s="31">
        <f t="shared" si="394"/>
        <v>-55.632252138978956</v>
      </c>
      <c r="AO653" s="31">
        <f t="shared" si="395"/>
        <v>-89.968102766313606</v>
      </c>
      <c r="AP653" s="30">
        <f t="shared" si="411"/>
        <v>23.609121289162623</v>
      </c>
      <c r="AQ653" s="30">
        <f t="shared" si="412"/>
        <v>-22.498774732165998</v>
      </c>
      <c r="AR653" s="31">
        <f t="shared" si="396"/>
        <v>-40.32752828074134</v>
      </c>
      <c r="AS653" s="33">
        <f t="shared" si="397"/>
        <v>-183.24018507540467</v>
      </c>
      <c r="AT653" s="31">
        <f t="shared" si="398"/>
        <v>0.39650501563403467</v>
      </c>
      <c r="AU653" s="31">
        <f t="shared" si="399"/>
        <v>17.180891702481894</v>
      </c>
      <c r="AV653" s="32">
        <f t="shared" si="400"/>
        <v>-2.334697118168823E-3</v>
      </c>
      <c r="AW653" s="31">
        <f t="shared" si="401"/>
        <v>-1.328392131284315</v>
      </c>
      <c r="AX653" s="34">
        <f t="shared" si="402"/>
        <v>0.39417031851586587</v>
      </c>
      <c r="AY653" s="35">
        <f t="shared" si="403"/>
        <v>15.85249957119758</v>
      </c>
      <c r="AZ653" s="10">
        <f t="shared" si="404"/>
        <v>-39.933357962225472</v>
      </c>
      <c r="BA653" s="10">
        <f t="shared" si="405"/>
        <v>-167.3876855042071</v>
      </c>
      <c r="BB653" s="10">
        <f t="shared" si="406"/>
        <v>12.612314495792901</v>
      </c>
      <c r="BC653" s="37"/>
      <c r="BD653" s="46">
        <f t="shared" si="407"/>
        <v>-40</v>
      </c>
      <c r="BE653" s="46">
        <f t="shared" si="408"/>
        <v>-167</v>
      </c>
      <c r="BF653" s="46">
        <f t="shared" si="409"/>
        <v>13</v>
      </c>
    </row>
    <row r="654" spans="22:58" x14ac:dyDescent="0.3">
      <c r="V654" s="29">
        <v>7.5000000000001004</v>
      </c>
      <c r="W654" s="36">
        <f t="shared" si="379"/>
        <v>316227766.01691192</v>
      </c>
      <c r="X654" s="30">
        <f t="shared" si="413"/>
        <v>0.52657877444698298</v>
      </c>
      <c r="Y654" s="31">
        <f t="shared" si="380"/>
        <v>-99.027847643214457</v>
      </c>
      <c r="Z654" s="31">
        <f t="shared" si="381"/>
        <v>-89.99935918856896</v>
      </c>
      <c r="AA654" s="31">
        <f t="shared" si="382"/>
        <v>87.83300053898806</v>
      </c>
      <c r="AB654" s="31">
        <f t="shared" si="383"/>
        <v>-89.997674734191833</v>
      </c>
      <c r="AC654" s="31">
        <f t="shared" si="384"/>
        <v>25.062007608628249</v>
      </c>
      <c r="AD654" s="31">
        <f t="shared" si="385"/>
        <v>86.799276497900991</v>
      </c>
      <c r="AE654" s="31">
        <f t="shared" si="386"/>
        <v>14.393739278848841</v>
      </c>
      <c r="AF654" s="31">
        <f t="shared" si="387"/>
        <v>-93.197757424859816</v>
      </c>
      <c r="AG654" s="31">
        <f t="shared" si="410"/>
        <v>92.110410468749379</v>
      </c>
      <c r="AH654" s="31">
        <f t="shared" si="388"/>
        <v>-206.42085787710749</v>
      </c>
      <c r="AI654" s="31">
        <f t="shared" si="389"/>
        <v>-89.999999997264226</v>
      </c>
      <c r="AJ654" s="31">
        <f t="shared" si="390"/>
        <v>123.75523341015864</v>
      </c>
      <c r="AK654" s="31">
        <f t="shared" si="391"/>
        <v>89.999962815584269</v>
      </c>
      <c r="AL654" s="32">
        <f t="shared" si="392"/>
        <v>-65.277038080055036</v>
      </c>
      <c r="AM654" s="31">
        <f t="shared" si="393"/>
        <v>-89.968791654170715</v>
      </c>
      <c r="AN654" s="31">
        <f t="shared" si="394"/>
        <v>-55.832252078254513</v>
      </c>
      <c r="AO654" s="31">
        <f t="shared" si="395"/>
        <v>-89.968828835850672</v>
      </c>
      <c r="AP654" s="30">
        <f t="shared" si="411"/>
        <v>23.609121289162623</v>
      </c>
      <c r="AQ654" s="30">
        <f t="shared" si="412"/>
        <v>-22.498774732165998</v>
      </c>
      <c r="AR654" s="31">
        <f t="shared" si="396"/>
        <v>-40.328166242409047</v>
      </c>
      <c r="AS654" s="33">
        <f t="shared" si="397"/>
        <v>-183.16658626071049</v>
      </c>
      <c r="AT654" s="31">
        <f t="shared" si="398"/>
        <v>0.41432744461831927</v>
      </c>
      <c r="AU654" s="31">
        <f t="shared" si="399"/>
        <v>17.55675475085161</v>
      </c>
      <c r="AV654" s="32">
        <f t="shared" si="400"/>
        <v>-2.4446970402966805E-3</v>
      </c>
      <c r="AW654" s="31">
        <f t="shared" si="401"/>
        <v>-1.359322881554285</v>
      </c>
      <c r="AX654" s="34">
        <f t="shared" si="402"/>
        <v>0.41188274757802257</v>
      </c>
      <c r="AY654" s="35">
        <f t="shared" si="403"/>
        <v>16.197431869297326</v>
      </c>
      <c r="AZ654" s="10">
        <f t="shared" si="404"/>
        <v>-39.916283494831028</v>
      </c>
      <c r="BA654" s="10">
        <f t="shared" si="405"/>
        <v>-166.96915439141316</v>
      </c>
      <c r="BB654" s="10">
        <f t="shared" si="406"/>
        <v>13.030845608586844</v>
      </c>
      <c r="BC654" s="48"/>
      <c r="BD654" s="46">
        <f t="shared" si="407"/>
        <v>-40</v>
      </c>
      <c r="BE654" s="46">
        <f t="shared" si="408"/>
        <v>-167</v>
      </c>
      <c r="BF654" s="46">
        <f t="shared" si="409"/>
        <v>13</v>
      </c>
    </row>
    <row r="655" spans="22:58" x14ac:dyDescent="0.3">
      <c r="V655" s="29">
        <v>7.5100000000001002</v>
      </c>
      <c r="W655" s="38">
        <f t="shared" si="379"/>
        <v>323593656.92970389</v>
      </c>
      <c r="X655" s="30">
        <f t="shared" si="413"/>
        <v>0.52657877444698298</v>
      </c>
      <c r="Y655" s="31">
        <f t="shared" si="380"/>
        <v>-99.227847643190017</v>
      </c>
      <c r="Z655" s="31">
        <f t="shared" si="381"/>
        <v>-89.999373775217975</v>
      </c>
      <c r="AA655" s="31">
        <f t="shared" si="382"/>
        <v>88.03300053866613</v>
      </c>
      <c r="AB655" s="31">
        <f t="shared" si="383"/>
        <v>-89.997727663703586</v>
      </c>
      <c r="AC655" s="31">
        <f t="shared" si="384"/>
        <v>25.261398214760192</v>
      </c>
      <c r="AD655" s="31">
        <f t="shared" si="385"/>
        <v>86.871987498034727</v>
      </c>
      <c r="AE655" s="31">
        <f t="shared" si="386"/>
        <v>14.593129884683293</v>
      </c>
      <c r="AF655" s="31">
        <f t="shared" si="387"/>
        <v>-93.125113940886834</v>
      </c>
      <c r="AG655" s="31">
        <f t="shared" si="410"/>
        <v>92.110410468749379</v>
      </c>
      <c r="AH655" s="31">
        <f t="shared" si="388"/>
        <v>-206.62085787710748</v>
      </c>
      <c r="AI655" s="31">
        <f t="shared" si="389"/>
        <v>-89.999999997326498</v>
      </c>
      <c r="AJ655" s="31">
        <f t="shared" si="390"/>
        <v>123.95523341015854</v>
      </c>
      <c r="AK655" s="31">
        <f t="shared" si="391"/>
        <v>89.999963662004916</v>
      </c>
      <c r="AL655" s="32">
        <f t="shared" si="392"/>
        <v>-65.477038022063496</v>
      </c>
      <c r="AM655" s="31">
        <f t="shared" si="393"/>
        <v>-89.969502042715419</v>
      </c>
      <c r="AN655" s="31">
        <f t="shared" si="394"/>
        <v>-56.032252020263059</v>
      </c>
      <c r="AO655" s="31">
        <f t="shared" si="395"/>
        <v>-89.969538378037001</v>
      </c>
      <c r="AP655" s="30">
        <f t="shared" si="411"/>
        <v>23.609121289162623</v>
      </c>
      <c r="AQ655" s="30">
        <f t="shared" si="412"/>
        <v>-22.498774732165998</v>
      </c>
      <c r="AR655" s="31">
        <f t="shared" si="396"/>
        <v>-40.328775578583141</v>
      </c>
      <c r="AS655" s="33">
        <f t="shared" si="397"/>
        <v>-183.09465231892383</v>
      </c>
      <c r="AT655" s="31">
        <f t="shared" si="398"/>
        <v>0.43291175838115004</v>
      </c>
      <c r="AU655" s="31">
        <f t="shared" si="399"/>
        <v>17.939764134430639</v>
      </c>
      <c r="AV655" s="32">
        <f t="shared" si="400"/>
        <v>-2.5598781129413692E-3</v>
      </c>
      <c r="AW655" s="31">
        <f t="shared" si="401"/>
        <v>-1.3909732810791815</v>
      </c>
      <c r="AX655" s="34">
        <f t="shared" si="402"/>
        <v>0.43035188026820864</v>
      </c>
      <c r="AY655" s="35">
        <f t="shared" si="403"/>
        <v>16.548790853351459</v>
      </c>
      <c r="AZ655" s="10">
        <f t="shared" si="404"/>
        <v>-39.898423698314929</v>
      </c>
      <c r="BA655" s="10">
        <f t="shared" si="405"/>
        <v>-166.54586146557239</v>
      </c>
      <c r="BB655" s="10">
        <f t="shared" si="406"/>
        <v>13.454138534427614</v>
      </c>
      <c r="BC655" s="37"/>
      <c r="BD655" s="46">
        <f t="shared" si="407"/>
        <v>-40</v>
      </c>
      <c r="BE655" s="46">
        <f t="shared" si="408"/>
        <v>-167</v>
      </c>
      <c r="BF655" s="46">
        <f t="shared" si="409"/>
        <v>13</v>
      </c>
    </row>
    <row r="656" spans="22:58" x14ac:dyDescent="0.3">
      <c r="V656" s="29">
        <v>7.5200000000000999</v>
      </c>
      <c r="W656" s="38">
        <f t="shared" si="379"/>
        <v>331131121.48266727</v>
      </c>
      <c r="X656" s="30">
        <f t="shared" si="413"/>
        <v>0.52657877444698298</v>
      </c>
      <c r="Y656" s="31">
        <f t="shared" si="380"/>
        <v>-99.427847643166629</v>
      </c>
      <c r="Z656" s="31">
        <f t="shared" si="381"/>
        <v>-89.999388029834321</v>
      </c>
      <c r="AA656" s="31">
        <f t="shared" si="382"/>
        <v>88.233000538358652</v>
      </c>
      <c r="AB656" s="31">
        <f t="shared" si="383"/>
        <v>-89.997779388392573</v>
      </c>
      <c r="AC656" s="31">
        <f t="shared" si="384"/>
        <v>25.460816168300532</v>
      </c>
      <c r="AD656" s="31">
        <f t="shared" si="385"/>
        <v>86.943053140264723</v>
      </c>
      <c r="AE656" s="31">
        <f t="shared" si="386"/>
        <v>14.792547837939544</v>
      </c>
      <c r="AF656" s="31">
        <f t="shared" si="387"/>
        <v>-93.054114277962171</v>
      </c>
      <c r="AG656" s="31">
        <f t="shared" si="410"/>
        <v>92.110410468749379</v>
      </c>
      <c r="AH656" s="31">
        <f t="shared" si="388"/>
        <v>-206.82085787710744</v>
      </c>
      <c r="AI656" s="31">
        <f t="shared" si="389"/>
        <v>-89.999999997387363</v>
      </c>
      <c r="AJ656" s="31">
        <f t="shared" si="390"/>
        <v>124.15523341015843</v>
      </c>
      <c r="AK656" s="31">
        <f t="shared" si="391"/>
        <v>89.999964489158671</v>
      </c>
      <c r="AL656" s="32">
        <f t="shared" si="392"/>
        <v>-65.677037966681979</v>
      </c>
      <c r="AM656" s="31">
        <f t="shared" si="393"/>
        <v>-89.970196260851708</v>
      </c>
      <c r="AN656" s="31">
        <f t="shared" si="394"/>
        <v>-56.232251964881613</v>
      </c>
      <c r="AO656" s="31">
        <f t="shared" si="395"/>
        <v>-89.970231769080399</v>
      </c>
      <c r="AP656" s="30">
        <f t="shared" si="411"/>
        <v>23.609121289162623</v>
      </c>
      <c r="AQ656" s="30">
        <f t="shared" si="412"/>
        <v>-22.498774732165998</v>
      </c>
      <c r="AR656" s="31">
        <f t="shared" si="396"/>
        <v>-40.329357569945444</v>
      </c>
      <c r="AS656" s="33">
        <f t="shared" si="397"/>
        <v>-183.02434604704257</v>
      </c>
      <c r="AT656" s="31">
        <f t="shared" si="398"/>
        <v>0.45228706211840775</v>
      </c>
      <c r="AU656" s="31">
        <f t="shared" si="399"/>
        <v>18.329985959900561</v>
      </c>
      <c r="AV656" s="32">
        <f t="shared" si="400"/>
        <v>-2.6804842282836094E-3</v>
      </c>
      <c r="AW656" s="31">
        <f t="shared" si="401"/>
        <v>-1.4233600340105925</v>
      </c>
      <c r="AX656" s="34">
        <f t="shared" si="402"/>
        <v>0.44960657789012415</v>
      </c>
      <c r="AY656" s="35">
        <f t="shared" si="403"/>
        <v>16.906625925889969</v>
      </c>
      <c r="AZ656" s="10">
        <f t="shared" si="404"/>
        <v>-39.879750992055321</v>
      </c>
      <c r="BA656" s="10">
        <f t="shared" si="405"/>
        <v>-166.11772012115262</v>
      </c>
      <c r="BB656" s="10">
        <f t="shared" si="406"/>
        <v>13.882279878847385</v>
      </c>
      <c r="BC656" s="37"/>
      <c r="BD656" s="46">
        <f t="shared" si="407"/>
        <v>-40</v>
      </c>
      <c r="BE656" s="46">
        <f t="shared" si="408"/>
        <v>-166</v>
      </c>
      <c r="BF656" s="46">
        <f t="shared" si="409"/>
        <v>14</v>
      </c>
    </row>
    <row r="657" spans="22:58" x14ac:dyDescent="0.3">
      <c r="V657" s="29">
        <v>7.5300000000000997</v>
      </c>
      <c r="W657" s="36">
        <f t="shared" si="379"/>
        <v>338844156.1392805</v>
      </c>
      <c r="X657" s="30">
        <f t="shared" si="413"/>
        <v>0.52657877444698298</v>
      </c>
      <c r="Y657" s="31">
        <f t="shared" si="380"/>
        <v>-99.627847643144335</v>
      </c>
      <c r="Z657" s="31">
        <f t="shared" si="381"/>
        <v>-89.999401959975984</v>
      </c>
      <c r="AA657" s="31">
        <f t="shared" si="382"/>
        <v>88.433000538065031</v>
      </c>
      <c r="AB657" s="31">
        <f t="shared" si="383"/>
        <v>-89.997829935683882</v>
      </c>
      <c r="AC657" s="31">
        <f t="shared" si="384"/>
        <v>25.660260245418165</v>
      </c>
      <c r="AD657" s="31">
        <f t="shared" si="385"/>
        <v>87.012510229410637</v>
      </c>
      <c r="AE657" s="31">
        <f t="shared" si="386"/>
        <v>14.991991914785849</v>
      </c>
      <c r="AF657" s="31">
        <f t="shared" si="387"/>
        <v>-92.984721666249229</v>
      </c>
      <c r="AG657" s="31">
        <f t="shared" si="410"/>
        <v>92.110410468749379</v>
      </c>
      <c r="AH657" s="31">
        <f t="shared" si="388"/>
        <v>-207.02085787710743</v>
      </c>
      <c r="AI657" s="31">
        <f t="shared" si="389"/>
        <v>-89.999999997446835</v>
      </c>
      <c r="AJ657" s="31">
        <f t="shared" si="390"/>
        <v>124.35523341015836</v>
      </c>
      <c r="AK657" s="31">
        <f t="shared" si="391"/>
        <v>89.999965297484096</v>
      </c>
      <c r="AL657" s="32">
        <f t="shared" si="392"/>
        <v>-65.877037913793089</v>
      </c>
      <c r="AM657" s="31">
        <f t="shared" si="393"/>
        <v>-89.97087467666239</v>
      </c>
      <c r="AN657" s="31">
        <f t="shared" si="394"/>
        <v>-56.432251911992779</v>
      </c>
      <c r="AO657" s="31">
        <f t="shared" si="395"/>
        <v>-89.97090937662513</v>
      </c>
      <c r="AP657" s="30">
        <f t="shared" si="411"/>
        <v>23.609121289162623</v>
      </c>
      <c r="AQ657" s="30">
        <f t="shared" si="412"/>
        <v>-22.498774732165998</v>
      </c>
      <c r="AR657" s="31">
        <f t="shared" si="396"/>
        <v>-40.329913440210305</v>
      </c>
      <c r="AS657" s="33">
        <f t="shared" si="397"/>
        <v>-182.95563104287436</v>
      </c>
      <c r="AT657" s="31">
        <f t="shared" si="398"/>
        <v>0.47248327373141713</v>
      </c>
      <c r="AU657" s="31">
        <f t="shared" si="399"/>
        <v>18.727482274844288</v>
      </c>
      <c r="AV657" s="32">
        <f t="shared" si="400"/>
        <v>-2.8067707450393346E-3</v>
      </c>
      <c r="AW657" s="31">
        <f t="shared" si="401"/>
        <v>-1.4565002294020921</v>
      </c>
      <c r="AX657" s="34">
        <f t="shared" si="402"/>
        <v>0.46967650298637781</v>
      </c>
      <c r="AY657" s="35">
        <f t="shared" si="403"/>
        <v>17.270982045442196</v>
      </c>
      <c r="AZ657" s="10">
        <f t="shared" si="404"/>
        <v>-39.860236937223924</v>
      </c>
      <c r="BA657" s="10">
        <f t="shared" si="405"/>
        <v>-165.68464899743216</v>
      </c>
      <c r="BB657" s="10">
        <f t="shared" si="406"/>
        <v>14.315351002567837</v>
      </c>
      <c r="BC657" s="48"/>
      <c r="BD657" s="46">
        <f t="shared" si="407"/>
        <v>-40</v>
      </c>
      <c r="BE657" s="46">
        <f t="shared" si="408"/>
        <v>-166</v>
      </c>
      <c r="BF657" s="46">
        <f t="shared" si="409"/>
        <v>14</v>
      </c>
    </row>
    <row r="658" spans="22:58" x14ac:dyDescent="0.3">
      <c r="V658" s="29">
        <v>7.5400000000001004</v>
      </c>
      <c r="W658" s="38">
        <f t="shared" si="379"/>
        <v>346736850.45261264</v>
      </c>
      <c r="X658" s="30">
        <f t="shared" si="413"/>
        <v>0.52657877444698298</v>
      </c>
      <c r="Y658" s="31">
        <f t="shared" si="380"/>
        <v>-99.827847643123064</v>
      </c>
      <c r="Z658" s="31">
        <f t="shared" si="381"/>
        <v>-89.999415573028912</v>
      </c>
      <c r="AA658" s="31">
        <f t="shared" si="382"/>
        <v>88.633000537784667</v>
      </c>
      <c r="AB658" s="31">
        <f t="shared" si="383"/>
        <v>-89.997879332378375</v>
      </c>
      <c r="AC658" s="31">
        <f t="shared" si="384"/>
        <v>25.859729276749551</v>
      </c>
      <c r="AD658" s="31">
        <f t="shared" si="385"/>
        <v>87.080394775505425</v>
      </c>
      <c r="AE658" s="31">
        <f t="shared" si="386"/>
        <v>15.191460945858143</v>
      </c>
      <c r="AF658" s="31">
        <f t="shared" si="387"/>
        <v>-92.916900129901848</v>
      </c>
      <c r="AG658" s="31">
        <f t="shared" si="410"/>
        <v>92.110410468749379</v>
      </c>
      <c r="AH658" s="31">
        <f t="shared" si="388"/>
        <v>-207.22085787710745</v>
      </c>
      <c r="AI658" s="31">
        <f t="shared" si="389"/>
        <v>-89.999999997504958</v>
      </c>
      <c r="AJ658" s="31">
        <f t="shared" si="390"/>
        <v>124.55523341015832</v>
      </c>
      <c r="AK658" s="31">
        <f t="shared" si="391"/>
        <v>89.999966087409803</v>
      </c>
      <c r="AL658" s="32">
        <f t="shared" si="392"/>
        <v>-66.077037863284602</v>
      </c>
      <c r="AM658" s="31">
        <f t="shared" si="393"/>
        <v>-89.971537649851783</v>
      </c>
      <c r="AN658" s="31">
        <f t="shared" si="394"/>
        <v>-56.632251861484349</v>
      </c>
      <c r="AO658" s="31">
        <f t="shared" si="395"/>
        <v>-89.971571559946938</v>
      </c>
      <c r="AP658" s="30">
        <f t="shared" si="411"/>
        <v>23.609121289162623</v>
      </c>
      <c r="AQ658" s="30">
        <f t="shared" si="412"/>
        <v>-22.498774732165998</v>
      </c>
      <c r="AR658" s="31">
        <f t="shared" si="396"/>
        <v>-40.330444358629585</v>
      </c>
      <c r="AS658" s="33">
        <f t="shared" si="397"/>
        <v>-182.88847168984879</v>
      </c>
      <c r="AT658" s="31">
        <f t="shared" si="398"/>
        <v>0.49353112062294086</v>
      </c>
      <c r="AU658" s="31">
        <f t="shared" si="399"/>
        <v>19.132310732223214</v>
      </c>
      <c r="AV658" s="32">
        <f t="shared" si="400"/>
        <v>-2.939005026176137E-3</v>
      </c>
      <c r="AW658" s="31">
        <f t="shared" si="401"/>
        <v>-1.4904113498759293</v>
      </c>
      <c r="AX658" s="34">
        <f t="shared" si="402"/>
        <v>0.49059211559676474</v>
      </c>
      <c r="AY658" s="35">
        <f t="shared" si="403"/>
        <v>17.641899382347283</v>
      </c>
      <c r="AZ658" s="10">
        <f t="shared" si="404"/>
        <v>-39.839852243032823</v>
      </c>
      <c r="BA658" s="10">
        <f t="shared" si="405"/>
        <v>-165.24657230750151</v>
      </c>
      <c r="BB658" s="10">
        <f t="shared" si="406"/>
        <v>14.753427692498491</v>
      </c>
      <c r="BC658" s="37"/>
      <c r="BD658" s="46">
        <f t="shared" si="407"/>
        <v>-40</v>
      </c>
      <c r="BE658" s="46">
        <f t="shared" si="408"/>
        <v>-165</v>
      </c>
      <c r="BF658" s="46">
        <f t="shared" si="409"/>
        <v>15</v>
      </c>
    </row>
    <row r="659" spans="22:58" x14ac:dyDescent="0.3">
      <c r="V659" s="29">
        <v>7.5500000000001002</v>
      </c>
      <c r="W659" s="38">
        <f t="shared" si="379"/>
        <v>354813389.23365825</v>
      </c>
      <c r="X659" s="30">
        <f t="shared" si="413"/>
        <v>0.52657877444698298</v>
      </c>
      <c r="Y659" s="31">
        <f t="shared" si="380"/>
        <v>-100.02784764310272</v>
      </c>
      <c r="Z659" s="31">
        <f t="shared" si="381"/>
        <v>-89.999428876210914</v>
      </c>
      <c r="AA659" s="31">
        <f t="shared" si="382"/>
        <v>88.833000537516895</v>
      </c>
      <c r="AB659" s="31">
        <f t="shared" si="383"/>
        <v>-89.997927604666842</v>
      </c>
      <c r="AC659" s="31">
        <f t="shared" si="384"/>
        <v>26.059222145000959</v>
      </c>
      <c r="AD659" s="31">
        <f t="shared" si="385"/>
        <v>87.146742009045951</v>
      </c>
      <c r="AE659" s="31">
        <f t="shared" si="386"/>
        <v>15.390953813862126</v>
      </c>
      <c r="AF659" s="31">
        <f t="shared" si="387"/>
        <v>-92.850614471831804</v>
      </c>
      <c r="AG659" s="31">
        <f t="shared" si="410"/>
        <v>92.110410468749379</v>
      </c>
      <c r="AH659" s="31">
        <f t="shared" si="388"/>
        <v>-207.42085787710747</v>
      </c>
      <c r="AI659" s="31">
        <f t="shared" si="389"/>
        <v>-89.999999997561744</v>
      </c>
      <c r="AJ659" s="31">
        <f t="shared" si="390"/>
        <v>124.75523341015827</v>
      </c>
      <c r="AK659" s="31">
        <f t="shared" si="391"/>
        <v>89.999966859354601</v>
      </c>
      <c r="AL659" s="32">
        <f t="shared" si="392"/>
        <v>-66.27703781504934</v>
      </c>
      <c r="AM659" s="31">
        <f t="shared" si="393"/>
        <v>-89.972185531936304</v>
      </c>
      <c r="AN659" s="31">
        <f t="shared" si="394"/>
        <v>-56.832251813249158</v>
      </c>
      <c r="AO659" s="31">
        <f t="shared" si="395"/>
        <v>-89.972218670143448</v>
      </c>
      <c r="AP659" s="30">
        <f t="shared" si="411"/>
        <v>23.609121289162623</v>
      </c>
      <c r="AQ659" s="30">
        <f t="shared" si="412"/>
        <v>-22.498774732165998</v>
      </c>
      <c r="AR659" s="31">
        <f t="shared" si="396"/>
        <v>-40.330951442390408</v>
      </c>
      <c r="AS659" s="33">
        <f t="shared" si="397"/>
        <v>-182.82283314197525</v>
      </c>
      <c r="AT659" s="31">
        <f t="shared" si="398"/>
        <v>0.51546213383223138</v>
      </c>
      <c r="AU659" s="31">
        <f t="shared" si="399"/>
        <v>19.544524244375239</v>
      </c>
      <c r="AV659" s="32">
        <f t="shared" si="400"/>
        <v>-3.07746700174601E-3</v>
      </c>
      <c r="AW659" s="31">
        <f t="shared" si="401"/>
        <v>-1.5251112804703273</v>
      </c>
      <c r="AX659" s="34">
        <f t="shared" si="402"/>
        <v>0.51238466683048534</v>
      </c>
      <c r="AY659" s="35">
        <f t="shared" si="403"/>
        <v>18.019412963904912</v>
      </c>
      <c r="AZ659" s="10">
        <f t="shared" si="404"/>
        <v>-39.818566775559923</v>
      </c>
      <c r="BA659" s="10">
        <f t="shared" si="405"/>
        <v>-164.80342017807033</v>
      </c>
      <c r="BB659" s="10">
        <f t="shared" si="406"/>
        <v>15.196579821929674</v>
      </c>
      <c r="BC659" s="37"/>
      <c r="BD659" s="46">
        <f t="shared" si="407"/>
        <v>-40</v>
      </c>
      <c r="BE659" s="46">
        <f t="shared" si="408"/>
        <v>-165</v>
      </c>
      <c r="BF659" s="46">
        <f t="shared" si="409"/>
        <v>15</v>
      </c>
    </row>
    <row r="660" spans="22:58" x14ac:dyDescent="0.3">
      <c r="V660" s="29">
        <v>7.5600000000001</v>
      </c>
      <c r="W660" s="36">
        <f t="shared" si="379"/>
        <v>363078054.77018601</v>
      </c>
      <c r="X660" s="30">
        <f t="shared" si="413"/>
        <v>0.52657877444698298</v>
      </c>
      <c r="Y660" s="31">
        <f t="shared" si="380"/>
        <v>-100.22784764308329</v>
      </c>
      <c r="Z660" s="31">
        <f t="shared" si="381"/>
        <v>-89.999441876575531</v>
      </c>
      <c r="AA660" s="31">
        <f t="shared" si="382"/>
        <v>89.033000537261159</v>
      </c>
      <c r="AB660" s="31">
        <f t="shared" si="383"/>
        <v>-89.997974778143856</v>
      </c>
      <c r="AC660" s="31">
        <f t="shared" si="384"/>
        <v>26.258737782654098</v>
      </c>
      <c r="AD660" s="31">
        <f t="shared" si="385"/>
        <v>87.211586396082993</v>
      </c>
      <c r="AE660" s="31">
        <f t="shared" si="386"/>
        <v>15.590469451278953</v>
      </c>
      <c r="AF660" s="31">
        <f t="shared" si="387"/>
        <v>-92.785830258636395</v>
      </c>
      <c r="AG660" s="31">
        <f t="shared" si="410"/>
        <v>92.110410468749379</v>
      </c>
      <c r="AH660" s="31">
        <f t="shared" si="388"/>
        <v>-207.62085787710745</v>
      </c>
      <c r="AI660" s="31">
        <f t="shared" si="389"/>
        <v>-89.999999997617238</v>
      </c>
      <c r="AJ660" s="31">
        <f t="shared" si="390"/>
        <v>124.95523341015819</v>
      </c>
      <c r="AK660" s="31">
        <f t="shared" si="391"/>
        <v>89.99996761372779</v>
      </c>
      <c r="AL660" s="32">
        <f t="shared" si="392"/>
        <v>-66.477037768985014</v>
      </c>
      <c r="AM660" s="31">
        <f t="shared" si="393"/>
        <v>-89.972818666430967</v>
      </c>
      <c r="AN660" s="31">
        <f t="shared" si="394"/>
        <v>-57.032251767184903</v>
      </c>
      <c r="AO660" s="31">
        <f t="shared" si="395"/>
        <v>-89.972851050320415</v>
      </c>
      <c r="AP660" s="30">
        <f t="shared" si="411"/>
        <v>23.609121289162623</v>
      </c>
      <c r="AQ660" s="30">
        <f t="shared" si="412"/>
        <v>-22.498774732165998</v>
      </c>
      <c r="AR660" s="31">
        <f t="shared" si="396"/>
        <v>-40.331435758909329</v>
      </c>
      <c r="AS660" s="33">
        <f t="shared" si="397"/>
        <v>-182.7586813089568</v>
      </c>
      <c r="AT660" s="31">
        <f t="shared" si="398"/>
        <v>0.53830863930497996</v>
      </c>
      <c r="AU660" s="31">
        <f t="shared" si="399"/>
        <v>19.964170627199461</v>
      </c>
      <c r="AV660" s="32">
        <f t="shared" si="400"/>
        <v>-3.2224497579144175E-3</v>
      </c>
      <c r="AW660" s="31">
        <f t="shared" si="401"/>
        <v>-1.5606183176700903</v>
      </c>
      <c r="AX660" s="34">
        <f t="shared" si="402"/>
        <v>0.53508618954706555</v>
      </c>
      <c r="AY660" s="35">
        <f t="shared" si="403"/>
        <v>18.40355230952937</v>
      </c>
      <c r="AZ660" s="10">
        <f t="shared" si="404"/>
        <v>-39.796349569362263</v>
      </c>
      <c r="BA660" s="10">
        <f t="shared" si="405"/>
        <v>-164.35512899942742</v>
      </c>
      <c r="BB660" s="10">
        <f t="shared" si="406"/>
        <v>15.644871000572579</v>
      </c>
      <c r="BC660" s="48"/>
      <c r="BD660" s="46">
        <f t="shared" si="407"/>
        <v>-40</v>
      </c>
      <c r="BE660" s="46">
        <f t="shared" si="408"/>
        <v>-164</v>
      </c>
      <c r="BF660" s="46">
        <f t="shared" si="409"/>
        <v>16</v>
      </c>
    </row>
    <row r="661" spans="22:58" x14ac:dyDescent="0.3">
      <c r="V661" s="29">
        <v>7.5700000000000998</v>
      </c>
      <c r="W661" s="38">
        <f t="shared" si="379"/>
        <v>371535229.09725785</v>
      </c>
      <c r="X661" s="30">
        <f t="shared" si="413"/>
        <v>0.52657877444698298</v>
      </c>
      <c r="Y661" s="31">
        <f t="shared" si="380"/>
        <v>-100.42784764306472</v>
      </c>
      <c r="Z661" s="31">
        <f t="shared" si="381"/>
        <v>-89.999454581015712</v>
      </c>
      <c r="AA661" s="31">
        <f t="shared" si="382"/>
        <v>89.233000537016935</v>
      </c>
      <c r="AB661" s="31">
        <f t="shared" si="383"/>
        <v>-89.998020877821446</v>
      </c>
      <c r="AC661" s="31">
        <f t="shared" si="384"/>
        <v>26.458275169770431</v>
      </c>
      <c r="AD661" s="31">
        <f t="shared" si="385"/>
        <v>87.274961653142014</v>
      </c>
      <c r="AE661" s="31">
        <f t="shared" si="386"/>
        <v>15.790006838169631</v>
      </c>
      <c r="AF661" s="31">
        <f t="shared" si="387"/>
        <v>-92.722513805695144</v>
      </c>
      <c r="AG661" s="31">
        <f t="shared" si="410"/>
        <v>92.110410468749379</v>
      </c>
      <c r="AH661" s="31">
        <f t="shared" si="388"/>
        <v>-207.82085787710741</v>
      </c>
      <c r="AI661" s="31">
        <f t="shared" si="389"/>
        <v>-89.999999997671495</v>
      </c>
      <c r="AJ661" s="31">
        <f t="shared" si="390"/>
        <v>125.15523341015809</v>
      </c>
      <c r="AK661" s="31">
        <f t="shared" si="391"/>
        <v>89.99996835092935</v>
      </c>
      <c r="AL661" s="32">
        <f t="shared" si="392"/>
        <v>-66.677037724993923</v>
      </c>
      <c r="AM661" s="31">
        <f t="shared" si="393"/>
        <v>-89.973437389031446</v>
      </c>
      <c r="AN661" s="31">
        <f t="shared" si="394"/>
        <v>-57.232251723193869</v>
      </c>
      <c r="AO661" s="31">
        <f t="shared" si="395"/>
        <v>-89.97346903577359</v>
      </c>
      <c r="AP661" s="30">
        <f t="shared" si="411"/>
        <v>23.609121289162623</v>
      </c>
      <c r="AQ661" s="30">
        <f t="shared" si="412"/>
        <v>-22.498774732165998</v>
      </c>
      <c r="AR661" s="31">
        <f t="shared" si="396"/>
        <v>-40.331898328027613</v>
      </c>
      <c r="AS661" s="33">
        <f t="shared" si="397"/>
        <v>-182.69598284146872</v>
      </c>
      <c r="AT661" s="31">
        <f t="shared" si="398"/>
        <v>0.56210374609185654</v>
      </c>
      <c r="AU661" s="31">
        <f t="shared" si="399"/>
        <v>20.39129223532197</v>
      </c>
      <c r="AV661" s="32">
        <f t="shared" si="400"/>
        <v>-3.374260153486994E-3</v>
      </c>
      <c r="AW661" s="31">
        <f t="shared" si="401"/>
        <v>-1.596951178623089</v>
      </c>
      <c r="AX661" s="34">
        <f t="shared" si="402"/>
        <v>0.55872948593836957</v>
      </c>
      <c r="AY661" s="35">
        <f t="shared" si="403"/>
        <v>18.79434105669888</v>
      </c>
      <c r="AZ661" s="10">
        <f t="shared" si="404"/>
        <v>-39.773168842089241</v>
      </c>
      <c r="BA661" s="10">
        <f t="shared" si="405"/>
        <v>-163.90164178476985</v>
      </c>
      <c r="BB661" s="10">
        <f t="shared" si="406"/>
        <v>16.098358215230149</v>
      </c>
      <c r="BC661" s="37"/>
      <c r="BD661" s="46">
        <f t="shared" si="407"/>
        <v>-40</v>
      </c>
      <c r="BE661" s="46">
        <f t="shared" si="408"/>
        <v>-164</v>
      </c>
      <c r="BF661" s="46">
        <f t="shared" si="409"/>
        <v>16</v>
      </c>
    </row>
    <row r="662" spans="22:58" x14ac:dyDescent="0.3">
      <c r="V662" s="29">
        <v>7.5800000000001004</v>
      </c>
      <c r="W662" s="38">
        <f t="shared" si="379"/>
        <v>380189396.32064986</v>
      </c>
      <c r="X662" s="30">
        <f t="shared" si="413"/>
        <v>0.52657877444698298</v>
      </c>
      <c r="Y662" s="31">
        <f t="shared" si="380"/>
        <v>-100.62784764304703</v>
      </c>
      <c r="Z662" s="31">
        <f t="shared" si="381"/>
        <v>-89.999466996267543</v>
      </c>
      <c r="AA662" s="31">
        <f t="shared" si="382"/>
        <v>89.433000536783737</v>
      </c>
      <c r="AB662" s="31">
        <f t="shared" si="383"/>
        <v>-89.998065928142267</v>
      </c>
      <c r="AC662" s="31">
        <f t="shared" si="384"/>
        <v>26.65783333189075</v>
      </c>
      <c r="AD662" s="31">
        <f t="shared" si="385"/>
        <v>87.336900761967584</v>
      </c>
      <c r="AE662" s="31">
        <f t="shared" si="386"/>
        <v>15.989565000074442</v>
      </c>
      <c r="AF662" s="31">
        <f t="shared" si="387"/>
        <v>-92.660632162442241</v>
      </c>
      <c r="AG662" s="31">
        <f t="shared" si="410"/>
        <v>92.110410468749379</v>
      </c>
      <c r="AH662" s="31">
        <f t="shared" si="388"/>
        <v>-208.02085787710746</v>
      </c>
      <c r="AI662" s="31">
        <f t="shared" si="389"/>
        <v>-89.999999997724487</v>
      </c>
      <c r="AJ662" s="31">
        <f t="shared" si="390"/>
        <v>125.35523341015806</v>
      </c>
      <c r="AK662" s="31">
        <f t="shared" si="391"/>
        <v>89.999969071350151</v>
      </c>
      <c r="AL662" s="32">
        <f t="shared" si="392"/>
        <v>-66.877037682982788</v>
      </c>
      <c r="AM662" s="31">
        <f t="shared" si="393"/>
        <v>-89.974042027792052</v>
      </c>
      <c r="AN662" s="31">
        <f t="shared" si="394"/>
        <v>-57.432251681182805</v>
      </c>
      <c r="AO662" s="31">
        <f t="shared" si="395"/>
        <v>-89.974072954166388</v>
      </c>
      <c r="AP662" s="30">
        <f t="shared" si="411"/>
        <v>23.609121289162623</v>
      </c>
      <c r="AQ662" s="30">
        <f t="shared" si="412"/>
        <v>-22.498774732165998</v>
      </c>
      <c r="AR662" s="31">
        <f t="shared" si="396"/>
        <v>-40.332340124111738</v>
      </c>
      <c r="AS662" s="33">
        <f t="shared" si="397"/>
        <v>-182.63470511660864</v>
      </c>
      <c r="AT662" s="31">
        <f t="shared" si="398"/>
        <v>0.58688133126876563</v>
      </c>
      <c r="AU662" s="31">
        <f t="shared" si="399"/>
        <v>20.825925589176745</v>
      </c>
      <c r="AV662" s="32">
        <f t="shared" si="400"/>
        <v>-3.5332194651248299E-3</v>
      </c>
      <c r="AW662" s="31">
        <f t="shared" si="401"/>
        <v>-1.6341290105453361</v>
      </c>
      <c r="AX662" s="34">
        <f t="shared" si="402"/>
        <v>0.58334811180364077</v>
      </c>
      <c r="AY662" s="35">
        <f t="shared" si="403"/>
        <v>19.191796578631408</v>
      </c>
      <c r="AZ662" s="10">
        <f t="shared" si="404"/>
        <v>-39.748992012308101</v>
      </c>
      <c r="BA662" s="10">
        <f t="shared" si="405"/>
        <v>-163.44290853797725</v>
      </c>
      <c r="BB662" s="10">
        <f t="shared" si="406"/>
        <v>16.557091462022754</v>
      </c>
      <c r="BC662" s="37"/>
      <c r="BD662" s="46">
        <f t="shared" si="407"/>
        <v>-40</v>
      </c>
      <c r="BE662" s="46">
        <f t="shared" si="408"/>
        <v>-163</v>
      </c>
      <c r="BF662" s="46">
        <f t="shared" si="409"/>
        <v>17</v>
      </c>
    </row>
    <row r="663" spans="22:58" x14ac:dyDescent="0.3">
      <c r="V663" s="29">
        <v>7.5900000000001002</v>
      </c>
      <c r="W663" s="36">
        <f t="shared" si="379"/>
        <v>389045144.99437124</v>
      </c>
      <c r="X663" s="30">
        <f t="shared" si="413"/>
        <v>0.52657877444698298</v>
      </c>
      <c r="Y663" s="31">
        <f t="shared" si="380"/>
        <v>-100.82784764303013</v>
      </c>
      <c r="Z663" s="31">
        <f t="shared" si="381"/>
        <v>-89.999479128913734</v>
      </c>
      <c r="AA663" s="31">
        <f t="shared" si="382"/>
        <v>89.633000536561013</v>
      </c>
      <c r="AB663" s="31">
        <f t="shared" si="383"/>
        <v>-89.998109952992579</v>
      </c>
      <c r="AC663" s="31">
        <f t="shared" si="384"/>
        <v>26.857411338025202</v>
      </c>
      <c r="AD663" s="31">
        <f t="shared" si="385"/>
        <v>87.397435984084396</v>
      </c>
      <c r="AE663" s="31">
        <f t="shared" si="386"/>
        <v>16.189143006003079</v>
      </c>
      <c r="AF663" s="31">
        <f t="shared" si="387"/>
        <v>-92.600153097821917</v>
      </c>
      <c r="AG663" s="31">
        <f t="shared" si="410"/>
        <v>92.110410468749379</v>
      </c>
      <c r="AH663" s="31">
        <f t="shared" si="388"/>
        <v>-208.22085787710748</v>
      </c>
      <c r="AI663" s="31">
        <f t="shared" si="389"/>
        <v>-89.999999997776285</v>
      </c>
      <c r="AJ663" s="31">
        <f t="shared" si="390"/>
        <v>125.55523341015801</v>
      </c>
      <c r="AK663" s="31">
        <f t="shared" si="391"/>
        <v>89.999969775372179</v>
      </c>
      <c r="AL663" s="32">
        <f t="shared" si="392"/>
        <v>-67.07703764286245</v>
      </c>
      <c r="AM663" s="31">
        <f t="shared" si="393"/>
        <v>-89.974632903299735</v>
      </c>
      <c r="AN663" s="31">
        <f t="shared" si="394"/>
        <v>-57.632251641062538</v>
      </c>
      <c r="AO663" s="31">
        <f t="shared" si="395"/>
        <v>-89.974663125703842</v>
      </c>
      <c r="AP663" s="30">
        <f t="shared" si="411"/>
        <v>23.609121289162623</v>
      </c>
      <c r="AQ663" s="30">
        <f t="shared" si="412"/>
        <v>-22.498774732165998</v>
      </c>
      <c r="AR663" s="31">
        <f t="shared" si="396"/>
        <v>-40.332762078062835</v>
      </c>
      <c r="AS663" s="33">
        <f t="shared" si="397"/>
        <v>-182.57481622352577</v>
      </c>
      <c r="AT663" s="31">
        <f t="shared" si="398"/>
        <v>0.61267602137303601</v>
      </c>
      <c r="AU663" s="31">
        <f t="shared" si="399"/>
        <v>21.26810099507766</v>
      </c>
      <c r="AV663" s="32">
        <f t="shared" si="400"/>
        <v>-3.6996640626031363E-3</v>
      </c>
      <c r="AW663" s="31">
        <f t="shared" si="401"/>
        <v>-1.6721714003170363</v>
      </c>
      <c r="AX663" s="34">
        <f t="shared" si="402"/>
        <v>0.60897635731043287</v>
      </c>
      <c r="AY663" s="35">
        <f t="shared" si="403"/>
        <v>19.595929594760623</v>
      </c>
      <c r="AZ663" s="10">
        <f t="shared" si="404"/>
        <v>-39.723785720752403</v>
      </c>
      <c r="BA663" s="10">
        <f t="shared" si="405"/>
        <v>-162.97888662876514</v>
      </c>
      <c r="BB663" s="10">
        <f t="shared" si="406"/>
        <v>17.021113371234861</v>
      </c>
      <c r="BC663" s="48"/>
      <c r="BD663" s="46">
        <f t="shared" si="407"/>
        <v>-40</v>
      </c>
      <c r="BE663" s="46">
        <f t="shared" si="408"/>
        <v>-163</v>
      </c>
      <c r="BF663" s="46">
        <f t="shared" si="409"/>
        <v>17</v>
      </c>
    </row>
    <row r="664" spans="22:58" x14ac:dyDescent="0.3">
      <c r="V664" s="29">
        <v>7.6000000000001</v>
      </c>
      <c r="W664" s="38">
        <f t="shared" si="379"/>
        <v>398107170.55359</v>
      </c>
      <c r="X664" s="30">
        <f t="shared" si="413"/>
        <v>0.52657877444698298</v>
      </c>
      <c r="Y664" s="31">
        <f t="shared" si="380"/>
        <v>-101.02784764301397</v>
      </c>
      <c r="Z664" s="31">
        <f t="shared" si="381"/>
        <v>-89.999490985387183</v>
      </c>
      <c r="AA664" s="31">
        <f t="shared" si="382"/>
        <v>89.833000536348322</v>
      </c>
      <c r="AB664" s="31">
        <f t="shared" si="383"/>
        <v>-89.998152975714959</v>
      </c>
      <c r="AC664" s="31">
        <f t="shared" si="384"/>
        <v>27.057008298731201</v>
      </c>
      <c r="AD664" s="31">
        <f t="shared" si="385"/>
        <v>87.456598875169533</v>
      </c>
      <c r="AE664" s="31">
        <f t="shared" si="386"/>
        <v>16.388739966512542</v>
      </c>
      <c r="AF664" s="31">
        <f t="shared" si="387"/>
        <v>-92.541045085932609</v>
      </c>
      <c r="AG664" s="31">
        <f t="shared" si="410"/>
        <v>92.110410468749379</v>
      </c>
      <c r="AH664" s="31">
        <f t="shared" si="388"/>
        <v>-208.42085787710747</v>
      </c>
      <c r="AI664" s="31">
        <f t="shared" si="389"/>
        <v>-89.999999997826905</v>
      </c>
      <c r="AJ664" s="31">
        <f t="shared" si="390"/>
        <v>125.75523341015796</v>
      </c>
      <c r="AK664" s="31">
        <f t="shared" si="391"/>
        <v>89.999970463368697</v>
      </c>
      <c r="AL664" s="32">
        <f t="shared" si="392"/>
        <v>-67.277037604547829</v>
      </c>
      <c r="AM664" s="31">
        <f t="shared" si="393"/>
        <v>-89.975210328844028</v>
      </c>
      <c r="AN664" s="31">
        <f t="shared" si="394"/>
        <v>-57.832251602747959</v>
      </c>
      <c r="AO664" s="31">
        <f t="shared" si="395"/>
        <v>-89.975239863302235</v>
      </c>
      <c r="AP664" s="30">
        <f t="shared" si="411"/>
        <v>23.609121289162623</v>
      </c>
      <c r="AQ664" s="30">
        <f t="shared" si="412"/>
        <v>-22.498774732165998</v>
      </c>
      <c r="AR664" s="31">
        <f t="shared" si="396"/>
        <v>-40.333165079238789</v>
      </c>
      <c r="AS664" s="33">
        <f t="shared" si="397"/>
        <v>-182.51628494923483</v>
      </c>
      <c r="AT664" s="31">
        <f t="shared" si="398"/>
        <v>0.6395231701530204</v>
      </c>
      <c r="AU664" s="31">
        <f t="shared" si="399"/>
        <v>21.717842159513463</v>
      </c>
      <c r="AV664" s="32">
        <f t="shared" si="400"/>
        <v>-3.8739461154894544E-3</v>
      </c>
      <c r="AW664" s="31">
        <f t="shared" si="401"/>
        <v>-1.7110983842722833</v>
      </c>
      <c r="AX664" s="34">
        <f t="shared" si="402"/>
        <v>0.63564922403753099</v>
      </c>
      <c r="AY664" s="35">
        <f t="shared" si="403"/>
        <v>20.00674377524118</v>
      </c>
      <c r="AZ664" s="10">
        <f t="shared" si="404"/>
        <v>-39.69751585520126</v>
      </c>
      <c r="BA664" s="10">
        <f t="shared" si="405"/>
        <v>-162.50954117399365</v>
      </c>
      <c r="BB664" s="10">
        <f t="shared" si="406"/>
        <v>17.490458826006346</v>
      </c>
      <c r="BC664" s="37"/>
      <c r="BD664" s="46">
        <f t="shared" si="407"/>
        <v>-40</v>
      </c>
      <c r="BE664" s="46">
        <f t="shared" si="408"/>
        <v>-163</v>
      </c>
      <c r="BF664" s="46">
        <f t="shared" si="409"/>
        <v>17</v>
      </c>
    </row>
    <row r="665" spans="22:58" x14ac:dyDescent="0.3">
      <c r="V665" s="29">
        <v>7.6100000000000998</v>
      </c>
      <c r="W665" s="38">
        <f t="shared" si="379"/>
        <v>407380277.80420756</v>
      </c>
      <c r="X665" s="30">
        <f t="shared" si="413"/>
        <v>0.52657877444698298</v>
      </c>
      <c r="Y665" s="31">
        <f t="shared" si="380"/>
        <v>-101.22784764299853</v>
      </c>
      <c r="Z665" s="31">
        <f t="shared" si="381"/>
        <v>-89.999502571974347</v>
      </c>
      <c r="AA665" s="31">
        <f t="shared" si="382"/>
        <v>90.033000536145181</v>
      </c>
      <c r="AB665" s="31">
        <f t="shared" si="383"/>
        <v>-89.998195019120629</v>
      </c>
      <c r="AC665" s="31">
        <f t="shared" si="384"/>
        <v>27.256623364274315</v>
      </c>
      <c r="AD665" s="31">
        <f t="shared" si="385"/>
        <v>87.514420299230693</v>
      </c>
      <c r="AE665" s="31">
        <f t="shared" si="386"/>
        <v>16.588355031867959</v>
      </c>
      <c r="AF665" s="31">
        <f t="shared" si="387"/>
        <v>-92.483277291864283</v>
      </c>
      <c r="AG665" s="31">
        <f t="shared" si="410"/>
        <v>92.110410468749379</v>
      </c>
      <c r="AH665" s="31">
        <f t="shared" si="388"/>
        <v>-208.62085787710748</v>
      </c>
      <c r="AI665" s="31">
        <f t="shared" si="389"/>
        <v>-89.999999997876373</v>
      </c>
      <c r="AJ665" s="31">
        <f t="shared" si="390"/>
        <v>125.9552334101579</v>
      </c>
      <c r="AK665" s="31">
        <f t="shared" si="391"/>
        <v>89.999971135704513</v>
      </c>
      <c r="AL665" s="32">
        <f t="shared" si="392"/>
        <v>-67.477037567957638</v>
      </c>
      <c r="AM665" s="31">
        <f t="shared" si="393"/>
        <v>-89.975774610583088</v>
      </c>
      <c r="AN665" s="31">
        <f t="shared" si="394"/>
        <v>-58.032251566157839</v>
      </c>
      <c r="AO665" s="31">
        <f t="shared" si="395"/>
        <v>-89.975803472754947</v>
      </c>
      <c r="AP665" s="30">
        <f t="shared" si="411"/>
        <v>23.609121289162623</v>
      </c>
      <c r="AQ665" s="30">
        <f t="shared" si="412"/>
        <v>-22.498774732165998</v>
      </c>
      <c r="AR665" s="31">
        <f t="shared" si="396"/>
        <v>-40.333549977293252</v>
      </c>
      <c r="AS665" s="33">
        <f t="shared" si="397"/>
        <v>-182.45908076461922</v>
      </c>
      <c r="AT665" s="31">
        <f t="shared" si="398"/>
        <v>0.66745883243369519</v>
      </c>
      <c r="AU665" s="31">
        <f t="shared" si="399"/>
        <v>22.175165799050514</v>
      </c>
      <c r="AV665" s="32">
        <f t="shared" si="400"/>
        <v>-4.056434332673913E-3</v>
      </c>
      <c r="AW665" s="31">
        <f t="shared" si="401"/>
        <v>-1.7509304581845735</v>
      </c>
      <c r="AX665" s="34">
        <f t="shared" si="402"/>
        <v>0.66340239810102131</v>
      </c>
      <c r="AY665" s="35">
        <f t="shared" si="403"/>
        <v>20.424235340865941</v>
      </c>
      <c r="AZ665" s="10">
        <f t="shared" si="404"/>
        <v>-39.670147579192232</v>
      </c>
      <c r="BA665" s="10">
        <f t="shared" si="405"/>
        <v>-162.03484542375327</v>
      </c>
      <c r="BB665" s="10">
        <f t="shared" si="406"/>
        <v>17.965154576246732</v>
      </c>
      <c r="BC665" s="37"/>
      <c r="BD665" s="46">
        <f t="shared" si="407"/>
        <v>-40</v>
      </c>
      <c r="BE665" s="46">
        <f t="shared" si="408"/>
        <v>-162</v>
      </c>
      <c r="BF665" s="46">
        <f t="shared" si="409"/>
        <v>18</v>
      </c>
    </row>
    <row r="666" spans="22:58" x14ac:dyDescent="0.3">
      <c r="V666" s="29">
        <v>7.6200000000000996</v>
      </c>
      <c r="W666" s="36">
        <f t="shared" si="379"/>
        <v>416869383.47043097</v>
      </c>
      <c r="X666" s="30">
        <f t="shared" si="413"/>
        <v>0.52657877444698298</v>
      </c>
      <c r="Y666" s="31">
        <f t="shared" si="380"/>
        <v>-101.42784764298378</v>
      </c>
      <c r="Z666" s="31">
        <f t="shared" si="381"/>
        <v>-89.999513894818591</v>
      </c>
      <c r="AA666" s="31">
        <f t="shared" si="382"/>
        <v>90.233000535951163</v>
      </c>
      <c r="AB666" s="31">
        <f t="shared" si="383"/>
        <v>-89.998236105501533</v>
      </c>
      <c r="AC666" s="31">
        <f t="shared" si="384"/>
        <v>27.456255722869493</v>
      </c>
      <c r="AD666" s="31">
        <f t="shared" si="385"/>
        <v>87.570930442586217</v>
      </c>
      <c r="AE666" s="31">
        <f t="shared" si="386"/>
        <v>16.787987390283867</v>
      </c>
      <c r="AF666" s="31">
        <f t="shared" si="387"/>
        <v>-92.426819557733921</v>
      </c>
      <c r="AG666" s="31">
        <f t="shared" si="410"/>
        <v>92.110410468749379</v>
      </c>
      <c r="AH666" s="31">
        <f t="shared" si="388"/>
        <v>-208.82085787710741</v>
      </c>
      <c r="AI666" s="31">
        <f t="shared" si="389"/>
        <v>-89.999999997924718</v>
      </c>
      <c r="AJ666" s="31">
        <f t="shared" si="390"/>
        <v>126.15523341015782</v>
      </c>
      <c r="AK666" s="31">
        <f t="shared" si="391"/>
        <v>89.99997179273609</v>
      </c>
      <c r="AL666" s="32">
        <f t="shared" si="392"/>
        <v>-67.677037533014243</v>
      </c>
      <c r="AM666" s="31">
        <f t="shared" si="393"/>
        <v>-89.976326047706166</v>
      </c>
      <c r="AN666" s="31">
        <f t="shared" si="394"/>
        <v>-58.232251531214459</v>
      </c>
      <c r="AO666" s="31">
        <f t="shared" si="395"/>
        <v>-89.976354252894794</v>
      </c>
      <c r="AP666" s="30">
        <f t="shared" si="411"/>
        <v>23.609121289162623</v>
      </c>
      <c r="AQ666" s="30">
        <f t="shared" si="412"/>
        <v>-22.498774732165998</v>
      </c>
      <c r="AR666" s="31">
        <f t="shared" si="396"/>
        <v>-40.333917583933967</v>
      </c>
      <c r="AS666" s="33">
        <f t="shared" si="397"/>
        <v>-182.40317381062872</v>
      </c>
      <c r="AT666" s="31">
        <f t="shared" si="398"/>
        <v>0.69651973390866029</v>
      </c>
      <c r="AU666" s="31">
        <f t="shared" si="399"/>
        <v>22.640081247394331</v>
      </c>
      <c r="AV666" s="32">
        <f t="shared" si="400"/>
        <v>-4.2475147362793283E-3</v>
      </c>
      <c r="AW666" s="31">
        <f t="shared" si="401"/>
        <v>-1.7916885874505535</v>
      </c>
      <c r="AX666" s="34">
        <f t="shared" si="402"/>
        <v>0.69227221917238091</v>
      </c>
      <c r="AY666" s="35">
        <f t="shared" si="403"/>
        <v>20.848392659943777</v>
      </c>
      <c r="AZ666" s="10">
        <f t="shared" si="404"/>
        <v>-39.641645364761587</v>
      </c>
      <c r="BA666" s="10">
        <f t="shared" si="405"/>
        <v>-161.55478115068493</v>
      </c>
      <c r="BB666" s="10">
        <f t="shared" si="406"/>
        <v>18.445218849315069</v>
      </c>
      <c r="BC666" s="48"/>
      <c r="BD666" s="46">
        <f t="shared" si="407"/>
        <v>-40</v>
      </c>
      <c r="BE666" s="46">
        <f t="shared" si="408"/>
        <v>-162</v>
      </c>
      <c r="BF666" s="46">
        <f t="shared" si="409"/>
        <v>18</v>
      </c>
    </row>
    <row r="667" spans="22:58" x14ac:dyDescent="0.3">
      <c r="V667" s="29">
        <v>7.6300000000001003</v>
      </c>
      <c r="W667" s="38">
        <f t="shared" si="379"/>
        <v>426579518.80169189</v>
      </c>
      <c r="X667" s="30">
        <f t="shared" si="413"/>
        <v>0.52657877444698298</v>
      </c>
      <c r="Y667" s="31">
        <f t="shared" si="380"/>
        <v>-101.62784764296973</v>
      </c>
      <c r="Z667" s="31">
        <f t="shared" si="381"/>
        <v>-89.99952495992342</v>
      </c>
      <c r="AA667" s="31">
        <f t="shared" si="382"/>
        <v>90.433000535765942</v>
      </c>
      <c r="AB667" s="31">
        <f t="shared" si="383"/>
        <v>-89.998276256642242</v>
      </c>
      <c r="AC667" s="31">
        <f t="shared" si="384"/>
        <v>27.655904598999001</v>
      </c>
      <c r="AD667" s="31">
        <f t="shared" si="385"/>
        <v>87.626158827643309</v>
      </c>
      <c r="AE667" s="31">
        <f t="shared" si="386"/>
        <v>16.987636266242205</v>
      </c>
      <c r="AF667" s="31">
        <f t="shared" si="387"/>
        <v>-92.371642388922368</v>
      </c>
      <c r="AG667" s="31">
        <f t="shared" si="410"/>
        <v>92.110410468749379</v>
      </c>
      <c r="AH667" s="31">
        <f t="shared" si="388"/>
        <v>-209.02085787710746</v>
      </c>
      <c r="AI667" s="31">
        <f t="shared" si="389"/>
        <v>-89.999999997971955</v>
      </c>
      <c r="AJ667" s="31">
        <f t="shared" si="390"/>
        <v>126.35523341015781</v>
      </c>
      <c r="AK667" s="31">
        <f t="shared" si="391"/>
        <v>89.999972434811795</v>
      </c>
      <c r="AL667" s="32">
        <f t="shared" si="392"/>
        <v>-67.877037499643635</v>
      </c>
      <c r="AM667" s="31">
        <f t="shared" si="393"/>
        <v>-89.976864932592065</v>
      </c>
      <c r="AN667" s="31">
        <f t="shared" si="394"/>
        <v>-58.432251497843907</v>
      </c>
      <c r="AO667" s="31">
        <f t="shared" si="395"/>
        <v>-89.976892495752224</v>
      </c>
      <c r="AP667" s="30">
        <f t="shared" si="411"/>
        <v>23.609121289162623</v>
      </c>
      <c r="AQ667" s="30">
        <f t="shared" si="412"/>
        <v>-22.498774732165998</v>
      </c>
      <c r="AR667" s="31">
        <f t="shared" si="396"/>
        <v>-40.334268674605077</v>
      </c>
      <c r="AS667" s="33">
        <f t="shared" si="397"/>
        <v>-182.34853488467459</v>
      </c>
      <c r="AT667" s="31">
        <f t="shared" si="398"/>
        <v>0.72674323667925722</v>
      </c>
      <c r="AU667" s="31">
        <f t="shared" si="399"/>
        <v>23.112590061325427</v>
      </c>
      <c r="AV667" s="32">
        <f t="shared" si="400"/>
        <v>-4.4475914714819133E-3</v>
      </c>
      <c r="AW667" s="31">
        <f t="shared" si="401"/>
        <v>-1.8333942174741684</v>
      </c>
      <c r="AX667" s="34">
        <f t="shared" si="402"/>
        <v>0.72229564520777534</v>
      </c>
      <c r="AY667" s="35">
        <f t="shared" si="403"/>
        <v>21.279195843851259</v>
      </c>
      <c r="AZ667" s="10">
        <f t="shared" si="404"/>
        <v>-39.611973029397305</v>
      </c>
      <c r="BA667" s="10">
        <f t="shared" si="405"/>
        <v>-161.06933904082334</v>
      </c>
      <c r="BB667" s="10">
        <f t="shared" si="406"/>
        <v>18.930660959176663</v>
      </c>
      <c r="BC667" s="37"/>
      <c r="BD667" s="46">
        <f t="shared" si="407"/>
        <v>-40</v>
      </c>
      <c r="BE667" s="46">
        <f t="shared" si="408"/>
        <v>-161</v>
      </c>
      <c r="BF667" s="46">
        <f t="shared" si="409"/>
        <v>19</v>
      </c>
    </row>
    <row r="668" spans="22:58" x14ac:dyDescent="0.3">
      <c r="V668" s="29">
        <v>7.6400000000001</v>
      </c>
      <c r="W668" s="38">
        <f t="shared" si="379"/>
        <v>436515832.24026746</v>
      </c>
      <c r="X668" s="30">
        <f t="shared" si="413"/>
        <v>0.52657877444698298</v>
      </c>
      <c r="Y668" s="31">
        <f t="shared" si="380"/>
        <v>-101.8278476429563</v>
      </c>
      <c r="Z668" s="31">
        <f t="shared" si="381"/>
        <v>-89.999535773155728</v>
      </c>
      <c r="AA668" s="31">
        <f t="shared" si="382"/>
        <v>90.633000535589034</v>
      </c>
      <c r="AB668" s="31">
        <f t="shared" si="383"/>
        <v>-89.998315493831399</v>
      </c>
      <c r="AC668" s="31">
        <f t="shared" si="384"/>
        <v>27.855569251803459</v>
      </c>
      <c r="AD668" s="31">
        <f t="shared" si="385"/>
        <v>87.680134326471219</v>
      </c>
      <c r="AE668" s="31">
        <f t="shared" si="386"/>
        <v>17.187300918883182</v>
      </c>
      <c r="AF668" s="31">
        <f t="shared" si="387"/>
        <v>-92.317716940515922</v>
      </c>
      <c r="AG668" s="31">
        <f t="shared" si="410"/>
        <v>92.110410468749379</v>
      </c>
      <c r="AH668" s="31">
        <f t="shared" si="388"/>
        <v>-209.22085787710745</v>
      </c>
      <c r="AI668" s="31">
        <f t="shared" si="389"/>
        <v>-89.999999998018112</v>
      </c>
      <c r="AJ668" s="31">
        <f t="shared" si="390"/>
        <v>126.55523341015777</v>
      </c>
      <c r="AK668" s="31">
        <f t="shared" si="391"/>
        <v>89.999973062272105</v>
      </c>
      <c r="AL668" s="32">
        <f t="shared" si="392"/>
        <v>-68.077037467774915</v>
      </c>
      <c r="AM668" s="31">
        <f t="shared" si="393"/>
        <v>-89.977391550964342</v>
      </c>
      <c r="AN668" s="31">
        <f t="shared" si="394"/>
        <v>-58.632251465975216</v>
      </c>
      <c r="AO668" s="31">
        <f t="shared" si="395"/>
        <v>-89.977418486710349</v>
      </c>
      <c r="AP668" s="30">
        <f t="shared" si="411"/>
        <v>23.609121289162623</v>
      </c>
      <c r="AQ668" s="30">
        <f t="shared" si="412"/>
        <v>-22.498774732165998</v>
      </c>
      <c r="AR668" s="31">
        <f t="shared" si="396"/>
        <v>-40.33460399009541</v>
      </c>
      <c r="AS668" s="33">
        <f t="shared" si="397"/>
        <v>-182.29513542722628</v>
      </c>
      <c r="AT668" s="31">
        <f t="shared" si="398"/>
        <v>0.75816730037441427</v>
      </c>
      <c r="AU668" s="31">
        <f t="shared" si="399"/>
        <v>23.592685627391546</v>
      </c>
      <c r="AV668" s="32">
        <f t="shared" si="400"/>
        <v>-4.6570876539311348E-3</v>
      </c>
      <c r="AW668" s="31">
        <f t="shared" si="401"/>
        <v>-1.876069284253157</v>
      </c>
      <c r="AX668" s="34">
        <f t="shared" si="402"/>
        <v>0.75351021272048313</v>
      </c>
      <c r="AY668" s="35">
        <f t="shared" si="403"/>
        <v>21.716616343138391</v>
      </c>
      <c r="AZ668" s="10">
        <f t="shared" si="404"/>
        <v>-39.581093777374925</v>
      </c>
      <c r="BA668" s="10">
        <f t="shared" si="405"/>
        <v>-160.5785190840879</v>
      </c>
      <c r="BB668" s="10">
        <f t="shared" si="406"/>
        <v>19.421480915912099</v>
      </c>
      <c r="BC668" s="37"/>
      <c r="BD668" s="46">
        <f t="shared" si="407"/>
        <v>-40</v>
      </c>
      <c r="BE668" s="46">
        <f t="shared" si="408"/>
        <v>-161</v>
      </c>
      <c r="BF668" s="46">
        <f t="shared" si="409"/>
        <v>19</v>
      </c>
    </row>
    <row r="669" spans="22:58" x14ac:dyDescent="0.3">
      <c r="V669" s="29">
        <v>7.6500000000000998</v>
      </c>
      <c r="W669" s="36">
        <f t="shared" si="379"/>
        <v>446683592.15106696</v>
      </c>
      <c r="X669" s="30">
        <f t="shared" si="413"/>
        <v>0.52657877444698298</v>
      </c>
      <c r="Y669" s="31">
        <f t="shared" si="380"/>
        <v>-102.02784764294347</v>
      </c>
      <c r="Z669" s="31">
        <f t="shared" si="381"/>
        <v>-89.999546340248799</v>
      </c>
      <c r="AA669" s="31">
        <f t="shared" si="382"/>
        <v>90.833000535420069</v>
      </c>
      <c r="AB669" s="31">
        <f t="shared" si="383"/>
        <v>-89.998353837873083</v>
      </c>
      <c r="AC669" s="31">
        <f t="shared" si="384"/>
        <v>28.055248973543737</v>
      </c>
      <c r="AD669" s="31">
        <f t="shared" si="385"/>
        <v>87.732885174167308</v>
      </c>
      <c r="AE669" s="31">
        <f t="shared" si="386"/>
        <v>17.386980640467325</v>
      </c>
      <c r="AF669" s="31">
        <f t="shared" si="387"/>
        <v>-92.265015003954574</v>
      </c>
      <c r="AG669" s="31">
        <f t="shared" si="410"/>
        <v>92.110410468749379</v>
      </c>
      <c r="AH669" s="31">
        <f t="shared" si="388"/>
        <v>-209.42085787710744</v>
      </c>
      <c r="AI669" s="31">
        <f t="shared" si="389"/>
        <v>-89.999999998063217</v>
      </c>
      <c r="AJ669" s="31">
        <f t="shared" si="390"/>
        <v>126.7552334101577</v>
      </c>
      <c r="AK669" s="31">
        <f t="shared" si="391"/>
        <v>89.999973675449652</v>
      </c>
      <c r="AL669" s="32">
        <f t="shared" si="392"/>
        <v>-68.27703743734051</v>
      </c>
      <c r="AM669" s="31">
        <f t="shared" si="393"/>
        <v>-89.977906182042659</v>
      </c>
      <c r="AN669" s="31">
        <f t="shared" si="394"/>
        <v>-58.832251435540869</v>
      </c>
      <c r="AO669" s="31">
        <f t="shared" si="395"/>
        <v>-89.977932504656224</v>
      </c>
      <c r="AP669" s="30">
        <f t="shared" si="411"/>
        <v>23.609121289162623</v>
      </c>
      <c r="AQ669" s="30">
        <f t="shared" si="412"/>
        <v>-22.498774732165998</v>
      </c>
      <c r="AR669" s="31">
        <f t="shared" si="396"/>
        <v>-40.334924238076916</v>
      </c>
      <c r="AS669" s="33">
        <f t="shared" si="397"/>
        <v>-182.2429475086108</v>
      </c>
      <c r="AT669" s="31">
        <f t="shared" si="398"/>
        <v>0.79083043870117331</v>
      </c>
      <c r="AU669" s="31">
        <f t="shared" si="399"/>
        <v>24.080352771409952</v>
      </c>
      <c r="AV669" s="32">
        <f t="shared" si="400"/>
        <v>-4.8764462564590948E-3</v>
      </c>
      <c r="AW669" s="31">
        <f t="shared" si="401"/>
        <v>-1.9197362251700265</v>
      </c>
      <c r="AX669" s="34">
        <f t="shared" si="402"/>
        <v>0.7859539924447142</v>
      </c>
      <c r="AY669" s="35">
        <f t="shared" si="403"/>
        <v>22.160616546239925</v>
      </c>
      <c r="AZ669" s="10">
        <f t="shared" si="404"/>
        <v>-39.548970245632198</v>
      </c>
      <c r="BA669" s="10">
        <f t="shared" si="405"/>
        <v>-160.08233096237086</v>
      </c>
      <c r="BB669" s="10">
        <f t="shared" si="406"/>
        <v>19.917669037629139</v>
      </c>
      <c r="BC669" s="48"/>
      <c r="BD669" s="46">
        <f t="shared" si="407"/>
        <v>-40</v>
      </c>
      <c r="BE669" s="46">
        <f t="shared" si="408"/>
        <v>-160</v>
      </c>
      <c r="BF669" s="46">
        <f t="shared" si="409"/>
        <v>20</v>
      </c>
    </row>
    <row r="670" spans="22:58" x14ac:dyDescent="0.3">
      <c r="V670" s="29">
        <v>7.6600000000000996</v>
      </c>
      <c r="W670" s="38">
        <f t="shared" si="379"/>
        <v>457088189.61498129</v>
      </c>
      <c r="X670" s="30">
        <f t="shared" si="413"/>
        <v>0.52657877444698298</v>
      </c>
      <c r="Y670" s="31">
        <f t="shared" si="380"/>
        <v>-102.22784764293121</v>
      </c>
      <c r="Z670" s="31">
        <f t="shared" si="381"/>
        <v>-89.999556666805475</v>
      </c>
      <c r="AA670" s="31">
        <f t="shared" si="382"/>
        <v>91.033000535258722</v>
      </c>
      <c r="AB670" s="31">
        <f t="shared" si="383"/>
        <v>-89.99839130909784</v>
      </c>
      <c r="AC670" s="31">
        <f t="shared" si="384"/>
        <v>28.254943088129821</v>
      </c>
      <c r="AD670" s="31">
        <f t="shared" si="385"/>
        <v>87.784438982013654</v>
      </c>
      <c r="AE670" s="31">
        <f t="shared" si="386"/>
        <v>17.586674754904323</v>
      </c>
      <c r="AF670" s="31">
        <f t="shared" si="387"/>
        <v>-92.213508993889661</v>
      </c>
      <c r="AG670" s="31">
        <f t="shared" si="410"/>
        <v>92.110410468749379</v>
      </c>
      <c r="AH670" s="31">
        <f t="shared" si="388"/>
        <v>-209.62085787710745</v>
      </c>
      <c r="AI670" s="31">
        <f t="shared" si="389"/>
        <v>-89.999999998107313</v>
      </c>
      <c r="AJ670" s="31">
        <f t="shared" si="390"/>
        <v>126.95523341015766</v>
      </c>
      <c r="AK670" s="31">
        <f t="shared" si="391"/>
        <v>89.999974274669569</v>
      </c>
      <c r="AL670" s="32">
        <f t="shared" si="392"/>
        <v>-68.477037408275905</v>
      </c>
      <c r="AM670" s="31">
        <f t="shared" si="393"/>
        <v>-89.978409098690904</v>
      </c>
      <c r="AN670" s="31">
        <f t="shared" si="394"/>
        <v>-59.03225140647632</v>
      </c>
      <c r="AO670" s="31">
        <f t="shared" si="395"/>
        <v>-89.978434822128648</v>
      </c>
      <c r="AP670" s="30">
        <f t="shared" si="411"/>
        <v>23.609121289162623</v>
      </c>
      <c r="AQ670" s="30">
        <f t="shared" si="412"/>
        <v>-22.498774732165998</v>
      </c>
      <c r="AR670" s="31">
        <f t="shared" si="396"/>
        <v>-40.335230094575373</v>
      </c>
      <c r="AS670" s="33">
        <f t="shared" si="397"/>
        <v>-182.19194381601829</v>
      </c>
      <c r="AT670" s="31">
        <f t="shared" si="398"/>
        <v>0.82477167129476125</v>
      </c>
      <c r="AU670" s="31">
        <f t="shared" si="399"/>
        <v>24.575567372994698</v>
      </c>
      <c r="AV670" s="32">
        <f t="shared" si="400"/>
        <v>-5.1061310368686035E-3</v>
      </c>
      <c r="AW670" s="31">
        <f t="shared" si="401"/>
        <v>-1.9644179899890664</v>
      </c>
      <c r="AX670" s="34">
        <f t="shared" si="402"/>
        <v>0.81966554025789262</v>
      </c>
      <c r="AY670" s="35">
        <f t="shared" si="403"/>
        <v>22.611149383005632</v>
      </c>
      <c r="AZ670" s="10">
        <f t="shared" si="404"/>
        <v>-39.515564554317478</v>
      </c>
      <c r="BA670" s="10">
        <f t="shared" si="405"/>
        <v>-159.58079443301267</v>
      </c>
      <c r="BB670" s="10">
        <f t="shared" si="406"/>
        <v>20.41920556698733</v>
      </c>
      <c r="BC670" s="37"/>
      <c r="BD670" s="46">
        <f t="shared" si="407"/>
        <v>-40</v>
      </c>
      <c r="BE670" s="46">
        <f t="shared" si="408"/>
        <v>-160</v>
      </c>
      <c r="BF670" s="46">
        <f t="shared" si="409"/>
        <v>20</v>
      </c>
    </row>
    <row r="671" spans="22:58" x14ac:dyDescent="0.3">
      <c r="V671" s="29">
        <v>7.6700000000001003</v>
      </c>
      <c r="W671" s="38">
        <f t="shared" si="379"/>
        <v>467735141.28730685</v>
      </c>
      <c r="X671" s="30">
        <f t="shared" si="413"/>
        <v>0.52657877444698298</v>
      </c>
      <c r="Y671" s="31">
        <f t="shared" si="380"/>
        <v>-102.42784764291952</v>
      </c>
      <c r="Z671" s="31">
        <f t="shared" si="381"/>
        <v>-89.999566758301029</v>
      </c>
      <c r="AA671" s="31">
        <f t="shared" si="382"/>
        <v>91.233000535104637</v>
      </c>
      <c r="AB671" s="31">
        <f t="shared" si="383"/>
        <v>-89.99842792737337</v>
      </c>
      <c r="AC671" s="31">
        <f t="shared" si="384"/>
        <v>28.454650949714306</v>
      </c>
      <c r="AD671" s="31">
        <f t="shared" si="385"/>
        <v>87.834822750422958</v>
      </c>
      <c r="AE671" s="31">
        <f t="shared" si="386"/>
        <v>17.786382616346415</v>
      </c>
      <c r="AF671" s="31">
        <f t="shared" si="387"/>
        <v>-92.163171935251441</v>
      </c>
      <c r="AG671" s="31">
        <f t="shared" si="410"/>
        <v>92.110410468749379</v>
      </c>
      <c r="AH671" s="31">
        <f t="shared" si="388"/>
        <v>-209.82085787710744</v>
      </c>
      <c r="AI671" s="31">
        <f t="shared" si="389"/>
        <v>-89.999999998150386</v>
      </c>
      <c r="AJ671" s="31">
        <f t="shared" si="390"/>
        <v>127.15523341015762</v>
      </c>
      <c r="AK671" s="31">
        <f t="shared" si="391"/>
        <v>89.99997486024958</v>
      </c>
      <c r="AL671" s="32">
        <f t="shared" si="392"/>
        <v>-68.677037380519408</v>
      </c>
      <c r="AM671" s="31">
        <f t="shared" si="393"/>
        <v>-89.978900567561823</v>
      </c>
      <c r="AN671" s="31">
        <f t="shared" si="394"/>
        <v>-59.232251378719852</v>
      </c>
      <c r="AO671" s="31">
        <f t="shared" si="395"/>
        <v>-89.978925705462629</v>
      </c>
      <c r="AP671" s="30">
        <f t="shared" si="411"/>
        <v>23.609121289162623</v>
      </c>
      <c r="AQ671" s="30">
        <f t="shared" si="412"/>
        <v>-22.498774732165998</v>
      </c>
      <c r="AR671" s="31">
        <f t="shared" si="396"/>
        <v>-40.335522205376812</v>
      </c>
      <c r="AS671" s="33">
        <f t="shared" si="397"/>
        <v>-182.14209764071407</v>
      </c>
      <c r="AT671" s="31">
        <f t="shared" si="398"/>
        <v>0.86003047075970118</v>
      </c>
      <c r="AU671" s="31">
        <f t="shared" si="399"/>
        <v>25.078295987489192</v>
      </c>
      <c r="AV671" s="32">
        <f t="shared" si="400"/>
        <v>-5.3466275086691255E-3</v>
      </c>
      <c r="AW671" s="31">
        <f t="shared" si="401"/>
        <v>-2.0101380520611336</v>
      </c>
      <c r="AX671" s="34">
        <f t="shared" si="402"/>
        <v>0.85468384325103208</v>
      </c>
      <c r="AY671" s="35">
        <f t="shared" si="403"/>
        <v>23.068157935428058</v>
      </c>
      <c r="AZ671" s="10">
        <f t="shared" si="404"/>
        <v>-39.48083836212578</v>
      </c>
      <c r="BA671" s="10">
        <f t="shared" si="405"/>
        <v>-159.07393970528602</v>
      </c>
      <c r="BB671" s="10">
        <f t="shared" si="406"/>
        <v>20.926060294713977</v>
      </c>
      <c r="BC671" s="37"/>
      <c r="BD671" s="46">
        <f t="shared" si="407"/>
        <v>-39</v>
      </c>
      <c r="BE671" s="46">
        <f t="shared" si="408"/>
        <v>-159</v>
      </c>
      <c r="BF671" s="46">
        <f t="shared" si="409"/>
        <v>21</v>
      </c>
    </row>
    <row r="672" spans="22:58" x14ac:dyDescent="0.3">
      <c r="V672" s="29">
        <v>7.6800000000001001</v>
      </c>
      <c r="W672" s="36">
        <f t="shared" si="379"/>
        <v>478630092.3227495</v>
      </c>
      <c r="X672" s="30">
        <f t="shared" si="413"/>
        <v>0.52657877444698298</v>
      </c>
      <c r="Y672" s="31">
        <f t="shared" si="380"/>
        <v>-102.62784764290834</v>
      </c>
      <c r="Z672" s="31">
        <f t="shared" si="381"/>
        <v>-89.999576620086103</v>
      </c>
      <c r="AA672" s="31">
        <f t="shared" si="382"/>
        <v>91.433000534957486</v>
      </c>
      <c r="AB672" s="31">
        <f t="shared" si="383"/>
        <v>-89.998463712115196</v>
      </c>
      <c r="AC672" s="31">
        <f t="shared" si="384"/>
        <v>28.654371941347605</v>
      </c>
      <c r="AD672" s="31">
        <f t="shared" si="385"/>
        <v>87.884062881672776</v>
      </c>
      <c r="AE672" s="31">
        <f t="shared" si="386"/>
        <v>17.986103607843745</v>
      </c>
      <c r="AF672" s="31">
        <f t="shared" si="387"/>
        <v>-92.113977450528523</v>
      </c>
      <c r="AG672" s="31">
        <f t="shared" si="410"/>
        <v>92.110410468749379</v>
      </c>
      <c r="AH672" s="31">
        <f t="shared" si="388"/>
        <v>-210.02085787710743</v>
      </c>
      <c r="AI672" s="31">
        <f t="shared" si="389"/>
        <v>-89.999999998192507</v>
      </c>
      <c r="AJ672" s="31">
        <f t="shared" si="390"/>
        <v>127.35523341015758</v>
      </c>
      <c r="AK672" s="31">
        <f t="shared" si="391"/>
        <v>89.999975432500165</v>
      </c>
      <c r="AL672" s="32">
        <f t="shared" si="392"/>
        <v>-68.87703735401216</v>
      </c>
      <c r="AM672" s="31">
        <f t="shared" si="393"/>
        <v>-89.979380849238424</v>
      </c>
      <c r="AN672" s="31">
        <f t="shared" si="394"/>
        <v>-59.432251352212631</v>
      </c>
      <c r="AO672" s="31">
        <f t="shared" si="395"/>
        <v>-89.979405414930767</v>
      </c>
      <c r="AP672" s="30">
        <f t="shared" si="411"/>
        <v>23.609121289162623</v>
      </c>
      <c r="AQ672" s="30">
        <f t="shared" si="412"/>
        <v>-22.498774732165998</v>
      </c>
      <c r="AR672" s="31">
        <f t="shared" si="396"/>
        <v>-40.335801187372262</v>
      </c>
      <c r="AS672" s="33">
        <f t="shared" si="397"/>
        <v>-182.09338286545929</v>
      </c>
      <c r="AT672" s="31">
        <f t="shared" si="398"/>
        <v>0.8966467048191995</v>
      </c>
      <c r="AU672" s="31">
        <f t="shared" si="399"/>
        <v>25.58849547783749</v>
      </c>
      <c r="AV672" s="32">
        <f t="shared" si="400"/>
        <v>-5.5984439567295929E-3</v>
      </c>
      <c r="AW672" s="31">
        <f t="shared" si="401"/>
        <v>-2.0569204197375792</v>
      </c>
      <c r="AX672" s="34">
        <f t="shared" si="402"/>
        <v>0.89104826086246991</v>
      </c>
      <c r="AY672" s="35">
        <f t="shared" si="403"/>
        <v>23.531575058099911</v>
      </c>
      <c r="AZ672" s="10">
        <f t="shared" si="404"/>
        <v>-39.444752926509793</v>
      </c>
      <c r="BA672" s="10">
        <f t="shared" si="405"/>
        <v>-158.56180780735937</v>
      </c>
      <c r="BB672" s="10">
        <f t="shared" si="406"/>
        <v>21.438192192640628</v>
      </c>
      <c r="BC672" s="48"/>
      <c r="BD672" s="46">
        <f t="shared" si="407"/>
        <v>-39</v>
      </c>
      <c r="BE672" s="46">
        <f t="shared" si="408"/>
        <v>-159</v>
      </c>
      <c r="BF672" s="46">
        <f t="shared" si="409"/>
        <v>21</v>
      </c>
    </row>
    <row r="673" spans="22:58" x14ac:dyDescent="0.3">
      <c r="V673" s="29">
        <v>7.6900000000000999</v>
      </c>
      <c r="W673" s="38">
        <f t="shared" si="379"/>
        <v>489778819.36855984</v>
      </c>
      <c r="X673" s="30">
        <f t="shared" si="413"/>
        <v>0.52657877444698298</v>
      </c>
      <c r="Y673" s="31">
        <f t="shared" si="380"/>
        <v>-102.82784764289765</v>
      </c>
      <c r="Z673" s="31">
        <f t="shared" si="381"/>
        <v>-89.999586257389538</v>
      </c>
      <c r="AA673" s="31">
        <f t="shared" si="382"/>
        <v>91.633000534816944</v>
      </c>
      <c r="AB673" s="31">
        <f t="shared" si="383"/>
        <v>-89.998498682296855</v>
      </c>
      <c r="AC673" s="31">
        <f t="shared" si="384"/>
        <v>28.854105473692254</v>
      </c>
      <c r="AD673" s="31">
        <f t="shared" si="385"/>
        <v>87.932185192427127</v>
      </c>
      <c r="AE673" s="31">
        <f t="shared" si="386"/>
        <v>18.185837140058535</v>
      </c>
      <c r="AF673" s="31">
        <f t="shared" si="387"/>
        <v>-92.06589974725928</v>
      </c>
      <c r="AG673" s="31">
        <f t="shared" si="410"/>
        <v>92.110410468749379</v>
      </c>
      <c r="AH673" s="31">
        <f t="shared" si="388"/>
        <v>-210.22085787710748</v>
      </c>
      <c r="AI673" s="31">
        <f t="shared" si="389"/>
        <v>-89.999999998233648</v>
      </c>
      <c r="AJ673" s="31">
        <f t="shared" si="390"/>
        <v>127.55523341015754</v>
      </c>
      <c r="AK673" s="31">
        <f t="shared" si="391"/>
        <v>89.999975991724739</v>
      </c>
      <c r="AL673" s="32">
        <f t="shared" si="392"/>
        <v>-69.077037328697926</v>
      </c>
      <c r="AM673" s="31">
        <f t="shared" si="393"/>
        <v>-89.979850198372134</v>
      </c>
      <c r="AN673" s="31">
        <f t="shared" si="394"/>
        <v>-59.632251326898484</v>
      </c>
      <c r="AO673" s="31">
        <f t="shared" si="395"/>
        <v>-89.979874204881042</v>
      </c>
      <c r="AP673" s="30">
        <f t="shared" si="411"/>
        <v>23.609121289162623</v>
      </c>
      <c r="AQ673" s="30">
        <f t="shared" si="412"/>
        <v>-22.498774732165998</v>
      </c>
      <c r="AR673" s="31">
        <f t="shared" si="396"/>
        <v>-40.336067629843321</v>
      </c>
      <c r="AS673" s="33">
        <f t="shared" si="397"/>
        <v>-182.04577395214034</v>
      </c>
      <c r="AT673" s="31">
        <f t="shared" si="398"/>
        <v>0.93466057351933762</v>
      </c>
      <c r="AU673" s="31">
        <f t="shared" si="399"/>
        <v>26.106112659073379</v>
      </c>
      <c r="AV673" s="32">
        <f t="shared" si="400"/>
        <v>-5.8621124998499774E-3</v>
      </c>
      <c r="AW673" s="31">
        <f t="shared" si="401"/>
        <v>-2.1047896479945414</v>
      </c>
      <c r="AX673" s="34">
        <f t="shared" si="402"/>
        <v>0.9287984610194876</v>
      </c>
      <c r="AY673" s="35">
        <f t="shared" si="403"/>
        <v>24.001323011078838</v>
      </c>
      <c r="AZ673" s="10">
        <f t="shared" si="404"/>
        <v>-39.407269168823831</v>
      </c>
      <c r="BA673" s="10">
        <f t="shared" si="405"/>
        <v>-158.04445094106148</v>
      </c>
      <c r="BB673" s="10">
        <f t="shared" si="406"/>
        <v>21.955549058938516</v>
      </c>
      <c r="BC673" s="37"/>
      <c r="BD673" s="46">
        <f t="shared" si="407"/>
        <v>-39</v>
      </c>
      <c r="BE673" s="46">
        <f t="shared" si="408"/>
        <v>-158</v>
      </c>
      <c r="BF673" s="46">
        <f t="shared" si="409"/>
        <v>22</v>
      </c>
    </row>
    <row r="674" spans="22:58" x14ac:dyDescent="0.3">
      <c r="V674" s="29">
        <v>7.7000000000000997</v>
      </c>
      <c r="W674" s="38">
        <f t="shared" si="379"/>
        <v>501187233.62738854</v>
      </c>
      <c r="X674" s="30">
        <f t="shared" si="413"/>
        <v>0.52657877444698298</v>
      </c>
      <c r="Y674" s="31">
        <f t="shared" si="380"/>
        <v>-103.02784764288747</v>
      </c>
      <c r="Z674" s="31">
        <f t="shared" si="381"/>
        <v>-89.999595675321146</v>
      </c>
      <c r="AA674" s="31">
        <f t="shared" si="382"/>
        <v>91.833000534682739</v>
      </c>
      <c r="AB674" s="31">
        <f t="shared" si="383"/>
        <v>-89.998532856459988</v>
      </c>
      <c r="AC674" s="31">
        <f t="shared" si="384"/>
        <v>29.05385098379378</v>
      </c>
      <c r="AD674" s="31">
        <f t="shared" si="385"/>
        <v>87.979214926045586</v>
      </c>
      <c r="AE674" s="31">
        <f t="shared" si="386"/>
        <v>18.385582650036042</v>
      </c>
      <c r="AF674" s="31">
        <f t="shared" si="387"/>
        <v>-92.018913605735548</v>
      </c>
      <c r="AG674" s="31">
        <f t="shared" si="410"/>
        <v>92.110410468749379</v>
      </c>
      <c r="AH674" s="31">
        <f t="shared" si="388"/>
        <v>-210.42085787710747</v>
      </c>
      <c r="AI674" s="31">
        <f t="shared" si="389"/>
        <v>-89.99999999827385</v>
      </c>
      <c r="AJ674" s="31">
        <f t="shared" si="390"/>
        <v>127.75523341015753</v>
      </c>
      <c r="AK674" s="31">
        <f t="shared" si="391"/>
        <v>89.999976538219798</v>
      </c>
      <c r="AL674" s="32">
        <f t="shared" si="392"/>
        <v>-69.277037304523034</v>
      </c>
      <c r="AM674" s="31">
        <f t="shared" si="393"/>
        <v>-89.980308863817839</v>
      </c>
      <c r="AN674" s="31">
        <f t="shared" si="394"/>
        <v>-59.832251302723591</v>
      </c>
      <c r="AO674" s="31">
        <f t="shared" si="395"/>
        <v>-89.980332323871892</v>
      </c>
      <c r="AP674" s="30">
        <f t="shared" si="411"/>
        <v>23.609121289162623</v>
      </c>
      <c r="AQ674" s="30">
        <f t="shared" si="412"/>
        <v>-22.498774732165998</v>
      </c>
      <c r="AR674" s="31">
        <f t="shared" si="396"/>
        <v>-40.336322095690925</v>
      </c>
      <c r="AS674" s="33">
        <f t="shared" si="397"/>
        <v>-181.99924592960744</v>
      </c>
      <c r="AT674" s="31">
        <f t="shared" si="398"/>
        <v>0.97411254146719561</v>
      </c>
      <c r="AU674" s="31">
        <f t="shared" si="399"/>
        <v>26.631083958239245</v>
      </c>
      <c r="AV674" s="32">
        <f t="shared" si="400"/>
        <v>-6.1381902024095925E-3</v>
      </c>
      <c r="AW674" s="31">
        <f t="shared" si="401"/>
        <v>-2.1537708502685722</v>
      </c>
      <c r="AX674" s="34">
        <f t="shared" si="402"/>
        <v>0.96797435126478604</v>
      </c>
      <c r="AY674" s="35">
        <f t="shared" si="403"/>
        <v>24.477313107970673</v>
      </c>
      <c r="AZ674" s="10">
        <f t="shared" si="404"/>
        <v>-39.368347744426138</v>
      </c>
      <c r="BA674" s="10">
        <f t="shared" si="405"/>
        <v>-157.52193282163677</v>
      </c>
      <c r="BB674" s="10">
        <f t="shared" si="406"/>
        <v>22.478067178363233</v>
      </c>
      <c r="BC674" s="37"/>
      <c r="BD674" s="46">
        <f t="shared" si="407"/>
        <v>-39</v>
      </c>
      <c r="BE674" s="46">
        <f t="shared" si="408"/>
        <v>-158</v>
      </c>
      <c r="BF674" s="46">
        <f t="shared" si="409"/>
        <v>22</v>
      </c>
    </row>
    <row r="675" spans="22:58" x14ac:dyDescent="0.3">
      <c r="V675" s="29">
        <v>7.7100000000001003</v>
      </c>
      <c r="W675" s="36">
        <f t="shared" si="379"/>
        <v>512861383.99148375</v>
      </c>
      <c r="X675" s="30">
        <f t="shared" si="413"/>
        <v>0.52657877444698298</v>
      </c>
      <c r="Y675" s="31">
        <f t="shared" si="380"/>
        <v>-103.22784764287773</v>
      </c>
      <c r="Z675" s="31">
        <f t="shared" si="381"/>
        <v>-89.999604878874479</v>
      </c>
      <c r="AA675" s="31">
        <f t="shared" si="382"/>
        <v>92.033000534554574</v>
      </c>
      <c r="AB675" s="31">
        <f t="shared" si="383"/>
        <v>-89.998566252724203</v>
      </c>
      <c r="AC675" s="31">
        <f t="shared" si="384"/>
        <v>29.253607933905673</v>
      </c>
      <c r="AD675" s="31">
        <f t="shared" si="385"/>
        <v>88.025176764679841</v>
      </c>
      <c r="AE675" s="31">
        <f t="shared" si="386"/>
        <v>18.585339600029503</v>
      </c>
      <c r="AF675" s="31">
        <f t="shared" si="387"/>
        <v>-91.972994366918826</v>
      </c>
      <c r="AG675" s="31">
        <f t="shared" si="410"/>
        <v>92.110410468749379</v>
      </c>
      <c r="AH675" s="31">
        <f t="shared" si="388"/>
        <v>-210.62085787710745</v>
      </c>
      <c r="AI675" s="31">
        <f t="shared" si="389"/>
        <v>-89.999999998313129</v>
      </c>
      <c r="AJ675" s="31">
        <f t="shared" si="390"/>
        <v>127.95523341015749</v>
      </c>
      <c r="AK675" s="31">
        <f t="shared" si="391"/>
        <v>89.999977072275115</v>
      </c>
      <c r="AL675" s="32">
        <f t="shared" si="392"/>
        <v>-69.477037281436182</v>
      </c>
      <c r="AM675" s="31">
        <f t="shared" si="393"/>
        <v>-89.980757088765785</v>
      </c>
      <c r="AN675" s="31">
        <f t="shared" si="394"/>
        <v>-60.032251279636768</v>
      </c>
      <c r="AO675" s="31">
        <f t="shared" si="395"/>
        <v>-89.980780014803798</v>
      </c>
      <c r="AP675" s="30">
        <f t="shared" si="411"/>
        <v>23.609121289162623</v>
      </c>
      <c r="AQ675" s="30">
        <f t="shared" si="412"/>
        <v>-22.498774732165998</v>
      </c>
      <c r="AR675" s="31">
        <f t="shared" si="396"/>
        <v>-40.336565122610644</v>
      </c>
      <c r="AS675" s="33">
        <f t="shared" si="397"/>
        <v>-181.95377438172261</v>
      </c>
      <c r="AT675" s="31">
        <f t="shared" si="398"/>
        <v>1.0150432651181376</v>
      </c>
      <c r="AU675" s="31">
        <f t="shared" si="399"/>
        <v>27.163335092663733</v>
      </c>
      <c r="AV675" s="32">
        <f t="shared" si="400"/>
        <v>-6.4272602372698545E-3</v>
      </c>
      <c r="AW675" s="31">
        <f t="shared" si="401"/>
        <v>-2.2038897105043409</v>
      </c>
      <c r="AX675" s="34">
        <f t="shared" si="402"/>
        <v>1.0086160048808677</v>
      </c>
      <c r="AY675" s="35">
        <f t="shared" si="403"/>
        <v>24.959445382159391</v>
      </c>
      <c r="AZ675" s="10">
        <f t="shared" si="404"/>
        <v>-39.327949117729773</v>
      </c>
      <c r="BA675" s="10">
        <f t="shared" si="405"/>
        <v>-156.99432899956321</v>
      </c>
      <c r="BB675" s="10">
        <f t="shared" si="406"/>
        <v>23.005671000436791</v>
      </c>
      <c r="BC675" s="48"/>
      <c r="BD675" s="46">
        <f t="shared" si="407"/>
        <v>-39</v>
      </c>
      <c r="BE675" s="46">
        <f t="shared" si="408"/>
        <v>-157</v>
      </c>
      <c r="BF675" s="46">
        <f t="shared" si="409"/>
        <v>23</v>
      </c>
    </row>
    <row r="676" spans="22:58" x14ac:dyDescent="0.3">
      <c r="V676" s="29">
        <v>7.7200000000001001</v>
      </c>
      <c r="W676" s="38">
        <f t="shared" si="379"/>
        <v>524807460.24989426</v>
      </c>
      <c r="X676" s="30">
        <f t="shared" si="413"/>
        <v>0.52657877444698298</v>
      </c>
      <c r="Y676" s="31">
        <f t="shared" si="380"/>
        <v>-103.42784764286844</v>
      </c>
      <c r="Z676" s="31">
        <f t="shared" si="381"/>
        <v>-89.999613872929345</v>
      </c>
      <c r="AA676" s="31">
        <f t="shared" si="382"/>
        <v>92.233000534432179</v>
      </c>
      <c r="AB676" s="31">
        <f t="shared" si="383"/>
        <v>-89.998598888796636</v>
      </c>
      <c r="AC676" s="31">
        <f t="shared" si="384"/>
        <v>29.453375810366218</v>
      </c>
      <c r="AD676" s="31">
        <f t="shared" si="385"/>
        <v>88.070094841157839</v>
      </c>
      <c r="AE676" s="31">
        <f t="shared" si="386"/>
        <v>18.785107476376943</v>
      </c>
      <c r="AF676" s="31">
        <f t="shared" si="387"/>
        <v>-91.928117920568155</v>
      </c>
      <c r="AG676" s="31">
        <f t="shared" si="410"/>
        <v>92.110410468749379</v>
      </c>
      <c r="AH676" s="31">
        <f t="shared" si="388"/>
        <v>-210.82085787710747</v>
      </c>
      <c r="AI676" s="31">
        <f t="shared" si="389"/>
        <v>-89.999999998351541</v>
      </c>
      <c r="AJ676" s="31">
        <f t="shared" si="390"/>
        <v>128.15523341015745</v>
      </c>
      <c r="AK676" s="31">
        <f t="shared" si="391"/>
        <v>89.999977594173856</v>
      </c>
      <c r="AL676" s="32">
        <f t="shared" si="392"/>
        <v>-69.677037259388413</v>
      </c>
      <c r="AM676" s="31">
        <f t="shared" si="393"/>
        <v>-89.981195110870559</v>
      </c>
      <c r="AN676" s="31">
        <f t="shared" si="394"/>
        <v>-60.232251257589056</v>
      </c>
      <c r="AO676" s="31">
        <f t="shared" si="395"/>
        <v>-89.981217515048243</v>
      </c>
      <c r="AP676" s="30">
        <f t="shared" si="411"/>
        <v>23.609121289162623</v>
      </c>
      <c r="AQ676" s="30">
        <f t="shared" si="412"/>
        <v>-22.498774732165998</v>
      </c>
      <c r="AR676" s="31">
        <f t="shared" si="396"/>
        <v>-40.336797224215488</v>
      </c>
      <c r="AS676" s="33">
        <f t="shared" si="397"/>
        <v>-181.90933543561641</v>
      </c>
      <c r="AT676" s="31">
        <f t="shared" si="398"/>
        <v>1.0574935151667995</v>
      </c>
      <c r="AU676" s="31">
        <f t="shared" si="399"/>
        <v>27.702780769625612</v>
      </c>
      <c r="AV676" s="32">
        <f t="shared" si="400"/>
        <v>-6.7299331022793686E-3</v>
      </c>
      <c r="AW676" s="31">
        <f t="shared" si="401"/>
        <v>-2.2551724954148646</v>
      </c>
      <c r="AX676" s="34">
        <f t="shared" si="402"/>
        <v>1.05076358206452</v>
      </c>
      <c r="AY676" s="35">
        <f t="shared" si="403"/>
        <v>25.447608274210747</v>
      </c>
      <c r="AZ676" s="10">
        <f t="shared" si="404"/>
        <v>-39.286033642150969</v>
      </c>
      <c r="BA676" s="10">
        <f t="shared" si="405"/>
        <v>-156.46172716140566</v>
      </c>
      <c r="BB676" s="10">
        <f t="shared" si="406"/>
        <v>23.538272838594338</v>
      </c>
      <c r="BC676" s="37"/>
      <c r="BD676" s="46">
        <f t="shared" si="407"/>
        <v>-39</v>
      </c>
      <c r="BE676" s="46">
        <f t="shared" si="408"/>
        <v>-156</v>
      </c>
      <c r="BF676" s="46">
        <f t="shared" si="409"/>
        <v>24</v>
      </c>
    </row>
    <row r="677" spans="22:58" x14ac:dyDescent="0.3">
      <c r="V677" s="29">
        <v>7.7300000000000999</v>
      </c>
      <c r="W677" s="38">
        <f t="shared" si="379"/>
        <v>537031796.37037718</v>
      </c>
      <c r="X677" s="30">
        <f t="shared" si="413"/>
        <v>0.52657877444698298</v>
      </c>
      <c r="Y677" s="31">
        <f t="shared" si="380"/>
        <v>-103.62784764285955</v>
      </c>
      <c r="Z677" s="31">
        <f t="shared" si="381"/>
        <v>-89.999622662254538</v>
      </c>
      <c r="AA677" s="31">
        <f t="shared" si="382"/>
        <v>92.433000534315283</v>
      </c>
      <c r="AB677" s="31">
        <f t="shared" si="383"/>
        <v>-89.998630781981348</v>
      </c>
      <c r="AC677" s="31">
        <f t="shared" si="384"/>
        <v>29.653154122524775</v>
      </c>
      <c r="AD677" s="31">
        <f t="shared" si="385"/>
        <v>88.113992750656649</v>
      </c>
      <c r="AE677" s="31">
        <f t="shared" si="386"/>
        <v>18.984885788427498</v>
      </c>
      <c r="AF677" s="31">
        <f t="shared" si="387"/>
        <v>-91.88426069357925</v>
      </c>
      <c r="AG677" s="31">
        <f t="shared" si="410"/>
        <v>92.110410468749379</v>
      </c>
      <c r="AH677" s="31">
        <f t="shared" si="388"/>
        <v>-211.02085787710746</v>
      </c>
      <c r="AI677" s="31">
        <f t="shared" si="389"/>
        <v>-89.999999998389058</v>
      </c>
      <c r="AJ677" s="31">
        <f t="shared" si="390"/>
        <v>128.35523341015741</v>
      </c>
      <c r="AK677" s="31">
        <f t="shared" si="391"/>
        <v>89.999978104192721</v>
      </c>
      <c r="AL677" s="32">
        <f t="shared" si="392"/>
        <v>-69.87703723833296</v>
      </c>
      <c r="AM677" s="31">
        <f t="shared" si="393"/>
        <v>-89.981623162377062</v>
      </c>
      <c r="AN677" s="31">
        <f t="shared" si="394"/>
        <v>-60.432251236533631</v>
      </c>
      <c r="AO677" s="31">
        <f t="shared" si="395"/>
        <v>-89.981645056573399</v>
      </c>
      <c r="AP677" s="30">
        <f t="shared" si="411"/>
        <v>23.609121289162623</v>
      </c>
      <c r="AQ677" s="30">
        <f t="shared" si="412"/>
        <v>-22.498774732165998</v>
      </c>
      <c r="AR677" s="31">
        <f t="shared" si="396"/>
        <v>-40.337018891109508</v>
      </c>
      <c r="AS677" s="33">
        <f t="shared" si="397"/>
        <v>-181.86590575015265</v>
      </c>
      <c r="AT677" s="31">
        <f t="shared" si="398"/>
        <v>1.1015040941387353</v>
      </c>
      <c r="AU677" s="31">
        <f t="shared" si="399"/>
        <v>28.249324410507189</v>
      </c>
      <c r="AV677" s="32">
        <f t="shared" si="400"/>
        <v>-7.0468478927640859E-3</v>
      </c>
      <c r="AW677" s="31">
        <f t="shared" si="401"/>
        <v>-2.3076460669544141</v>
      </c>
      <c r="AX677" s="34">
        <f t="shared" si="402"/>
        <v>1.0944572462459712</v>
      </c>
      <c r="AY677" s="35">
        <f t="shared" si="403"/>
        <v>25.941678343552773</v>
      </c>
      <c r="AZ677" s="10">
        <f t="shared" si="404"/>
        <v>-39.242561644863535</v>
      </c>
      <c r="BA677" s="10">
        <f t="shared" si="405"/>
        <v>-155.92422740659987</v>
      </c>
      <c r="BB677" s="10">
        <f t="shared" si="406"/>
        <v>24.075772593400131</v>
      </c>
      <c r="BC677" s="37"/>
      <c r="BD677" s="46">
        <f t="shared" si="407"/>
        <v>-39</v>
      </c>
      <c r="BE677" s="46">
        <f t="shared" si="408"/>
        <v>-156</v>
      </c>
      <c r="BF677" s="46">
        <f t="shared" si="409"/>
        <v>24</v>
      </c>
    </row>
    <row r="678" spans="22:58" x14ac:dyDescent="0.3">
      <c r="V678" s="29">
        <v>7.7400000000000997</v>
      </c>
      <c r="W678" s="36">
        <f t="shared" si="379"/>
        <v>549540873.85775185</v>
      </c>
      <c r="X678" s="30">
        <f t="shared" si="413"/>
        <v>0.52657877444698298</v>
      </c>
      <c r="Y678" s="31">
        <f t="shared" si="380"/>
        <v>-103.82784764285107</v>
      </c>
      <c r="Z678" s="31">
        <f t="shared" si="381"/>
        <v>-89.999631251510266</v>
      </c>
      <c r="AA678" s="31">
        <f t="shared" si="382"/>
        <v>92.63300053420366</v>
      </c>
      <c r="AB678" s="31">
        <f t="shared" si="383"/>
        <v>-89.998661949188573</v>
      </c>
      <c r="AC678" s="31">
        <f t="shared" si="384"/>
        <v>29.852942401715602</v>
      </c>
      <c r="AD678" s="31">
        <f t="shared" si="385"/>
        <v>88.156893562164456</v>
      </c>
      <c r="AE678" s="31">
        <f t="shared" si="386"/>
        <v>19.184674067515182</v>
      </c>
      <c r="AF678" s="31">
        <f t="shared" si="387"/>
        <v>-91.841399638534384</v>
      </c>
      <c r="AG678" s="31">
        <f t="shared" si="410"/>
        <v>92.110410468749379</v>
      </c>
      <c r="AH678" s="31">
        <f t="shared" si="388"/>
        <v>-211.22085787710745</v>
      </c>
      <c r="AI678" s="31">
        <f t="shared" si="389"/>
        <v>-89.999999998425722</v>
      </c>
      <c r="AJ678" s="31">
        <f t="shared" si="390"/>
        <v>128.5552334101574</v>
      </c>
      <c r="AK678" s="31">
        <f t="shared" si="391"/>
        <v>89.999978602602141</v>
      </c>
      <c r="AL678" s="32">
        <f t="shared" si="392"/>
        <v>-70.077037218225144</v>
      </c>
      <c r="AM678" s="31">
        <f t="shared" si="393"/>
        <v>-89.982041470243672</v>
      </c>
      <c r="AN678" s="31">
        <f t="shared" si="394"/>
        <v>-60.632251216425814</v>
      </c>
      <c r="AO678" s="31">
        <f t="shared" si="395"/>
        <v>-89.982062866067253</v>
      </c>
      <c r="AP678" s="30">
        <f t="shared" si="411"/>
        <v>23.609121289162623</v>
      </c>
      <c r="AQ678" s="30">
        <f t="shared" si="412"/>
        <v>-22.498774732165998</v>
      </c>
      <c r="AR678" s="31">
        <f t="shared" si="396"/>
        <v>-40.337230591914008</v>
      </c>
      <c r="AS678" s="33">
        <f t="shared" si="397"/>
        <v>-181.82346250460165</v>
      </c>
      <c r="AT678" s="31">
        <f t="shared" si="398"/>
        <v>1.1471157493249313</v>
      </c>
      <c r="AU678" s="31">
        <f t="shared" si="399"/>
        <v>28.802857902591423</v>
      </c>
      <c r="AV678" s="32">
        <f t="shared" si="400"/>
        <v>-7.3786736325079849E-3</v>
      </c>
      <c r="AW678" s="31">
        <f t="shared" si="401"/>
        <v>-2.361337895003921</v>
      </c>
      <c r="AX678" s="34">
        <f t="shared" si="402"/>
        <v>1.1397370756924234</v>
      </c>
      <c r="AY678" s="35">
        <f t="shared" si="403"/>
        <v>26.441520007587503</v>
      </c>
      <c r="AZ678" s="10">
        <f t="shared" si="404"/>
        <v>-39.197493516221584</v>
      </c>
      <c r="BA678" s="10">
        <f t="shared" si="405"/>
        <v>-155.38194249701414</v>
      </c>
      <c r="BB678" s="10">
        <f t="shared" si="406"/>
        <v>24.618057502985863</v>
      </c>
      <c r="BC678" s="48"/>
      <c r="BD678" s="46">
        <f t="shared" si="407"/>
        <v>-39</v>
      </c>
      <c r="BE678" s="46">
        <f t="shared" si="408"/>
        <v>-155</v>
      </c>
      <c r="BF678" s="46">
        <f t="shared" si="409"/>
        <v>25</v>
      </c>
    </row>
    <row r="679" spans="22:58" x14ac:dyDescent="0.3">
      <c r="V679" s="29">
        <v>7.7500000000001004</v>
      </c>
      <c r="W679" s="38">
        <f t="shared" si="379"/>
        <v>562341325.19047928</v>
      </c>
      <c r="X679" s="30">
        <f t="shared" si="413"/>
        <v>0.52657877444698298</v>
      </c>
      <c r="Y679" s="31">
        <f t="shared" si="380"/>
        <v>-104.02784764284299</v>
      </c>
      <c r="Z679" s="31">
        <f t="shared" si="381"/>
        <v>-89.999639645250667</v>
      </c>
      <c r="AA679" s="31">
        <f t="shared" si="382"/>
        <v>92.833000534097053</v>
      </c>
      <c r="AB679" s="31">
        <f t="shared" si="383"/>
        <v>-89.998692406943533</v>
      </c>
      <c r="AC679" s="31">
        <f t="shared" si="384"/>
        <v>30.052740200276936</v>
      </c>
      <c r="AD679" s="31">
        <f t="shared" si="385"/>
        <v>88.198819829733367</v>
      </c>
      <c r="AE679" s="31">
        <f t="shared" si="386"/>
        <v>19.384471865977993</v>
      </c>
      <c r="AF679" s="31">
        <f t="shared" si="387"/>
        <v>-91.799512222460834</v>
      </c>
      <c r="AG679" s="31">
        <f t="shared" si="410"/>
        <v>92.110410468749379</v>
      </c>
      <c r="AH679" s="31">
        <f t="shared" si="388"/>
        <v>-211.42085787710744</v>
      </c>
      <c r="AI679" s="31">
        <f t="shared" si="389"/>
        <v>-89.999999998461561</v>
      </c>
      <c r="AJ679" s="31">
        <f t="shared" si="390"/>
        <v>128.75523341015736</v>
      </c>
      <c r="AK679" s="31">
        <f t="shared" si="391"/>
        <v>89.999979089666382</v>
      </c>
      <c r="AL679" s="32">
        <f t="shared" si="392"/>
        <v>-70.277037199022345</v>
      </c>
      <c r="AM679" s="31">
        <f t="shared" si="393"/>
        <v>-89.982450256262609</v>
      </c>
      <c r="AN679" s="31">
        <f t="shared" si="394"/>
        <v>-60.832251197223044</v>
      </c>
      <c r="AO679" s="31">
        <f t="shared" si="395"/>
        <v>-89.982471165057788</v>
      </c>
      <c r="AP679" s="30">
        <f t="shared" si="411"/>
        <v>23.609121289162623</v>
      </c>
      <c r="AQ679" s="30">
        <f t="shared" si="412"/>
        <v>-22.498774732165998</v>
      </c>
      <c r="AR679" s="31">
        <f t="shared" si="396"/>
        <v>-40.337432774248427</v>
      </c>
      <c r="AS679" s="33">
        <f t="shared" si="397"/>
        <v>-181.78198338751861</v>
      </c>
      <c r="AT679" s="31">
        <f t="shared" si="398"/>
        <v>1.1943690812492658</v>
      </c>
      <c r="AU679" s="31">
        <f t="shared" si="399"/>
        <v>29.36326138167847</v>
      </c>
      <c r="AV679" s="32">
        <f t="shared" si="400"/>
        <v>-7.7261106658794692E-3</v>
      </c>
      <c r="AW679" s="31">
        <f t="shared" si="401"/>
        <v>-2.4162760702683452</v>
      </c>
      <c r="AX679" s="34">
        <f t="shared" si="402"/>
        <v>1.1866429705833863</v>
      </c>
      <c r="AY679" s="35">
        <f t="shared" si="403"/>
        <v>26.946985311410124</v>
      </c>
      <c r="AZ679" s="10">
        <f t="shared" si="404"/>
        <v>-39.150789803665042</v>
      </c>
      <c r="BA679" s="10">
        <f t="shared" si="405"/>
        <v>-154.83499807610849</v>
      </c>
      <c r="BB679" s="10">
        <f t="shared" si="406"/>
        <v>25.165001923891509</v>
      </c>
      <c r="BC679" s="37"/>
      <c r="BD679" s="46">
        <f t="shared" si="407"/>
        <v>-39</v>
      </c>
      <c r="BE679" s="46">
        <f t="shared" si="408"/>
        <v>-155</v>
      </c>
      <c r="BF679" s="46">
        <f t="shared" si="409"/>
        <v>25</v>
      </c>
    </row>
    <row r="680" spans="22:58" x14ac:dyDescent="0.3">
      <c r="V680" s="29">
        <v>7.7600000000001002</v>
      </c>
      <c r="W680" s="38">
        <f t="shared" si="379"/>
        <v>575439937.33729017</v>
      </c>
      <c r="X680" s="30">
        <f t="shared" si="413"/>
        <v>0.52657877444698298</v>
      </c>
      <c r="Y680" s="31">
        <f t="shared" si="380"/>
        <v>-104.22784764283523</v>
      </c>
      <c r="Z680" s="31">
        <f t="shared" si="381"/>
        <v>-89.999647847926198</v>
      </c>
      <c r="AA680" s="31">
        <f t="shared" si="382"/>
        <v>93.033000533995249</v>
      </c>
      <c r="AB680" s="31">
        <f t="shared" si="383"/>
        <v>-89.998722171395343</v>
      </c>
      <c r="AC680" s="31">
        <f t="shared" si="384"/>
        <v>30.252547090613547</v>
      </c>
      <c r="AD680" s="31">
        <f t="shared" si="385"/>
        <v>88.23979360352395</v>
      </c>
      <c r="AE680" s="31">
        <f t="shared" si="386"/>
        <v>19.584278756220556</v>
      </c>
      <c r="AF680" s="31">
        <f t="shared" si="387"/>
        <v>-91.758576415797606</v>
      </c>
      <c r="AG680" s="31">
        <f t="shared" si="410"/>
        <v>92.110410468749379</v>
      </c>
      <c r="AH680" s="31">
        <f t="shared" si="388"/>
        <v>-211.62085787710743</v>
      </c>
      <c r="AI680" s="31">
        <f t="shared" si="389"/>
        <v>-89.999999998496591</v>
      </c>
      <c r="AJ680" s="31">
        <f t="shared" si="390"/>
        <v>128.95523341015735</v>
      </c>
      <c r="AK680" s="31">
        <f t="shared" si="391"/>
        <v>89.999979565643699</v>
      </c>
      <c r="AL680" s="32">
        <f t="shared" si="392"/>
        <v>-70.477037180683809</v>
      </c>
      <c r="AM680" s="31">
        <f t="shared" si="393"/>
        <v>-89.98284973717746</v>
      </c>
      <c r="AN680" s="31">
        <f t="shared" si="394"/>
        <v>-61.032251178884508</v>
      </c>
      <c r="AO680" s="31">
        <f t="shared" si="395"/>
        <v>-89.982870170030353</v>
      </c>
      <c r="AP680" s="30">
        <f t="shared" si="411"/>
        <v>23.609121289162623</v>
      </c>
      <c r="AQ680" s="30">
        <f t="shared" si="412"/>
        <v>-22.498774732165998</v>
      </c>
      <c r="AR680" s="31">
        <f t="shared" si="396"/>
        <v>-40.337625865667327</v>
      </c>
      <c r="AS680" s="33">
        <f t="shared" si="397"/>
        <v>-181.74144658582796</v>
      </c>
      <c r="AT680" s="31">
        <f t="shared" si="398"/>
        <v>1.24330444790883</v>
      </c>
      <c r="AU680" s="31">
        <f t="shared" si="399"/>
        <v>29.930403048687378</v>
      </c>
      <c r="AV680" s="32">
        <f t="shared" si="400"/>
        <v>-8.0898921137696166E-3</v>
      </c>
      <c r="AW680" s="31">
        <f t="shared" si="401"/>
        <v>-2.4724893173850639</v>
      </c>
      <c r="AX680" s="34">
        <f t="shared" si="402"/>
        <v>1.2352145557950605</v>
      </c>
      <c r="AY680" s="35">
        <f t="shared" si="403"/>
        <v>27.457913731302312</v>
      </c>
      <c r="AZ680" s="10">
        <f t="shared" si="404"/>
        <v>-39.102411309872267</v>
      </c>
      <c r="BA680" s="10">
        <f t="shared" si="405"/>
        <v>-154.28353285452565</v>
      </c>
      <c r="BB680" s="10">
        <f t="shared" si="406"/>
        <v>25.716467145474354</v>
      </c>
      <c r="BC680" s="37"/>
      <c r="BD680" s="46">
        <f t="shared" si="407"/>
        <v>-39</v>
      </c>
      <c r="BE680" s="46">
        <f t="shared" si="408"/>
        <v>-154</v>
      </c>
      <c r="BF680" s="46">
        <f t="shared" si="409"/>
        <v>26</v>
      </c>
    </row>
    <row r="681" spans="22:58" x14ac:dyDescent="0.3">
      <c r="V681" s="29">
        <v>7.7700000000000999</v>
      </c>
      <c r="W681" s="36">
        <f t="shared" ref="W681:W744" si="414">10*10^V681</f>
        <v>588843655.35572517</v>
      </c>
      <c r="X681" s="30">
        <f t="shared" si="413"/>
        <v>0.52657877444698298</v>
      </c>
      <c r="Y681" s="31">
        <f t="shared" ref="Y681:Y744" si="415">20*LOG(1/SQRT((W681/fp)^2+1))</f>
        <v>-104.42784764282786</v>
      </c>
      <c r="Z681" s="31">
        <f t="shared" ref="Z681:Z744" si="416">-180/PI()*ATAN(W681/fp)</f>
        <v>-89.999655863886048</v>
      </c>
      <c r="AA681" s="31">
        <f t="shared" ref="AA681:AA744" si="417">20*LOG(SQRT((W681/fzRHP)^2+1))</f>
        <v>93.233000533898021</v>
      </c>
      <c r="AB681" s="31">
        <f t="shared" ref="AB681:AB744" si="418">-180/PI()*ATAN(W681/fzRHP)</f>
        <v>-89.998751258325512</v>
      </c>
      <c r="AC681" s="31">
        <f t="shared" ref="AC681:AC744" si="419">20*LOG(SQRT((W681/fzESR)^2+1))</f>
        <v>30.452362664300733</v>
      </c>
      <c r="AD681" s="31">
        <f t="shared" ref="AD681:AD744" si="420">180/PI()*ATAN(W681/fzESR)</f>
        <v>88.279836440643322</v>
      </c>
      <c r="AE681" s="31">
        <f t="shared" ref="AE681:AE744" si="421">X681+Y681+AA681+AC681</f>
        <v>19.784094329817886</v>
      </c>
      <c r="AF681" s="31">
        <f t="shared" ref="AF681:AF744" si="422">Z681+AB681+AD681</f>
        <v>-91.718570681568252</v>
      </c>
      <c r="AG681" s="31">
        <f t="shared" si="410"/>
        <v>92.110410468749379</v>
      </c>
      <c r="AH681" s="31">
        <f t="shared" ref="AH681:AH744" si="423">20*LOG(1/SQRT((W681/fp_comp1)^2+1))</f>
        <v>-211.82085787710744</v>
      </c>
      <c r="AI681" s="31">
        <f t="shared" ref="AI681:AI744" si="424">-180/PI()*ATAN(W681/fp_comp1)</f>
        <v>-89.999999998530811</v>
      </c>
      <c r="AJ681" s="31">
        <f t="shared" ref="AJ681:AJ744" si="425">20*LOG(SQRT((W681/fz_comp)^2+1))</f>
        <v>129.15523341015731</v>
      </c>
      <c r="AK681" s="31">
        <f t="shared" ref="AK681:AK744" si="426">180/PI()*ATAN(W681/fz_comp)</f>
        <v>89.999980030786432</v>
      </c>
      <c r="AL681" s="32">
        <f t="shared" ref="AL681:AL744" si="427">20*LOG(1/SQRT((W681/fp_comp2)^2+1))</f>
        <v>-70.677037163170638</v>
      </c>
      <c r="AM681" s="31">
        <f t="shared" ref="AM681:AM744" si="428">-180/PI()*ATAN(W681/fp_comp2)</f>
        <v>-89.983240124798115</v>
      </c>
      <c r="AN681" s="31">
        <f t="shared" ref="AN681:AN744" si="429">AG681+AH681+AJ681+AL681</f>
        <v>-61.232251161371394</v>
      </c>
      <c r="AO681" s="31">
        <f t="shared" ref="AO681:AO744" si="430">AI681+AK681+AM681</f>
        <v>-89.983260092542494</v>
      </c>
      <c r="AP681" s="30">
        <f t="shared" si="411"/>
        <v>23.609121289162623</v>
      </c>
      <c r="AQ681" s="30">
        <f t="shared" si="412"/>
        <v>-22.498774732165998</v>
      </c>
      <c r="AR681" s="31">
        <f t="shared" ref="AR681:AR744" si="431">AE681+AN681+AP681+AQ681</f>
        <v>-40.33781027455688</v>
      </c>
      <c r="AS681" s="33">
        <f t="shared" ref="AS681:AS744" si="432">AF681+AO681</f>
        <v>-181.70183077411076</v>
      </c>
      <c r="AT681" s="31">
        <f t="shared" ref="AT681:AT744" si="433">20*LOG(SQRT((W681/fz_ff)^2+1))</f>
        <v>1.2939618650786553</v>
      </c>
      <c r="AU681" s="31">
        <f t="shared" ref="AU681:AU744" si="434">180/PI()*ATAN(W681/fz_ff)</f>
        <v>30.504139023363518</v>
      </c>
      <c r="AV681" s="32">
        <f t="shared" ref="AV681:AV744" si="435">20*LOG(1/SQRT((W681/fp_ff)^2+1))</f>
        <v>-8.4707853962512226E-3</v>
      </c>
      <c r="AW681" s="31">
        <f t="shared" ref="AW681:AW744" si="436">-180/PI()*ATAN(W681/fp_ff)</f>
        <v>-2.5300070082419257</v>
      </c>
      <c r="AX681" s="34">
        <f t="shared" ref="AX681:AX744" si="437">AT681+AV681</f>
        <v>1.2854910796824042</v>
      </c>
      <c r="AY681" s="35">
        <f t="shared" ref="AY681:AY744" si="438">AU681+AW681</f>
        <v>27.97413201512159</v>
      </c>
      <c r="AZ681" s="10">
        <f t="shared" ref="AZ681:AZ744" si="439">AR681+AX681</f>
        <v>-39.052319194874478</v>
      </c>
      <c r="BA681" s="10">
        <f t="shared" ref="BA681:BA744" si="440">AS681+AY681</f>
        <v>-153.72769875898916</v>
      </c>
      <c r="BB681" s="10">
        <f t="shared" ref="BB681:BB744" si="441">BA681+180</f>
        <v>26.272301241010837</v>
      </c>
      <c r="BC681" s="48"/>
      <c r="BD681" s="46">
        <f t="shared" ref="BD681:BD744" si="442">ROUND(AZ681,0)</f>
        <v>-39</v>
      </c>
      <c r="BE681" s="46">
        <f t="shared" ref="BE681:BE744" si="443">ROUND(BA681,0)</f>
        <v>-154</v>
      </c>
      <c r="BF681" s="46">
        <f t="shared" ref="BF681:BF744" si="444">ROUND(BB681,0)</f>
        <v>26</v>
      </c>
    </row>
    <row r="682" spans="22:58" x14ac:dyDescent="0.3">
      <c r="V682" s="29">
        <v>7.7800000000000997</v>
      </c>
      <c r="W682" s="38">
        <f t="shared" si="414"/>
        <v>602559586.0744971</v>
      </c>
      <c r="X682" s="30">
        <f t="shared" si="413"/>
        <v>0.52657877444698298</v>
      </c>
      <c r="Y682" s="31">
        <f t="shared" si="415"/>
        <v>-104.6278476428208</v>
      </c>
      <c r="Z682" s="31">
        <f t="shared" si="416"/>
        <v>-89.99966369738037</v>
      </c>
      <c r="AA682" s="31">
        <f t="shared" si="417"/>
        <v>93.433000533805185</v>
      </c>
      <c r="AB682" s="31">
        <f t="shared" si="418"/>
        <v>-89.998779683156329</v>
      </c>
      <c r="AC682" s="31">
        <f t="shared" si="419"/>
        <v>30.652186531228018</v>
      </c>
      <c r="AD682" s="31">
        <f t="shared" si="420"/>
        <v>88.31896941577854</v>
      </c>
      <c r="AE682" s="31">
        <f t="shared" si="421"/>
        <v>19.983918196659396</v>
      </c>
      <c r="AF682" s="31">
        <f t="shared" si="422"/>
        <v>-91.679473964758145</v>
      </c>
      <c r="AG682" s="31">
        <f t="shared" si="410"/>
        <v>92.110410468749379</v>
      </c>
      <c r="AH682" s="31">
        <f t="shared" si="423"/>
        <v>-212.02085787710743</v>
      </c>
      <c r="AI682" s="31">
        <f t="shared" si="424"/>
        <v>-89.999999998564249</v>
      </c>
      <c r="AJ682" s="31">
        <f t="shared" si="425"/>
        <v>129.3552334101573</v>
      </c>
      <c r="AK682" s="31">
        <f t="shared" si="426"/>
        <v>89.999980485341226</v>
      </c>
      <c r="AL682" s="32">
        <f t="shared" si="427"/>
        <v>-70.877037146445701</v>
      </c>
      <c r="AM682" s="31">
        <f t="shared" si="428"/>
        <v>-89.983621626113106</v>
      </c>
      <c r="AN682" s="31">
        <f t="shared" si="429"/>
        <v>-61.432251144646457</v>
      </c>
      <c r="AO682" s="31">
        <f t="shared" si="430"/>
        <v>-89.983641139336129</v>
      </c>
      <c r="AP682" s="30">
        <f t="shared" si="411"/>
        <v>23.609121289162623</v>
      </c>
      <c r="AQ682" s="30">
        <f t="shared" si="412"/>
        <v>-22.498774732165998</v>
      </c>
      <c r="AR682" s="31">
        <f t="shared" si="431"/>
        <v>-40.337986390990437</v>
      </c>
      <c r="AS682" s="33">
        <f t="shared" si="432"/>
        <v>-181.66311510409429</v>
      </c>
      <c r="AT682" s="31">
        <f t="shared" si="433"/>
        <v>1.3463809030249974</v>
      </c>
      <c r="AU682" s="31">
        <f t="shared" si="434"/>
        <v>31.08431323812972</v>
      </c>
      <c r="AV682" s="32">
        <f t="shared" si="435"/>
        <v>-8.8695938248511338E-3</v>
      </c>
      <c r="AW682" s="31">
        <f t="shared" si="436"/>
        <v>-2.5888591755031305</v>
      </c>
      <c r="AX682" s="34">
        <f t="shared" si="437"/>
        <v>1.3375113092001463</v>
      </c>
      <c r="AY682" s="35">
        <f t="shared" si="438"/>
        <v>28.495454062626589</v>
      </c>
      <c r="AZ682" s="10">
        <f t="shared" si="439"/>
        <v>-39.000475081790292</v>
      </c>
      <c r="BA682" s="10">
        <f t="shared" si="440"/>
        <v>-153.16766104146771</v>
      </c>
      <c r="BB682" s="10">
        <f t="shared" si="441"/>
        <v>26.83233895853229</v>
      </c>
      <c r="BC682" s="37"/>
      <c r="BD682" s="46">
        <f t="shared" si="442"/>
        <v>-39</v>
      </c>
      <c r="BE682" s="46">
        <f t="shared" si="443"/>
        <v>-153</v>
      </c>
      <c r="BF682" s="46">
        <f t="shared" si="444"/>
        <v>27</v>
      </c>
    </row>
    <row r="683" spans="22:58" x14ac:dyDescent="0.3">
      <c r="V683" s="29">
        <v>7.7900000000001004</v>
      </c>
      <c r="W683" s="38">
        <f t="shared" si="414"/>
        <v>616595001.8616246</v>
      </c>
      <c r="X683" s="30">
        <f t="shared" si="413"/>
        <v>0.52657877444698298</v>
      </c>
      <c r="Y683" s="31">
        <f t="shared" si="415"/>
        <v>-104.82784764281406</v>
      </c>
      <c r="Z683" s="31">
        <f t="shared" si="416"/>
        <v>-89.999671352562586</v>
      </c>
      <c r="AA683" s="31">
        <f t="shared" si="417"/>
        <v>93.633000533716512</v>
      </c>
      <c r="AB683" s="31">
        <f t="shared" si="418"/>
        <v>-89.998807460959</v>
      </c>
      <c r="AC683" s="31">
        <f t="shared" si="419"/>
        <v>30.8520183187809</v>
      </c>
      <c r="AD683" s="31">
        <f t="shared" si="420"/>
        <v>88.357213131626935</v>
      </c>
      <c r="AE683" s="31">
        <f t="shared" si="421"/>
        <v>20.183749984130337</v>
      </c>
      <c r="AF683" s="31">
        <f t="shared" si="422"/>
        <v>-91.641265681894652</v>
      </c>
      <c r="AG683" s="31">
        <f t="shared" si="410"/>
        <v>92.110410468749379</v>
      </c>
      <c r="AH683" s="31">
        <f t="shared" si="423"/>
        <v>-212.22085787710742</v>
      </c>
      <c r="AI683" s="31">
        <f t="shared" si="424"/>
        <v>-89.999999998596934</v>
      </c>
      <c r="AJ683" s="31">
        <f t="shared" si="425"/>
        <v>129.55523341015726</v>
      </c>
      <c r="AK683" s="31">
        <f t="shared" si="426"/>
        <v>89.999980929549082</v>
      </c>
      <c r="AL683" s="32">
        <f t="shared" si="427"/>
        <v>-71.077037130473499</v>
      </c>
      <c r="AM683" s="31">
        <f t="shared" si="428"/>
        <v>-89.983994443399382</v>
      </c>
      <c r="AN683" s="31">
        <f t="shared" si="429"/>
        <v>-61.632251128674284</v>
      </c>
      <c r="AO683" s="31">
        <f t="shared" si="430"/>
        <v>-89.984013512447234</v>
      </c>
      <c r="AP683" s="30">
        <f t="shared" si="411"/>
        <v>23.609121289162623</v>
      </c>
      <c r="AQ683" s="30">
        <f t="shared" si="412"/>
        <v>-22.498774732165998</v>
      </c>
      <c r="AR683" s="31">
        <f t="shared" si="431"/>
        <v>-40.338154587547322</v>
      </c>
      <c r="AS683" s="33">
        <f t="shared" si="432"/>
        <v>-181.62527919434189</v>
      </c>
      <c r="AT683" s="31">
        <f t="shared" si="433"/>
        <v>1.4006005800243955</v>
      </c>
      <c r="AU683" s="31">
        <f t="shared" si="434"/>
        <v>31.670757374996594</v>
      </c>
      <c r="AV683" s="32">
        <f t="shared" si="435"/>
        <v>-9.287158267570074E-3</v>
      </c>
      <c r="AW683" s="31">
        <f t="shared" si="436"/>
        <v>-2.6490765263406058</v>
      </c>
      <c r="AX683" s="34">
        <f t="shared" si="437"/>
        <v>1.3913134217568255</v>
      </c>
      <c r="AY683" s="35">
        <f t="shared" si="438"/>
        <v>29.02168084865599</v>
      </c>
      <c r="AZ683" s="10">
        <f t="shared" si="439"/>
        <v>-38.946841165790495</v>
      </c>
      <c r="BA683" s="10">
        <f t="shared" si="440"/>
        <v>-152.6035983456859</v>
      </c>
      <c r="BB683" s="10">
        <f t="shared" si="441"/>
        <v>27.396401654314104</v>
      </c>
      <c r="BC683" s="37"/>
      <c r="BD683" s="46">
        <f t="shared" si="442"/>
        <v>-39</v>
      </c>
      <c r="BE683" s="46">
        <f t="shared" si="443"/>
        <v>-153</v>
      </c>
      <c r="BF683" s="46">
        <f t="shared" si="444"/>
        <v>27</v>
      </c>
    </row>
    <row r="684" spans="22:58" x14ac:dyDescent="0.3">
      <c r="V684" s="29">
        <v>7.8000000000001002</v>
      </c>
      <c r="W684" s="36">
        <f t="shared" si="414"/>
        <v>630957344.48033905</v>
      </c>
      <c r="X684" s="30">
        <f t="shared" si="413"/>
        <v>0.52657877444698298</v>
      </c>
      <c r="Y684" s="31">
        <f t="shared" si="415"/>
        <v>-105.02784764280763</v>
      </c>
      <c r="Z684" s="31">
        <f t="shared" si="416"/>
        <v>-89.999678833491586</v>
      </c>
      <c r="AA684" s="31">
        <f t="shared" si="417"/>
        <v>93.833000533631846</v>
      </c>
      <c r="AB684" s="31">
        <f t="shared" si="418"/>
        <v>-89.998834606461685</v>
      </c>
      <c r="AC684" s="31">
        <f t="shared" si="419"/>
        <v>31.051857671058794</v>
      </c>
      <c r="AD684" s="31">
        <f t="shared" si="420"/>
        <v>88.394587729125718</v>
      </c>
      <c r="AE684" s="31">
        <f t="shared" si="421"/>
        <v>20.383589336330001</v>
      </c>
      <c r="AF684" s="31">
        <f t="shared" si="422"/>
        <v>-91.603925710827568</v>
      </c>
      <c r="AG684" s="31">
        <f t="shared" si="410"/>
        <v>92.110410468749379</v>
      </c>
      <c r="AH684" s="31">
        <f t="shared" si="423"/>
        <v>-212.42085787710747</v>
      </c>
      <c r="AI684" s="31">
        <f t="shared" si="424"/>
        <v>-89.99999999862888</v>
      </c>
      <c r="AJ684" s="31">
        <f t="shared" si="425"/>
        <v>129.75523341015725</v>
      </c>
      <c r="AK684" s="31">
        <f t="shared" si="426"/>
        <v>89.999981363645546</v>
      </c>
      <c r="AL684" s="32">
        <f t="shared" si="427"/>
        <v>-71.277037115220182</v>
      </c>
      <c r="AM684" s="31">
        <f t="shared" si="428"/>
        <v>-89.984358774329451</v>
      </c>
      <c r="AN684" s="31">
        <f t="shared" si="429"/>
        <v>-61.832251113421023</v>
      </c>
      <c r="AO684" s="31">
        <f t="shared" si="430"/>
        <v>-89.984377409312785</v>
      </c>
      <c r="AP684" s="30">
        <f t="shared" si="411"/>
        <v>23.609121289162623</v>
      </c>
      <c r="AQ684" s="30">
        <f t="shared" si="412"/>
        <v>-22.498774732165998</v>
      </c>
      <c r="AR684" s="31">
        <f t="shared" si="431"/>
        <v>-40.338315220094394</v>
      </c>
      <c r="AS684" s="33">
        <f t="shared" si="432"/>
        <v>-181.58830312014035</v>
      </c>
      <c r="AT684" s="31">
        <f t="shared" si="433"/>
        <v>1.4566592531384996</v>
      </c>
      <c r="AU684" s="31">
        <f t="shared" si="434"/>
        <v>32.263290848283631</v>
      </c>
      <c r="AV684" s="32">
        <f t="shared" si="435"/>
        <v>-9.7243588898171147E-3</v>
      </c>
      <c r="AW684" s="31">
        <f t="shared" si="436"/>
        <v>-2.7106904563679812</v>
      </c>
      <c r="AX684" s="34">
        <f t="shared" si="437"/>
        <v>1.4469348942486826</v>
      </c>
      <c r="AY684" s="35">
        <f t="shared" si="438"/>
        <v>29.55260039191565</v>
      </c>
      <c r="AZ684" s="10">
        <f t="shared" si="439"/>
        <v>-38.891380325845709</v>
      </c>
      <c r="BA684" s="10">
        <f t="shared" si="440"/>
        <v>-152.03570272822469</v>
      </c>
      <c r="BB684" s="10">
        <f t="shared" si="441"/>
        <v>27.964297271775308</v>
      </c>
      <c r="BC684" s="48"/>
      <c r="BD684" s="46">
        <f t="shared" si="442"/>
        <v>-39</v>
      </c>
      <c r="BE684" s="46">
        <f t="shared" si="443"/>
        <v>-152</v>
      </c>
      <c r="BF684" s="46">
        <f t="shared" si="444"/>
        <v>28</v>
      </c>
    </row>
    <row r="685" spans="22:58" x14ac:dyDescent="0.3">
      <c r="V685" s="29">
        <v>7.8100000000001097</v>
      </c>
      <c r="W685" s="38">
        <f t="shared" si="414"/>
        <v>645654229.03482068</v>
      </c>
      <c r="X685" s="30">
        <f t="shared" si="413"/>
        <v>0.52657877444698298</v>
      </c>
      <c r="Y685" s="31">
        <f t="shared" si="415"/>
        <v>-105.22784764280172</v>
      </c>
      <c r="Z685" s="31">
        <f t="shared" si="416"/>
        <v>-89.999686144133861</v>
      </c>
      <c r="AA685" s="31">
        <f t="shared" si="417"/>
        <v>94.033000533551188</v>
      </c>
      <c r="AB685" s="31">
        <f t="shared" si="418"/>
        <v>-89.998861134057293</v>
      </c>
      <c r="AC685" s="31">
        <f t="shared" si="419"/>
        <v>31.251704248127957</v>
      </c>
      <c r="AD685" s="31">
        <f t="shared" si="420"/>
        <v>88.431112897482876</v>
      </c>
      <c r="AE685" s="31">
        <f t="shared" si="421"/>
        <v>20.583435913324415</v>
      </c>
      <c r="AF685" s="31">
        <f t="shared" si="422"/>
        <v>-91.567434380708278</v>
      </c>
      <c r="AG685" s="31">
        <f t="shared" si="410"/>
        <v>92.110410468749379</v>
      </c>
      <c r="AH685" s="31">
        <f t="shared" si="423"/>
        <v>-212.62085787710765</v>
      </c>
      <c r="AI685" s="31">
        <f t="shared" si="424"/>
        <v>-89.999999998660087</v>
      </c>
      <c r="AJ685" s="31">
        <f t="shared" si="425"/>
        <v>129.95523341015743</v>
      </c>
      <c r="AK685" s="31">
        <f t="shared" si="426"/>
        <v>89.999981787860776</v>
      </c>
      <c r="AL685" s="32">
        <f t="shared" si="427"/>
        <v>-71.477037100653561</v>
      </c>
      <c r="AM685" s="31">
        <f t="shared" si="428"/>
        <v>-89.984714812076277</v>
      </c>
      <c r="AN685" s="31">
        <f t="shared" si="429"/>
        <v>-62.032251098854402</v>
      </c>
      <c r="AO685" s="31">
        <f t="shared" si="430"/>
        <v>-89.984733022875588</v>
      </c>
      <c r="AP685" s="30">
        <f t="shared" si="411"/>
        <v>23.609121289162623</v>
      </c>
      <c r="AQ685" s="30">
        <f t="shared" si="412"/>
        <v>-22.498774732165998</v>
      </c>
      <c r="AR685" s="31">
        <f t="shared" si="431"/>
        <v>-40.338468628533363</v>
      </c>
      <c r="AS685" s="33">
        <f t="shared" si="432"/>
        <v>-181.55216740358387</v>
      </c>
      <c r="AT685" s="31">
        <f t="shared" si="433"/>
        <v>1.5145945067464632</v>
      </c>
      <c r="AU685" s="31">
        <f t="shared" si="434"/>
        <v>32.86172083569609</v>
      </c>
      <c r="AV685" s="32">
        <f t="shared" si="435"/>
        <v>-1.0182116974617867E-2</v>
      </c>
      <c r="AW685" s="31">
        <f t="shared" si="436"/>
        <v>-2.7737330637737458</v>
      </c>
      <c r="AX685" s="34">
        <f t="shared" si="437"/>
        <v>1.5044123897718453</v>
      </c>
      <c r="AY685" s="35">
        <f t="shared" si="438"/>
        <v>30.087987771922343</v>
      </c>
      <c r="AZ685" s="10">
        <f t="shared" si="439"/>
        <v>-38.834056238761519</v>
      </c>
      <c r="BA685" s="10">
        <f t="shared" si="440"/>
        <v>-151.46417963166152</v>
      </c>
      <c r="BB685" s="10">
        <f t="shared" si="441"/>
        <v>28.535820368338477</v>
      </c>
      <c r="BC685" s="37"/>
      <c r="BD685" s="46">
        <f t="shared" si="442"/>
        <v>-39</v>
      </c>
      <c r="BE685" s="46">
        <f t="shared" si="443"/>
        <v>-151</v>
      </c>
      <c r="BF685" s="46">
        <f t="shared" si="444"/>
        <v>29</v>
      </c>
    </row>
    <row r="686" spans="22:58" x14ac:dyDescent="0.3">
      <c r="V686" s="29">
        <v>7.8200000000001104</v>
      </c>
      <c r="W686" s="38">
        <f t="shared" si="414"/>
        <v>660693448.00776494</v>
      </c>
      <c r="X686" s="30">
        <f t="shared" si="413"/>
        <v>0.52657877444698298</v>
      </c>
      <c r="Y686" s="31">
        <f t="shared" si="415"/>
        <v>-105.42784764279585</v>
      </c>
      <c r="Z686" s="31">
        <f t="shared" si="416"/>
        <v>-89.999693288365592</v>
      </c>
      <c r="AA686" s="31">
        <f t="shared" si="417"/>
        <v>94.233000533473955</v>
      </c>
      <c r="AB686" s="31">
        <f t="shared" si="418"/>
        <v>-89.998887057811103</v>
      </c>
      <c r="AC686" s="31">
        <f t="shared" si="419"/>
        <v>31.451557725306557</v>
      </c>
      <c r="AD686" s="31">
        <f t="shared" si="420"/>
        <v>88.466807884011416</v>
      </c>
      <c r="AE686" s="31">
        <f t="shared" si="421"/>
        <v>20.783289390431648</v>
      </c>
      <c r="AF686" s="31">
        <f t="shared" si="422"/>
        <v>-91.531772462165293</v>
      </c>
      <c r="AG686" s="31">
        <f t="shared" si="410"/>
        <v>92.110410468749379</v>
      </c>
      <c r="AH686" s="31">
        <f t="shared" si="423"/>
        <v>-212.82085787710767</v>
      </c>
      <c r="AI686" s="31">
        <f t="shared" si="424"/>
        <v>-89.999999998690583</v>
      </c>
      <c r="AJ686" s="31">
        <f t="shared" si="425"/>
        <v>130.15523341015742</v>
      </c>
      <c r="AK686" s="31">
        <f t="shared" si="426"/>
        <v>89.999982202419659</v>
      </c>
      <c r="AL686" s="32">
        <f t="shared" si="427"/>
        <v>-71.677037086742374</v>
      </c>
      <c r="AM686" s="31">
        <f t="shared" si="428"/>
        <v>-89.985062745415689</v>
      </c>
      <c r="AN686" s="31">
        <f t="shared" si="429"/>
        <v>-62.232251084943243</v>
      </c>
      <c r="AO686" s="31">
        <f t="shared" si="430"/>
        <v>-89.985080541686614</v>
      </c>
      <c r="AP686" s="30">
        <f t="shared" si="411"/>
        <v>23.609121289162623</v>
      </c>
      <c r="AQ686" s="30">
        <f t="shared" si="412"/>
        <v>-22.498774732165998</v>
      </c>
      <c r="AR686" s="31">
        <f t="shared" si="431"/>
        <v>-40.338615137514971</v>
      </c>
      <c r="AS686" s="33">
        <f t="shared" si="432"/>
        <v>-181.51685300385191</v>
      </c>
      <c r="AT686" s="31">
        <f t="shared" si="433"/>
        <v>1.5744430393860216</v>
      </c>
      <c r="AU686" s="31">
        <f t="shared" si="434"/>
        <v>33.465842360048342</v>
      </c>
      <c r="AV686" s="32">
        <f t="shared" si="435"/>
        <v>-1.0661396825565389E-2</v>
      </c>
      <c r="AW686" s="31">
        <f t="shared" si="436"/>
        <v>-2.8382371636490591</v>
      </c>
      <c r="AX686" s="34">
        <f t="shared" si="437"/>
        <v>1.5637816425604563</v>
      </c>
      <c r="AY686" s="35">
        <f t="shared" si="438"/>
        <v>30.627605196399283</v>
      </c>
      <c r="AZ686" s="10">
        <f t="shared" si="439"/>
        <v>-38.774833494954514</v>
      </c>
      <c r="BA686" s="10">
        <f t="shared" si="440"/>
        <v>-150.88924780745262</v>
      </c>
      <c r="BB686" s="10">
        <f t="shared" si="441"/>
        <v>29.11075219254738</v>
      </c>
      <c r="BC686" s="37"/>
      <c r="BD686" s="46">
        <f t="shared" si="442"/>
        <v>-39</v>
      </c>
      <c r="BE686" s="46">
        <f t="shared" si="443"/>
        <v>-151</v>
      </c>
      <c r="BF686" s="46">
        <f t="shared" si="444"/>
        <v>29</v>
      </c>
    </row>
    <row r="687" spans="22:58" x14ac:dyDescent="0.3">
      <c r="V687" s="29">
        <v>7.8300000000001102</v>
      </c>
      <c r="W687" s="36">
        <f t="shared" si="414"/>
        <v>676082975.39215457</v>
      </c>
      <c r="X687" s="30">
        <f t="shared" si="413"/>
        <v>0.52657877444698298</v>
      </c>
      <c r="Y687" s="31">
        <f t="shared" si="415"/>
        <v>-105.62784764279024</v>
      </c>
      <c r="Z687" s="31">
        <f t="shared" si="416"/>
        <v>-89.999700269974753</v>
      </c>
      <c r="AA687" s="31">
        <f t="shared" si="417"/>
        <v>94.433000533400218</v>
      </c>
      <c r="AB687" s="31">
        <f t="shared" si="418"/>
        <v>-89.998912391468224</v>
      </c>
      <c r="AC687" s="31">
        <f t="shared" si="419"/>
        <v>31.651417792483613</v>
      </c>
      <c r="AD687" s="31">
        <f t="shared" si="420"/>
        <v>88.501691503769962</v>
      </c>
      <c r="AE687" s="31">
        <f t="shared" si="421"/>
        <v>20.983149457540577</v>
      </c>
      <c r="AF687" s="31">
        <f t="shared" si="422"/>
        <v>-91.496921157673</v>
      </c>
      <c r="AG687" s="31">
        <f t="shared" si="410"/>
        <v>92.110410468749379</v>
      </c>
      <c r="AH687" s="31">
        <f t="shared" si="423"/>
        <v>-213.02085787710766</v>
      </c>
      <c r="AI687" s="31">
        <f t="shared" si="424"/>
        <v>-89.999999998720384</v>
      </c>
      <c r="AJ687" s="31">
        <f t="shared" si="425"/>
        <v>130.35523341015738</v>
      </c>
      <c r="AK687" s="31">
        <f t="shared" si="426"/>
        <v>89.999982607542051</v>
      </c>
      <c r="AL687" s="32">
        <f t="shared" si="427"/>
        <v>-71.877037073457274</v>
      </c>
      <c r="AM687" s="31">
        <f t="shared" si="428"/>
        <v>-89.985402758826424</v>
      </c>
      <c r="AN687" s="31">
        <f t="shared" si="429"/>
        <v>-62.432251071658172</v>
      </c>
      <c r="AO687" s="31">
        <f t="shared" si="430"/>
        <v>-89.985420150004757</v>
      </c>
      <c r="AP687" s="30">
        <f t="shared" si="411"/>
        <v>23.609121289162623</v>
      </c>
      <c r="AQ687" s="30">
        <f t="shared" si="412"/>
        <v>-22.498774732165998</v>
      </c>
      <c r="AR687" s="31">
        <f t="shared" si="431"/>
        <v>-40.33875505712097</v>
      </c>
      <c r="AS687" s="33">
        <f t="shared" si="432"/>
        <v>-181.48234130767776</v>
      </c>
      <c r="AT687" s="31">
        <f t="shared" si="433"/>
        <v>1.6362405495028143</v>
      </c>
      <c r="AU687" s="31">
        <f t="shared" si="434"/>
        <v>34.075438423643853</v>
      </c>
      <c r="AV687" s="32">
        <f t="shared" si="435"/>
        <v>-1.1163207756097589E-2</v>
      </c>
      <c r="AW687" s="31">
        <f t="shared" si="436"/>
        <v>-2.904236302506384</v>
      </c>
      <c r="AX687" s="34">
        <f t="shared" si="437"/>
        <v>1.6250773417467166</v>
      </c>
      <c r="AY687" s="35">
        <f t="shared" si="438"/>
        <v>31.171202121137469</v>
      </c>
      <c r="AZ687" s="10">
        <f t="shared" si="439"/>
        <v>-38.713677715374253</v>
      </c>
      <c r="BA687" s="10">
        <f t="shared" si="440"/>
        <v>-150.31113918654029</v>
      </c>
      <c r="BB687" s="10">
        <f t="shared" si="441"/>
        <v>29.688860813459712</v>
      </c>
      <c r="BC687" s="48"/>
      <c r="BD687" s="46">
        <f t="shared" si="442"/>
        <v>-39</v>
      </c>
      <c r="BE687" s="46">
        <f t="shared" si="443"/>
        <v>-150</v>
      </c>
      <c r="BF687" s="46">
        <f t="shared" si="444"/>
        <v>30</v>
      </c>
    </row>
    <row r="688" spans="22:58" x14ac:dyDescent="0.3">
      <c r="V688" s="29">
        <v>7.84000000000011</v>
      </c>
      <c r="W688" s="38">
        <f t="shared" si="414"/>
        <v>691830970.91911328</v>
      </c>
      <c r="X688" s="30">
        <f t="shared" si="413"/>
        <v>0.52657877444698298</v>
      </c>
      <c r="Y688" s="31">
        <f t="shared" si="415"/>
        <v>-105.82784764278489</v>
      </c>
      <c r="Z688" s="31">
        <f t="shared" si="416"/>
        <v>-89.999707092663087</v>
      </c>
      <c r="AA688" s="31">
        <f t="shared" si="417"/>
        <v>94.633000533329778</v>
      </c>
      <c r="AB688" s="31">
        <f t="shared" si="418"/>
        <v>-89.998937148460911</v>
      </c>
      <c r="AC688" s="31">
        <f t="shared" si="419"/>
        <v>31.851284153466111</v>
      </c>
      <c r="AD688" s="31">
        <f t="shared" si="420"/>
        <v>88.53578214901124</v>
      </c>
      <c r="AE688" s="31">
        <f t="shared" si="421"/>
        <v>21.183015818457989</v>
      </c>
      <c r="AF688" s="31">
        <f t="shared" si="422"/>
        <v>-91.462862092112758</v>
      </c>
      <c r="AG688" s="31">
        <f t="shared" si="410"/>
        <v>92.110410468749379</v>
      </c>
      <c r="AH688" s="31">
        <f t="shared" si="423"/>
        <v>-213.22085787710765</v>
      </c>
      <c r="AI688" s="31">
        <f t="shared" si="424"/>
        <v>-89.999999998749516</v>
      </c>
      <c r="AJ688" s="31">
        <f t="shared" si="425"/>
        <v>130.55523341015737</v>
      </c>
      <c r="AK688" s="31">
        <f t="shared" si="426"/>
        <v>89.999983003442736</v>
      </c>
      <c r="AL688" s="32">
        <f t="shared" si="427"/>
        <v>-72.07703706077011</v>
      </c>
      <c r="AM688" s="31">
        <f t="shared" si="428"/>
        <v>-89.985735032588039</v>
      </c>
      <c r="AN688" s="31">
        <f t="shared" si="429"/>
        <v>-62.632251058971008</v>
      </c>
      <c r="AO688" s="31">
        <f t="shared" si="430"/>
        <v>-89.985752027894819</v>
      </c>
      <c r="AP688" s="30">
        <f t="shared" si="411"/>
        <v>23.609121289162623</v>
      </c>
      <c r="AQ688" s="30">
        <f t="shared" si="412"/>
        <v>-22.498774732165998</v>
      </c>
      <c r="AR688" s="31">
        <f t="shared" si="431"/>
        <v>-40.338888683516394</v>
      </c>
      <c r="AS688" s="33">
        <f t="shared" si="432"/>
        <v>-181.44861412000756</v>
      </c>
      <c r="AT688" s="31">
        <f t="shared" si="433"/>
        <v>1.7000216207485985</v>
      </c>
      <c r="AU688" s="31">
        <f t="shared" si="434"/>
        <v>34.69028019696416</v>
      </c>
      <c r="AV688" s="32">
        <f t="shared" si="435"/>
        <v>-1.1688606168893775E-2</v>
      </c>
      <c r="AW688" s="31">
        <f t="shared" si="436"/>
        <v>-2.9717647729820156</v>
      </c>
      <c r="AX688" s="34">
        <f t="shared" si="437"/>
        <v>1.6883330145797049</v>
      </c>
      <c r="AY688" s="35">
        <f t="shared" si="438"/>
        <v>31.718515423982144</v>
      </c>
      <c r="AZ688" s="10">
        <f t="shared" si="439"/>
        <v>-38.65055566893669</v>
      </c>
      <c r="BA688" s="10">
        <f t="shared" si="440"/>
        <v>-149.73009869602541</v>
      </c>
      <c r="BB688" s="10">
        <f t="shared" si="441"/>
        <v>30.269901303974592</v>
      </c>
      <c r="BC688" s="37"/>
      <c r="BD688" s="46">
        <f t="shared" si="442"/>
        <v>-39</v>
      </c>
      <c r="BE688" s="46">
        <f t="shared" si="443"/>
        <v>-150</v>
      </c>
      <c r="BF688" s="46">
        <f t="shared" si="444"/>
        <v>30</v>
      </c>
    </row>
    <row r="689" spans="22:58" x14ac:dyDescent="0.3">
      <c r="V689" s="29">
        <v>7.8500000000001098</v>
      </c>
      <c r="W689" s="38">
        <f t="shared" si="414"/>
        <v>707945784.38431871</v>
      </c>
      <c r="X689" s="30">
        <f t="shared" si="413"/>
        <v>0.52657877444698298</v>
      </c>
      <c r="Y689" s="31">
        <f t="shared" si="415"/>
        <v>-106.02784764277979</v>
      </c>
      <c r="Z689" s="31">
        <f t="shared" si="416"/>
        <v>-89.999713760048081</v>
      </c>
      <c r="AA689" s="31">
        <f t="shared" si="417"/>
        <v>94.833000533262521</v>
      </c>
      <c r="AB689" s="31">
        <f t="shared" si="418"/>
        <v>-89.998961341915646</v>
      </c>
      <c r="AC689" s="31">
        <f t="shared" si="419"/>
        <v>32.051156525356262</v>
      </c>
      <c r="AD689" s="31">
        <f t="shared" si="420"/>
        <v>88.569097798441703</v>
      </c>
      <c r="AE689" s="31">
        <f t="shared" si="421"/>
        <v>21.382888190285982</v>
      </c>
      <c r="AF689" s="31">
        <f t="shared" si="422"/>
        <v>-91.429577303522024</v>
      </c>
      <c r="AG689" s="31">
        <f t="shared" si="410"/>
        <v>92.110410468749379</v>
      </c>
      <c r="AH689" s="31">
        <f t="shared" si="423"/>
        <v>-213.42085787710766</v>
      </c>
      <c r="AI689" s="31">
        <f t="shared" si="424"/>
        <v>-89.99999999877798</v>
      </c>
      <c r="AJ689" s="31">
        <f t="shared" si="425"/>
        <v>130.75523341015736</v>
      </c>
      <c r="AK689" s="31">
        <f t="shared" si="426"/>
        <v>89.999983390331607</v>
      </c>
      <c r="AL689" s="32">
        <f t="shared" si="427"/>
        <v>-72.277037048653952</v>
      </c>
      <c r="AM689" s="31">
        <f t="shared" si="428"/>
        <v>-89.986059742876336</v>
      </c>
      <c r="AN689" s="31">
        <f t="shared" si="429"/>
        <v>-62.832251046854878</v>
      </c>
      <c r="AO689" s="31">
        <f t="shared" si="430"/>
        <v>-89.986076351322708</v>
      </c>
      <c r="AP689" s="30">
        <f t="shared" si="411"/>
        <v>23.609121289162623</v>
      </c>
      <c r="AQ689" s="30">
        <f t="shared" si="412"/>
        <v>-22.498774732165998</v>
      </c>
      <c r="AR689" s="31">
        <f t="shared" si="431"/>
        <v>-40.339016299572272</v>
      </c>
      <c r="AS689" s="33">
        <f t="shared" si="432"/>
        <v>-181.41565365484473</v>
      </c>
      <c r="AT689" s="31">
        <f t="shared" si="433"/>
        <v>1.7658196075100816</v>
      </c>
      <c r="AU689" s="31">
        <f t="shared" si="434"/>
        <v>35.310127262965118</v>
      </c>
      <c r="AV689" s="32">
        <f t="shared" si="435"/>
        <v>-1.2238697729249383E-2</v>
      </c>
      <c r="AW689" s="31">
        <f t="shared" si="436"/>
        <v>-3.0408576287171085</v>
      </c>
      <c r="AX689" s="34">
        <f t="shared" si="437"/>
        <v>1.7535809097808321</v>
      </c>
      <c r="AY689" s="35">
        <f t="shared" si="438"/>
        <v>32.269269634248012</v>
      </c>
      <c r="AZ689" s="10">
        <f t="shared" si="439"/>
        <v>-38.585435389791442</v>
      </c>
      <c r="BA689" s="10">
        <f t="shared" si="440"/>
        <v>-149.14638402059671</v>
      </c>
      <c r="BB689" s="10">
        <f t="shared" si="441"/>
        <v>30.853615979403287</v>
      </c>
      <c r="BC689" s="37"/>
      <c r="BD689" s="46">
        <f t="shared" si="442"/>
        <v>-39</v>
      </c>
      <c r="BE689" s="46">
        <f t="shared" si="443"/>
        <v>-149</v>
      </c>
      <c r="BF689" s="46">
        <f t="shared" si="444"/>
        <v>31</v>
      </c>
    </row>
    <row r="690" spans="22:58" x14ac:dyDescent="0.3">
      <c r="V690" s="29">
        <v>7.8600000000001096</v>
      </c>
      <c r="W690" s="36">
        <f t="shared" si="414"/>
        <v>724435960.07517505</v>
      </c>
      <c r="X690" s="30">
        <f t="shared" si="413"/>
        <v>0.52657877444698298</v>
      </c>
      <c r="Y690" s="31">
        <f t="shared" si="415"/>
        <v>-106.2278476427749</v>
      </c>
      <c r="Z690" s="31">
        <f t="shared" si="416"/>
        <v>-89.99972027566487</v>
      </c>
      <c r="AA690" s="31">
        <f t="shared" si="417"/>
        <v>95.033000533198276</v>
      </c>
      <c r="AB690" s="31">
        <f t="shared" si="418"/>
        <v>-89.998984984660126</v>
      </c>
      <c r="AC690" s="31">
        <f t="shared" si="419"/>
        <v>32.251034637956238</v>
      </c>
      <c r="AD690" s="31">
        <f t="shared" si="420"/>
        <v>88.601656026294648</v>
      </c>
      <c r="AE690" s="31">
        <f t="shared" si="421"/>
        <v>21.582766302826599</v>
      </c>
      <c r="AF690" s="31">
        <f t="shared" si="422"/>
        <v>-91.397049234030334</v>
      </c>
      <c r="AG690" s="31">
        <f t="shared" si="410"/>
        <v>92.110410468749379</v>
      </c>
      <c r="AH690" s="31">
        <f t="shared" si="423"/>
        <v>-213.62085787710765</v>
      </c>
      <c r="AI690" s="31">
        <f t="shared" si="424"/>
        <v>-89.999999998805791</v>
      </c>
      <c r="AJ690" s="31">
        <f t="shared" si="425"/>
        <v>130.95523341015735</v>
      </c>
      <c r="AK690" s="31">
        <f t="shared" si="426"/>
        <v>89.999983768413827</v>
      </c>
      <c r="AL690" s="32">
        <f t="shared" si="427"/>
        <v>-72.477037037083122</v>
      </c>
      <c r="AM690" s="31">
        <f t="shared" si="428"/>
        <v>-89.98637706185697</v>
      </c>
      <c r="AN690" s="31">
        <f t="shared" si="429"/>
        <v>-63.032251035284048</v>
      </c>
      <c r="AO690" s="31">
        <f t="shared" si="430"/>
        <v>-89.986393292248934</v>
      </c>
      <c r="AP690" s="30">
        <f t="shared" si="411"/>
        <v>23.609121289162623</v>
      </c>
      <c r="AQ690" s="30">
        <f t="shared" si="412"/>
        <v>-22.498774732165998</v>
      </c>
      <c r="AR690" s="31">
        <f t="shared" si="431"/>
        <v>-40.339138175460825</v>
      </c>
      <c r="AS690" s="33">
        <f t="shared" si="432"/>
        <v>-181.38344252627928</v>
      </c>
      <c r="AT690" s="31">
        <f t="shared" si="433"/>
        <v>1.8336665213819938</v>
      </c>
      <c r="AU690" s="31">
        <f t="shared" si="434"/>
        <v>35.934727917851703</v>
      </c>
      <c r="AV690" s="32">
        <f t="shared" si="435"/>
        <v>-1.2814639636500929E-2</v>
      </c>
      <c r="AW690" s="31">
        <f t="shared" si="436"/>
        <v>-3.1115506994095208</v>
      </c>
      <c r="AX690" s="34">
        <f t="shared" si="437"/>
        <v>1.8208518817454928</v>
      </c>
      <c r="AY690" s="35">
        <f t="shared" si="438"/>
        <v>32.823177218442183</v>
      </c>
      <c r="AZ690" s="10">
        <f t="shared" si="439"/>
        <v>-38.518286293715335</v>
      </c>
      <c r="BA690" s="10">
        <f t="shared" si="440"/>
        <v>-148.56026530783708</v>
      </c>
      <c r="BB690" s="10">
        <f t="shared" si="441"/>
        <v>31.439734692162915</v>
      </c>
      <c r="BC690" s="48"/>
      <c r="BD690" s="46">
        <f t="shared" si="442"/>
        <v>-39</v>
      </c>
      <c r="BE690" s="46">
        <f t="shared" si="443"/>
        <v>-149</v>
      </c>
      <c r="BF690" s="46">
        <f t="shared" si="444"/>
        <v>31</v>
      </c>
    </row>
    <row r="691" spans="22:58" x14ac:dyDescent="0.3">
      <c r="V691" s="29">
        <v>7.8700000000001102</v>
      </c>
      <c r="W691" s="38">
        <f t="shared" si="414"/>
        <v>741310241.30110669</v>
      </c>
      <c r="X691" s="30">
        <f t="shared" si="413"/>
        <v>0.52657877444698298</v>
      </c>
      <c r="Y691" s="31">
        <f t="shared" si="415"/>
        <v>-106.42784764277025</v>
      </c>
      <c r="Z691" s="31">
        <f t="shared" si="416"/>
        <v>-89.999726642968099</v>
      </c>
      <c r="AA691" s="31">
        <f t="shared" si="417"/>
        <v>95.233000533136931</v>
      </c>
      <c r="AB691" s="31">
        <f t="shared" si="418"/>
        <v>-89.999008089230031</v>
      </c>
      <c r="AC691" s="31">
        <f t="shared" si="419"/>
        <v>32.450918233199431</v>
      </c>
      <c r="AD691" s="31">
        <f t="shared" si="420"/>
        <v>88.633474011219207</v>
      </c>
      <c r="AE691" s="31">
        <f t="shared" si="421"/>
        <v>21.782649898013105</v>
      </c>
      <c r="AF691" s="31">
        <f t="shared" si="422"/>
        <v>-91.365260720978924</v>
      </c>
      <c r="AG691" s="31">
        <f t="shared" si="410"/>
        <v>92.110410468749379</v>
      </c>
      <c r="AH691" s="31">
        <f t="shared" si="423"/>
        <v>-213.82085787710764</v>
      </c>
      <c r="AI691" s="31">
        <f t="shared" si="424"/>
        <v>-89.999999998832976</v>
      </c>
      <c r="AJ691" s="31">
        <f t="shared" si="425"/>
        <v>131.15523341015734</v>
      </c>
      <c r="AK691" s="31">
        <f t="shared" si="426"/>
        <v>89.999984137889825</v>
      </c>
      <c r="AL691" s="32">
        <f t="shared" si="427"/>
        <v>-72.677037026033048</v>
      </c>
      <c r="AM691" s="31">
        <f t="shared" si="428"/>
        <v>-89.986687157776558</v>
      </c>
      <c r="AN691" s="31">
        <f t="shared" si="429"/>
        <v>-63.232251024233975</v>
      </c>
      <c r="AO691" s="31">
        <f t="shared" si="430"/>
        <v>-89.986703018719709</v>
      </c>
      <c r="AP691" s="30">
        <f t="shared" si="411"/>
        <v>23.609121289162623</v>
      </c>
      <c r="AQ691" s="30">
        <f t="shared" si="412"/>
        <v>-22.498774732165998</v>
      </c>
      <c r="AR691" s="31">
        <f t="shared" si="431"/>
        <v>-40.339254569224245</v>
      </c>
      <c r="AS691" s="33">
        <f t="shared" si="432"/>
        <v>-181.35196373969865</v>
      </c>
      <c r="AT691" s="31">
        <f t="shared" si="433"/>
        <v>1.9035929193255516</v>
      </c>
      <c r="AU691" s="31">
        <f t="shared" si="434"/>
        <v>36.563819528759133</v>
      </c>
      <c r="AV691" s="32">
        <f t="shared" si="435"/>
        <v>-1.3417642997704182E-2</v>
      </c>
      <c r="AW691" s="31">
        <f t="shared" si="436"/>
        <v>-3.1838806060282998</v>
      </c>
      <c r="AX691" s="34">
        <f t="shared" si="437"/>
        <v>1.8901752763278474</v>
      </c>
      <c r="AY691" s="35">
        <f t="shared" si="438"/>
        <v>33.37993892273083</v>
      </c>
      <c r="AZ691" s="10">
        <f t="shared" si="439"/>
        <v>-38.4490792928964</v>
      </c>
      <c r="BA691" s="10">
        <f t="shared" si="440"/>
        <v>-147.9720248169678</v>
      </c>
      <c r="BB691" s="10">
        <f t="shared" si="441"/>
        <v>32.027975183032197</v>
      </c>
      <c r="BC691" s="37"/>
      <c r="BD691" s="46">
        <f t="shared" si="442"/>
        <v>-38</v>
      </c>
      <c r="BE691" s="46">
        <f t="shared" si="443"/>
        <v>-148</v>
      </c>
      <c r="BF691" s="46">
        <f t="shared" si="444"/>
        <v>32</v>
      </c>
    </row>
    <row r="692" spans="22:58" x14ac:dyDescent="0.3">
      <c r="V692" s="29">
        <v>7.88000000000011</v>
      </c>
      <c r="W692" s="38">
        <f t="shared" si="414"/>
        <v>758577575.02937734</v>
      </c>
      <c r="X692" s="30">
        <f t="shared" si="413"/>
        <v>0.52657877444698298</v>
      </c>
      <c r="Y692" s="31">
        <f t="shared" si="415"/>
        <v>-106.6278476427658</v>
      </c>
      <c r="Z692" s="31">
        <f t="shared" si="416"/>
        <v>-89.999732865333812</v>
      </c>
      <c r="AA692" s="31">
        <f t="shared" si="417"/>
        <v>95.433000533078342</v>
      </c>
      <c r="AB692" s="31">
        <f t="shared" si="418"/>
        <v>-89.999030667875715</v>
      </c>
      <c r="AC692" s="31">
        <f t="shared" si="419"/>
        <v>32.650807064607093</v>
      </c>
      <c r="AD692" s="31">
        <f t="shared" si="420"/>
        <v>88.664568544988455</v>
      </c>
      <c r="AE692" s="31">
        <f t="shared" si="421"/>
        <v>21.982538729366624</v>
      </c>
      <c r="AF692" s="31">
        <f t="shared" si="422"/>
        <v>-91.334194988221057</v>
      </c>
      <c r="AG692" s="31">
        <f t="shared" si="410"/>
        <v>92.110410468749379</v>
      </c>
      <c r="AH692" s="31">
        <f t="shared" si="423"/>
        <v>-214.02085787710763</v>
      </c>
      <c r="AI692" s="31">
        <f t="shared" si="424"/>
        <v>-89.999999998859536</v>
      </c>
      <c r="AJ692" s="31">
        <f t="shared" si="425"/>
        <v>131.3552334101573</v>
      </c>
      <c r="AK692" s="31">
        <f t="shared" si="426"/>
        <v>89.999984498955541</v>
      </c>
      <c r="AL692" s="32">
        <f t="shared" si="427"/>
        <v>-72.877037015480326</v>
      </c>
      <c r="AM692" s="31">
        <f t="shared" si="428"/>
        <v>-89.986990195052002</v>
      </c>
      <c r="AN692" s="31">
        <f t="shared" si="429"/>
        <v>-63.432251013681281</v>
      </c>
      <c r="AO692" s="31">
        <f t="shared" si="430"/>
        <v>-89.987005694955997</v>
      </c>
      <c r="AP692" s="30">
        <f t="shared" si="411"/>
        <v>23.609121289162623</v>
      </c>
      <c r="AQ692" s="30">
        <f t="shared" si="412"/>
        <v>-22.498774732165998</v>
      </c>
      <c r="AR692" s="31">
        <f t="shared" si="431"/>
        <v>-40.339365727318032</v>
      </c>
      <c r="AS692" s="33">
        <f t="shared" si="432"/>
        <v>-181.32120068317704</v>
      </c>
      <c r="AT692" s="31">
        <f t="shared" si="433"/>
        <v>1.9756277942731251</v>
      </c>
      <c r="AU692" s="31">
        <f t="shared" si="434"/>
        <v>37.197128948289951</v>
      </c>
      <c r="AV692" s="32">
        <f t="shared" si="435"/>
        <v>-1.4048975307902644E-2</v>
      </c>
      <c r="AW692" s="31">
        <f t="shared" si="436"/>
        <v>-3.257884776181573</v>
      </c>
      <c r="AX692" s="34">
        <f t="shared" si="437"/>
        <v>1.9615788189652223</v>
      </c>
      <c r="AY692" s="35">
        <f t="shared" si="438"/>
        <v>33.939244172108374</v>
      </c>
      <c r="AZ692" s="10">
        <f t="shared" si="439"/>
        <v>-38.37778690835281</v>
      </c>
      <c r="BA692" s="10">
        <f t="shared" si="440"/>
        <v>-147.38195651106867</v>
      </c>
      <c r="BB692" s="10">
        <f t="shared" si="441"/>
        <v>32.618043488931335</v>
      </c>
      <c r="BC692" s="37"/>
      <c r="BD692" s="46">
        <f t="shared" si="442"/>
        <v>-38</v>
      </c>
      <c r="BE692" s="46">
        <f t="shared" si="443"/>
        <v>-147</v>
      </c>
      <c r="BF692" s="46">
        <f t="shared" si="444"/>
        <v>33</v>
      </c>
    </row>
    <row r="693" spans="22:58" x14ac:dyDescent="0.3">
      <c r="V693" s="29">
        <v>7.8900000000001098</v>
      </c>
      <c r="W693" s="36">
        <f t="shared" si="414"/>
        <v>776247116.6288898</v>
      </c>
      <c r="X693" s="30">
        <f t="shared" si="413"/>
        <v>0.52657877444698298</v>
      </c>
      <c r="Y693" s="31">
        <f t="shared" si="415"/>
        <v>-106.82784764276155</v>
      </c>
      <c r="Z693" s="31">
        <f t="shared" si="416"/>
        <v>-89.9997389460612</v>
      </c>
      <c r="AA693" s="31">
        <f t="shared" si="417"/>
        <v>95.633000533022411</v>
      </c>
      <c r="AB693" s="31">
        <f t="shared" si="418"/>
        <v>-89.999052732568671</v>
      </c>
      <c r="AC693" s="31">
        <f t="shared" si="419"/>
        <v>32.850700896769126</v>
      </c>
      <c r="AD693" s="31">
        <f t="shared" si="420"/>
        <v>88.694956041028732</v>
      </c>
      <c r="AE693" s="31">
        <f t="shared" si="421"/>
        <v>22.182432561476972</v>
      </c>
      <c r="AF693" s="31">
        <f t="shared" si="422"/>
        <v>-91.303835637601125</v>
      </c>
      <c r="AG693" s="31">
        <f t="shared" si="410"/>
        <v>92.110410468749379</v>
      </c>
      <c r="AH693" s="31">
        <f t="shared" si="423"/>
        <v>-214.22085787710768</v>
      </c>
      <c r="AI693" s="31">
        <f t="shared" si="424"/>
        <v>-89.999999998885514</v>
      </c>
      <c r="AJ693" s="31">
        <f t="shared" si="425"/>
        <v>131.55523341015731</v>
      </c>
      <c r="AK693" s="31">
        <f t="shared" si="426"/>
        <v>89.999984851802395</v>
      </c>
      <c r="AL693" s="32">
        <f t="shared" si="427"/>
        <v>-73.077037005402559</v>
      </c>
      <c r="AM693" s="31">
        <f t="shared" si="428"/>
        <v>-89.987286334357606</v>
      </c>
      <c r="AN693" s="31">
        <f t="shared" si="429"/>
        <v>-63.632251003603542</v>
      </c>
      <c r="AO693" s="31">
        <f t="shared" si="430"/>
        <v>-89.987301481440724</v>
      </c>
      <c r="AP693" s="30">
        <f t="shared" si="411"/>
        <v>23.609121289162623</v>
      </c>
      <c r="AQ693" s="30">
        <f t="shared" si="412"/>
        <v>-22.498774732165998</v>
      </c>
      <c r="AR693" s="31">
        <f t="shared" si="431"/>
        <v>-40.339471885129946</v>
      </c>
      <c r="AS693" s="33">
        <f t="shared" si="432"/>
        <v>-181.29113711904185</v>
      </c>
      <c r="AT693" s="31">
        <f t="shared" si="433"/>
        <v>2.0497984689519697</v>
      </c>
      <c r="AU693" s="31">
        <f t="shared" si="434"/>
        <v>37.834372985355444</v>
      </c>
      <c r="AV693" s="32">
        <f t="shared" si="435"/>
        <v>-1.4709963041549931E-2</v>
      </c>
      <c r="AW693" s="31">
        <f t="shared" si="436"/>
        <v>-3.3336014596274697</v>
      </c>
      <c r="AX693" s="34">
        <f t="shared" si="437"/>
        <v>2.0350885059104198</v>
      </c>
      <c r="AY693" s="35">
        <f t="shared" si="438"/>
        <v>34.500771525727977</v>
      </c>
      <c r="AZ693" s="10">
        <f t="shared" si="439"/>
        <v>-38.304383379219523</v>
      </c>
      <c r="BA693" s="10">
        <f t="shared" si="440"/>
        <v>-146.79036559331388</v>
      </c>
      <c r="BB693" s="10">
        <f t="shared" si="441"/>
        <v>33.209634406686121</v>
      </c>
      <c r="BC693" s="48"/>
      <c r="BD693" s="46">
        <f t="shared" si="442"/>
        <v>-38</v>
      </c>
      <c r="BE693" s="46">
        <f t="shared" si="443"/>
        <v>-147</v>
      </c>
      <c r="BF693" s="46">
        <f t="shared" si="444"/>
        <v>33</v>
      </c>
    </row>
    <row r="694" spans="22:58" x14ac:dyDescent="0.3">
      <c r="V694" s="29">
        <v>7.9000000000001096</v>
      </c>
      <c r="W694" s="38">
        <f t="shared" si="414"/>
        <v>794328234.72448397</v>
      </c>
      <c r="X694" s="30">
        <f t="shared" si="413"/>
        <v>0.52657877444698298</v>
      </c>
      <c r="Y694" s="31">
        <f t="shared" si="415"/>
        <v>-107.02784764275749</v>
      </c>
      <c r="Z694" s="31">
        <f t="shared" si="416"/>
        <v>-89.999744888374323</v>
      </c>
      <c r="AA694" s="31">
        <f t="shared" si="417"/>
        <v>95.833000532968967</v>
      </c>
      <c r="AB694" s="31">
        <f t="shared" si="418"/>
        <v>-89.999074295007901</v>
      </c>
      <c r="AC694" s="31">
        <f t="shared" si="419"/>
        <v>33.050599504848151</v>
      </c>
      <c r="AD694" s="31">
        <f t="shared" si="420"/>
        <v>88.724652542773427</v>
      </c>
      <c r="AE694" s="31">
        <f t="shared" si="421"/>
        <v>22.382331169506614</v>
      </c>
      <c r="AF694" s="31">
        <f t="shared" si="422"/>
        <v>-91.274166640608811</v>
      </c>
      <c r="AG694" s="31">
        <f t="shared" si="410"/>
        <v>92.110410468749379</v>
      </c>
      <c r="AH694" s="31">
        <f t="shared" si="423"/>
        <v>-214.42085787710766</v>
      </c>
      <c r="AI694" s="31">
        <f t="shared" si="424"/>
        <v>-89.99999999891088</v>
      </c>
      <c r="AJ694" s="31">
        <f t="shared" si="425"/>
        <v>131.75523341015727</v>
      </c>
      <c r="AK694" s="31">
        <f t="shared" si="426"/>
        <v>89.999985196617473</v>
      </c>
      <c r="AL694" s="32">
        <f t="shared" si="427"/>
        <v>-73.277036995778346</v>
      </c>
      <c r="AM694" s="31">
        <f t="shared" si="428"/>
        <v>-89.987575732710283</v>
      </c>
      <c r="AN694" s="31">
        <f t="shared" si="429"/>
        <v>-63.832250993979358</v>
      </c>
      <c r="AO694" s="31">
        <f t="shared" si="430"/>
        <v>-89.98759053500369</v>
      </c>
      <c r="AP694" s="30">
        <f t="shared" si="411"/>
        <v>23.609121289162623</v>
      </c>
      <c r="AQ694" s="30">
        <f t="shared" si="412"/>
        <v>-22.498774732165998</v>
      </c>
      <c r="AR694" s="31">
        <f t="shared" si="431"/>
        <v>-40.339573267476119</v>
      </c>
      <c r="AS694" s="33">
        <f t="shared" si="432"/>
        <v>-181.2617571756125</v>
      </c>
      <c r="AT694" s="31">
        <f t="shared" si="433"/>
        <v>2.1261304937032715</v>
      </c>
      <c r="AU694" s="31">
        <f t="shared" si="434"/>
        <v>38.475258931250337</v>
      </c>
      <c r="AV694" s="32">
        <f t="shared" si="435"/>
        <v>-1.540199435974946E-2</v>
      </c>
      <c r="AW694" s="31">
        <f t="shared" si="436"/>
        <v>-3.4110697439165478</v>
      </c>
      <c r="AX694" s="34">
        <f t="shared" si="437"/>
        <v>2.110728499343522</v>
      </c>
      <c r="AY694" s="35">
        <f t="shared" si="438"/>
        <v>35.064189187333788</v>
      </c>
      <c r="AZ694" s="10">
        <f t="shared" si="439"/>
        <v>-38.228844768132596</v>
      </c>
      <c r="BA694" s="10">
        <f t="shared" si="440"/>
        <v>-146.19756798827871</v>
      </c>
      <c r="BB694" s="10">
        <f t="shared" si="441"/>
        <v>33.802432011721294</v>
      </c>
      <c r="BC694" s="37"/>
      <c r="BD694" s="46">
        <f t="shared" si="442"/>
        <v>-38</v>
      </c>
      <c r="BE694" s="46">
        <f t="shared" si="443"/>
        <v>-146</v>
      </c>
      <c r="BF694" s="46">
        <f t="shared" si="444"/>
        <v>34</v>
      </c>
    </row>
    <row r="695" spans="22:58" x14ac:dyDescent="0.3">
      <c r="V695" s="29">
        <v>7.9100000000001103</v>
      </c>
      <c r="W695" s="38">
        <f t="shared" si="414"/>
        <v>812830516.1643064</v>
      </c>
      <c r="X695" s="30">
        <f t="shared" si="413"/>
        <v>0.52657877444698298</v>
      </c>
      <c r="Y695" s="31">
        <f t="shared" si="415"/>
        <v>-107.22784764275362</v>
      </c>
      <c r="Z695" s="31">
        <f t="shared" si="416"/>
        <v>-89.999750695423899</v>
      </c>
      <c r="AA695" s="31">
        <f t="shared" si="417"/>
        <v>96.033000532917953</v>
      </c>
      <c r="AB695" s="31">
        <f t="shared" si="418"/>
        <v>-89.999095366626094</v>
      </c>
      <c r="AC695" s="31">
        <f t="shared" si="419"/>
        <v>33.250502674105554</v>
      </c>
      <c r="AD695" s="31">
        <f t="shared" si="420"/>
        <v>88.753673731843691</v>
      </c>
      <c r="AE695" s="31">
        <f t="shared" si="421"/>
        <v>22.58223433871688</v>
      </c>
      <c r="AF695" s="31">
        <f t="shared" si="422"/>
        <v>-91.245172330206316</v>
      </c>
      <c r="AG695" s="31">
        <f t="shared" si="410"/>
        <v>92.110410468749379</v>
      </c>
      <c r="AH695" s="31">
        <f t="shared" si="423"/>
        <v>-214.62085787710765</v>
      </c>
      <c r="AI695" s="31">
        <f t="shared" si="424"/>
        <v>-89.999999998935664</v>
      </c>
      <c r="AJ695" s="31">
        <f t="shared" si="425"/>
        <v>131.95523341015726</v>
      </c>
      <c r="AK695" s="31">
        <f t="shared" si="426"/>
        <v>89.999985533583597</v>
      </c>
      <c r="AL695" s="32">
        <f t="shared" si="427"/>
        <v>-73.477036986587308</v>
      </c>
      <c r="AM695" s="31">
        <f t="shared" si="428"/>
        <v>-89.987858543552832</v>
      </c>
      <c r="AN695" s="31">
        <f t="shared" si="429"/>
        <v>-64.03225098478832</v>
      </c>
      <c r="AO695" s="31">
        <f t="shared" si="430"/>
        <v>-89.987873008904899</v>
      </c>
      <c r="AP695" s="30">
        <f t="shared" si="411"/>
        <v>23.609121289162623</v>
      </c>
      <c r="AQ695" s="30">
        <f t="shared" si="412"/>
        <v>-22.498774732165998</v>
      </c>
      <c r="AR695" s="31">
        <f t="shared" si="431"/>
        <v>-40.339670089074815</v>
      </c>
      <c r="AS695" s="33">
        <f t="shared" si="432"/>
        <v>-181.23304533911121</v>
      </c>
      <c r="AT695" s="31">
        <f t="shared" si="433"/>
        <v>2.2046475490672708</v>
      </c>
      <c r="AU695" s="31">
        <f t="shared" si="434"/>
        <v>39.11948513935949</v>
      </c>
      <c r="AV695" s="32">
        <f t="shared" si="435"/>
        <v>-1.6126521938172579E-2</v>
      </c>
      <c r="AW695" s="31">
        <f t="shared" si="436"/>
        <v>-3.4903295701529191</v>
      </c>
      <c r="AX695" s="34">
        <f t="shared" si="437"/>
        <v>2.1885210271290982</v>
      </c>
      <c r="AY695" s="35">
        <f t="shared" si="438"/>
        <v>35.629155569206574</v>
      </c>
      <c r="AZ695" s="10">
        <f t="shared" si="439"/>
        <v>-38.151149061945716</v>
      </c>
      <c r="BA695" s="10">
        <f t="shared" si="440"/>
        <v>-145.60388976990464</v>
      </c>
      <c r="BB695" s="10">
        <f t="shared" si="441"/>
        <v>34.39611023009536</v>
      </c>
      <c r="BC695" s="37"/>
      <c r="BD695" s="46">
        <f t="shared" si="442"/>
        <v>-38</v>
      </c>
      <c r="BE695" s="46">
        <f t="shared" si="443"/>
        <v>-146</v>
      </c>
      <c r="BF695" s="46">
        <f t="shared" si="444"/>
        <v>34</v>
      </c>
    </row>
    <row r="696" spans="22:58" x14ac:dyDescent="0.3">
      <c r="V696" s="29">
        <v>7.9200000000001101</v>
      </c>
      <c r="W696" s="36">
        <f t="shared" si="414"/>
        <v>831763771.10288286</v>
      </c>
      <c r="X696" s="30">
        <f t="shared" si="413"/>
        <v>0.52657877444698298</v>
      </c>
      <c r="Y696" s="31">
        <f t="shared" si="415"/>
        <v>-107.4278476427499</v>
      </c>
      <c r="Z696" s="31">
        <f t="shared" si="416"/>
        <v>-89.999756370288864</v>
      </c>
      <c r="AA696" s="31">
        <f t="shared" si="417"/>
        <v>96.233000532869227</v>
      </c>
      <c r="AB696" s="31">
        <f t="shared" si="418"/>
        <v>-89.999115958595695</v>
      </c>
      <c r="AC696" s="31">
        <f t="shared" si="419"/>
        <v>33.450410199448861</v>
      </c>
      <c r="AD696" s="31">
        <f t="shared" si="420"/>
        <v>88.782034936059105</v>
      </c>
      <c r="AE696" s="31">
        <f t="shared" si="421"/>
        <v>22.78214186401518</v>
      </c>
      <c r="AF696" s="31">
        <f t="shared" si="422"/>
        <v>-91.21683739282544</v>
      </c>
      <c r="AG696" s="31">
        <f t="shared" si="410"/>
        <v>92.110410468749379</v>
      </c>
      <c r="AH696" s="31">
        <f t="shared" si="423"/>
        <v>-214.82085787710764</v>
      </c>
      <c r="AI696" s="31">
        <f t="shared" si="424"/>
        <v>-89.999999998959893</v>
      </c>
      <c r="AJ696" s="31">
        <f t="shared" si="425"/>
        <v>132.15523341015725</v>
      </c>
      <c r="AK696" s="31">
        <f t="shared" si="426"/>
        <v>89.999985862879441</v>
      </c>
      <c r="AL696" s="32">
        <f t="shared" si="427"/>
        <v>-73.677036977809934</v>
      </c>
      <c r="AM696" s="31">
        <f t="shared" si="428"/>
        <v>-89.988134916835222</v>
      </c>
      <c r="AN696" s="31">
        <f t="shared" si="429"/>
        <v>-64.232250976010945</v>
      </c>
      <c r="AO696" s="31">
        <f t="shared" si="430"/>
        <v>-89.988149052915674</v>
      </c>
      <c r="AP696" s="30">
        <f t="shared" si="411"/>
        <v>23.609121289162623</v>
      </c>
      <c r="AQ696" s="30">
        <f t="shared" si="412"/>
        <v>-22.498774732165998</v>
      </c>
      <c r="AR696" s="31">
        <f t="shared" si="431"/>
        <v>-40.33976255499914</v>
      </c>
      <c r="AS696" s="33">
        <f t="shared" si="432"/>
        <v>-181.2049864457411</v>
      </c>
      <c r="AT696" s="31">
        <f t="shared" si="433"/>
        <v>2.285371353890278</v>
      </c>
      <c r="AU696" s="31">
        <f t="shared" si="434"/>
        <v>39.766741656361575</v>
      </c>
      <c r="AV696" s="32">
        <f t="shared" si="435"/>
        <v>-1.6885065920713562E-2</v>
      </c>
      <c r="AW696" s="31">
        <f t="shared" si="436"/>
        <v>-3.5714217488598785</v>
      </c>
      <c r="AX696" s="34">
        <f t="shared" si="437"/>
        <v>2.2684862879695644</v>
      </c>
      <c r="AY696" s="35">
        <f t="shared" si="438"/>
        <v>36.195319907501698</v>
      </c>
      <c r="AZ696" s="10">
        <f t="shared" si="439"/>
        <v>-38.071276267029575</v>
      </c>
      <c r="BA696" s="10">
        <f t="shared" si="440"/>
        <v>-145.0096665382394</v>
      </c>
      <c r="BB696" s="10">
        <f t="shared" si="441"/>
        <v>34.990333461760599</v>
      </c>
      <c r="BC696" s="48"/>
      <c r="BD696" s="46">
        <f t="shared" si="442"/>
        <v>-38</v>
      </c>
      <c r="BE696" s="46">
        <f t="shared" si="443"/>
        <v>-145</v>
      </c>
      <c r="BF696" s="46">
        <f t="shared" si="444"/>
        <v>35</v>
      </c>
    </row>
    <row r="697" spans="22:58" x14ac:dyDescent="0.3">
      <c r="V697" s="29">
        <v>7.9300000000001098</v>
      </c>
      <c r="W697" s="38">
        <f t="shared" si="414"/>
        <v>851138038.20259321</v>
      </c>
      <c r="X697" s="30">
        <f t="shared" si="413"/>
        <v>0.52657877444698298</v>
      </c>
      <c r="Y697" s="31">
        <f t="shared" si="415"/>
        <v>-107.62784764274639</v>
      </c>
      <c r="Z697" s="31">
        <f t="shared" si="416"/>
        <v>-89.999761915978155</v>
      </c>
      <c r="AA697" s="31">
        <f t="shared" si="417"/>
        <v>96.433000532822689</v>
      </c>
      <c r="AB697" s="31">
        <f t="shared" si="418"/>
        <v>-89.999136081834848</v>
      </c>
      <c r="AC697" s="31">
        <f t="shared" si="419"/>
        <v>33.650321884999151</v>
      </c>
      <c r="AD697" s="31">
        <f t="shared" si="420"/>
        <v>88.809751137280827</v>
      </c>
      <c r="AE697" s="31">
        <f t="shared" si="421"/>
        <v>22.982053549522441</v>
      </c>
      <c r="AF697" s="31">
        <f t="shared" si="422"/>
        <v>-91.189146860532176</v>
      </c>
      <c r="AG697" s="31">
        <f t="shared" si="410"/>
        <v>92.110410468749379</v>
      </c>
      <c r="AH697" s="31">
        <f t="shared" si="423"/>
        <v>-215.02085787710766</v>
      </c>
      <c r="AI697" s="31">
        <f t="shared" si="424"/>
        <v>-89.999999998983569</v>
      </c>
      <c r="AJ697" s="31">
        <f t="shared" si="425"/>
        <v>132.35523341015724</v>
      </c>
      <c r="AK697" s="31">
        <f t="shared" si="426"/>
        <v>89.999986184679585</v>
      </c>
      <c r="AL697" s="32">
        <f t="shared" si="427"/>
        <v>-73.877036969427607</v>
      </c>
      <c r="AM697" s="31">
        <f t="shared" si="428"/>
        <v>-89.988404999094172</v>
      </c>
      <c r="AN697" s="31">
        <f t="shared" si="429"/>
        <v>-64.432250967628647</v>
      </c>
      <c r="AO697" s="31">
        <f t="shared" si="430"/>
        <v>-89.988418813398155</v>
      </c>
      <c r="AP697" s="30">
        <f t="shared" si="411"/>
        <v>23.609121289162623</v>
      </c>
      <c r="AQ697" s="30">
        <f t="shared" si="412"/>
        <v>-22.498774732165998</v>
      </c>
      <c r="AR697" s="31">
        <f t="shared" si="431"/>
        <v>-40.339850861109582</v>
      </c>
      <c r="AS697" s="33">
        <f t="shared" si="432"/>
        <v>-181.17756567393033</v>
      </c>
      <c r="AT697" s="31">
        <f t="shared" si="433"/>
        <v>2.3683215796849812</v>
      </c>
      <c r="AU697" s="31">
        <f t="shared" si="434"/>
        <v>40.416710902265734</v>
      </c>
      <c r="AV697" s="32">
        <f t="shared" si="435"/>
        <v>-1.7679217004056284E-2</v>
      </c>
      <c r="AW697" s="31">
        <f t="shared" si="436"/>
        <v>-3.654387975934418</v>
      </c>
      <c r="AX697" s="34">
        <f t="shared" si="437"/>
        <v>2.350642362680925</v>
      </c>
      <c r="AY697" s="35">
        <f t="shared" si="438"/>
        <v>36.762322926331315</v>
      </c>
      <c r="AZ697" s="10">
        <f t="shared" si="439"/>
        <v>-37.98920849842866</v>
      </c>
      <c r="BA697" s="10">
        <f t="shared" si="440"/>
        <v>-144.41524274759902</v>
      </c>
      <c r="BB697" s="10">
        <f t="shared" si="441"/>
        <v>35.584757252400976</v>
      </c>
      <c r="BC697" s="37"/>
      <c r="BD697" s="46">
        <f t="shared" si="442"/>
        <v>-38</v>
      </c>
      <c r="BE697" s="46">
        <f t="shared" si="443"/>
        <v>-144</v>
      </c>
      <c r="BF697" s="46">
        <f t="shared" si="444"/>
        <v>36</v>
      </c>
    </row>
    <row r="698" spans="22:58" x14ac:dyDescent="0.3">
      <c r="V698" s="29">
        <v>7.9400000000001096</v>
      </c>
      <c r="W698" s="38">
        <f t="shared" si="414"/>
        <v>870963589.9563024</v>
      </c>
      <c r="X698" s="30">
        <f t="shared" si="413"/>
        <v>0.52657877444698298</v>
      </c>
      <c r="Y698" s="31">
        <f t="shared" si="415"/>
        <v>-107.827847642743</v>
      </c>
      <c r="Z698" s="31">
        <f t="shared" si="416"/>
        <v>-89.999767335432139</v>
      </c>
      <c r="AA698" s="31">
        <f t="shared" si="417"/>
        <v>96.63300053277824</v>
      </c>
      <c r="AB698" s="31">
        <f t="shared" si="418"/>
        <v>-89.999155747013148</v>
      </c>
      <c r="AC698" s="31">
        <f t="shared" si="419"/>
        <v>33.850237543677942</v>
      </c>
      <c r="AD698" s="31">
        <f t="shared" si="420"/>
        <v>88.836836979090393</v>
      </c>
      <c r="AE698" s="31">
        <f t="shared" si="421"/>
        <v>23.181969208160176</v>
      </c>
      <c r="AF698" s="31">
        <f t="shared" si="422"/>
        <v>-91.162086103354895</v>
      </c>
      <c r="AG698" s="31">
        <f t="shared" si="410"/>
        <v>92.110410468749379</v>
      </c>
      <c r="AH698" s="31">
        <f t="shared" si="423"/>
        <v>-215.22085787710765</v>
      </c>
      <c r="AI698" s="31">
        <f t="shared" si="424"/>
        <v>-89.999999999006704</v>
      </c>
      <c r="AJ698" s="31">
        <f t="shared" si="425"/>
        <v>132.55523341015723</v>
      </c>
      <c r="AK698" s="31">
        <f t="shared" si="426"/>
        <v>89.999986499154673</v>
      </c>
      <c r="AL698" s="32">
        <f t="shared" si="427"/>
        <v>-74.077036961422536</v>
      </c>
      <c r="AM698" s="31">
        <f t="shared" si="428"/>
        <v>-89.988668933530846</v>
      </c>
      <c r="AN698" s="31">
        <f t="shared" si="429"/>
        <v>-64.632250959623576</v>
      </c>
      <c r="AO698" s="31">
        <f t="shared" si="430"/>
        <v>-89.988682433382877</v>
      </c>
      <c r="AP698" s="30">
        <f t="shared" si="411"/>
        <v>23.609121289162623</v>
      </c>
      <c r="AQ698" s="30">
        <f t="shared" si="412"/>
        <v>-22.498774732165998</v>
      </c>
      <c r="AR698" s="31">
        <f t="shared" si="431"/>
        <v>-40.339935194466776</v>
      </c>
      <c r="AS698" s="33">
        <f t="shared" si="432"/>
        <v>-181.15076853673776</v>
      </c>
      <c r="AT698" s="31">
        <f t="shared" si="433"/>
        <v>2.4535157719413165</v>
      </c>
      <c r="AU698" s="31">
        <f t="shared" si="434"/>
        <v>41.069068396101187</v>
      </c>
      <c r="AV698" s="32">
        <f t="shared" si="435"/>
        <v>-1.8510639658555084E-2</v>
      </c>
      <c r="AW698" s="31">
        <f t="shared" si="436"/>
        <v>-3.7392708486733941</v>
      </c>
      <c r="AX698" s="34">
        <f t="shared" si="437"/>
        <v>2.4350051322827615</v>
      </c>
      <c r="AY698" s="35">
        <f t="shared" si="438"/>
        <v>37.329797547427795</v>
      </c>
      <c r="AZ698" s="10">
        <f t="shared" si="439"/>
        <v>-37.904930062184015</v>
      </c>
      <c r="BA698" s="10">
        <f t="shared" si="440"/>
        <v>-143.82097098930996</v>
      </c>
      <c r="BB698" s="10">
        <f t="shared" si="441"/>
        <v>36.179029010690044</v>
      </c>
      <c r="BC698" s="37"/>
      <c r="BD698" s="46">
        <f t="shared" si="442"/>
        <v>-38</v>
      </c>
      <c r="BE698" s="46">
        <f t="shared" si="443"/>
        <v>-144</v>
      </c>
      <c r="BF698" s="46">
        <f t="shared" si="444"/>
        <v>36</v>
      </c>
    </row>
    <row r="699" spans="22:58" x14ac:dyDescent="0.3">
      <c r="V699" s="29">
        <v>7.9500000000001103</v>
      </c>
      <c r="W699" s="36">
        <f t="shared" si="414"/>
        <v>891250938.13397229</v>
      </c>
      <c r="X699" s="30">
        <f t="shared" si="413"/>
        <v>0.52657877444698298</v>
      </c>
      <c r="Y699" s="31">
        <f t="shared" si="415"/>
        <v>-108.02784764273979</v>
      </c>
      <c r="Z699" s="31">
        <f t="shared" si="416"/>
        <v>-89.99977263152428</v>
      </c>
      <c r="AA699" s="31">
        <f t="shared" si="417"/>
        <v>96.833000532735809</v>
      </c>
      <c r="AB699" s="31">
        <f t="shared" si="418"/>
        <v>-89.999174964557341</v>
      </c>
      <c r="AC699" s="31">
        <f t="shared" si="419"/>
        <v>34.050156996812447</v>
      </c>
      <c r="AD699" s="31">
        <f t="shared" si="420"/>
        <v>88.863306774306665</v>
      </c>
      <c r="AE699" s="31">
        <f t="shared" si="421"/>
        <v>23.381888661255459</v>
      </c>
      <c r="AF699" s="31">
        <f t="shared" si="422"/>
        <v>-91.135640821774956</v>
      </c>
      <c r="AG699" s="31">
        <f t="shared" si="410"/>
        <v>92.110410468749379</v>
      </c>
      <c r="AH699" s="31">
        <f t="shared" si="423"/>
        <v>-215.42085787710764</v>
      </c>
      <c r="AI699" s="31">
        <f t="shared" si="424"/>
        <v>-89.999999999029313</v>
      </c>
      <c r="AJ699" s="31">
        <f t="shared" si="425"/>
        <v>132.75523341015722</v>
      </c>
      <c r="AK699" s="31">
        <f t="shared" si="426"/>
        <v>89.999986806471426</v>
      </c>
      <c r="AL699" s="32">
        <f t="shared" si="427"/>
        <v>-74.277036953777767</v>
      </c>
      <c r="AM699" s="31">
        <f t="shared" si="428"/>
        <v>-89.988926860086721</v>
      </c>
      <c r="AN699" s="31">
        <f t="shared" si="429"/>
        <v>-64.832250951978807</v>
      </c>
      <c r="AO699" s="31">
        <f t="shared" si="430"/>
        <v>-89.988940052644608</v>
      </c>
      <c r="AP699" s="30">
        <f t="shared" si="411"/>
        <v>23.609121289162623</v>
      </c>
      <c r="AQ699" s="30">
        <f t="shared" si="412"/>
        <v>-22.498774732165998</v>
      </c>
      <c r="AR699" s="31">
        <f t="shared" si="431"/>
        <v>-40.340015733726723</v>
      </c>
      <c r="AS699" s="33">
        <f t="shared" si="432"/>
        <v>-181.12458087441956</v>
      </c>
      <c r="AT699" s="31">
        <f t="shared" si="433"/>
        <v>2.5409692790417475</v>
      </c>
      <c r="AU699" s="31">
        <f t="shared" si="434"/>
        <v>41.723483523584541</v>
      </c>
      <c r="AV699" s="32">
        <f t="shared" si="435"/>
        <v>-1.9381075491030499E-2</v>
      </c>
      <c r="AW699" s="31">
        <f t="shared" si="436"/>
        <v>-3.8261138818524509</v>
      </c>
      <c r="AX699" s="34">
        <f t="shared" si="437"/>
        <v>2.5215882035507171</v>
      </c>
      <c r="AY699" s="35">
        <f t="shared" si="438"/>
        <v>37.897369641732091</v>
      </c>
      <c r="AZ699" s="10">
        <f t="shared" si="439"/>
        <v>-37.81842753017601</v>
      </c>
      <c r="BA699" s="10">
        <f t="shared" si="440"/>
        <v>-143.22721123268747</v>
      </c>
      <c r="BB699" s="10">
        <f t="shared" si="441"/>
        <v>36.772788767312534</v>
      </c>
      <c r="BC699" s="48"/>
      <c r="BD699" s="46">
        <f t="shared" si="442"/>
        <v>-38</v>
      </c>
      <c r="BE699" s="46">
        <f t="shared" si="443"/>
        <v>-143</v>
      </c>
      <c r="BF699" s="46">
        <f t="shared" si="444"/>
        <v>37</v>
      </c>
    </row>
    <row r="700" spans="22:58" x14ac:dyDescent="0.3">
      <c r="V700" s="29">
        <v>7.9600000000001101</v>
      </c>
      <c r="W700" s="38">
        <f t="shared" si="414"/>
        <v>912010839.35614169</v>
      </c>
      <c r="X700" s="30">
        <f t="shared" si="413"/>
        <v>0.52657877444698298</v>
      </c>
      <c r="Y700" s="31">
        <f t="shared" si="415"/>
        <v>-108.22784764273671</v>
      </c>
      <c r="Z700" s="31">
        <f t="shared" si="416"/>
        <v>-89.999777807062671</v>
      </c>
      <c r="AA700" s="31">
        <f t="shared" si="417"/>
        <v>97.033000532695283</v>
      </c>
      <c r="AB700" s="31">
        <f t="shared" si="418"/>
        <v>-89.999193744656836</v>
      </c>
      <c r="AC700" s="31">
        <f t="shared" si="419"/>
        <v>34.250080073758518</v>
      </c>
      <c r="AD700" s="31">
        <f t="shared" si="420"/>
        <v>88.889174512343857</v>
      </c>
      <c r="AE700" s="31">
        <f t="shared" si="421"/>
        <v>23.581811738164085</v>
      </c>
      <c r="AF700" s="31">
        <f t="shared" si="422"/>
        <v>-91.10979703937565</v>
      </c>
      <c r="AG700" s="31">
        <f t="shared" si="410"/>
        <v>92.110410468749379</v>
      </c>
      <c r="AH700" s="31">
        <f t="shared" si="423"/>
        <v>-215.62085787710765</v>
      </c>
      <c r="AI700" s="31">
        <f t="shared" si="424"/>
        <v>-89.999999999051411</v>
      </c>
      <c r="AJ700" s="31">
        <f t="shared" si="425"/>
        <v>132.95523341015721</v>
      </c>
      <c r="AK700" s="31">
        <f t="shared" si="426"/>
        <v>89.999987106792815</v>
      </c>
      <c r="AL700" s="32">
        <f t="shared" si="427"/>
        <v>-74.477036946477057</v>
      </c>
      <c r="AM700" s="31">
        <f t="shared" si="428"/>
        <v>-89.98917891551784</v>
      </c>
      <c r="AN700" s="31">
        <f t="shared" si="429"/>
        <v>-65.032250944678125</v>
      </c>
      <c r="AO700" s="31">
        <f t="shared" si="430"/>
        <v>-89.989191807776436</v>
      </c>
      <c r="AP700" s="30">
        <f t="shared" si="411"/>
        <v>23.609121289162623</v>
      </c>
      <c r="AQ700" s="30">
        <f t="shared" si="412"/>
        <v>-22.498774732165998</v>
      </c>
      <c r="AR700" s="31">
        <f t="shared" si="431"/>
        <v>-40.340092649517416</v>
      </c>
      <c r="AS700" s="33">
        <f t="shared" si="432"/>
        <v>-181.0989888471521</v>
      </c>
      <c r="AT700" s="31">
        <f t="shared" si="433"/>
        <v>2.6306951893821844</v>
      </c>
      <c r="AU700" s="31">
        <f t="shared" si="434"/>
        <v>42.379620342624975</v>
      </c>
      <c r="AV700" s="32">
        <f t="shared" si="435"/>
        <v>-2.0292346755155073E-2</v>
      </c>
      <c r="AW700" s="31">
        <f t="shared" si="436"/>
        <v>-3.9149615238370052</v>
      </c>
      <c r="AX700" s="34">
        <f t="shared" si="437"/>
        <v>2.6104028426270292</v>
      </c>
      <c r="AY700" s="35">
        <f t="shared" si="438"/>
        <v>38.464658818787967</v>
      </c>
      <c r="AZ700" s="10">
        <f t="shared" si="439"/>
        <v>-37.729689806890384</v>
      </c>
      <c r="BA700" s="10">
        <f t="shared" si="440"/>
        <v>-142.63433002836413</v>
      </c>
      <c r="BB700" s="10">
        <f t="shared" si="441"/>
        <v>37.365669971635867</v>
      </c>
      <c r="BC700" s="37"/>
      <c r="BD700" s="46">
        <f t="shared" si="442"/>
        <v>-38</v>
      </c>
      <c r="BE700" s="46">
        <f t="shared" si="443"/>
        <v>-143</v>
      </c>
      <c r="BF700" s="46">
        <f t="shared" si="444"/>
        <v>37</v>
      </c>
    </row>
    <row r="701" spans="22:58" x14ac:dyDescent="0.3">
      <c r="V701" s="29">
        <v>7.9700000000001099</v>
      </c>
      <c r="W701" s="38">
        <f t="shared" si="414"/>
        <v>933254300.79722834</v>
      </c>
      <c r="X701" s="30">
        <f t="shared" si="413"/>
        <v>0.52657877444698298</v>
      </c>
      <c r="Y701" s="31">
        <f t="shared" si="415"/>
        <v>-108.42784764273375</v>
      </c>
      <c r="Z701" s="31">
        <f t="shared" si="416"/>
        <v>-89.999782864791399</v>
      </c>
      <c r="AA701" s="31">
        <f t="shared" si="417"/>
        <v>97.233000532656575</v>
      </c>
      <c r="AB701" s="31">
        <f t="shared" si="418"/>
        <v>-89.999212097269051</v>
      </c>
      <c r="AC701" s="31">
        <f t="shared" si="419"/>
        <v>34.450006611540424</v>
      </c>
      <c r="AD701" s="31">
        <f t="shared" si="420"/>
        <v>88.914453866413623</v>
      </c>
      <c r="AE701" s="31">
        <f t="shared" si="421"/>
        <v>23.781738275910236</v>
      </c>
      <c r="AF701" s="31">
        <f t="shared" si="422"/>
        <v>-91.084541095646841</v>
      </c>
      <c r="AG701" s="31">
        <f t="shared" si="410"/>
        <v>92.110410468749379</v>
      </c>
      <c r="AH701" s="31">
        <f t="shared" si="423"/>
        <v>-215.82085787710764</v>
      </c>
      <c r="AI701" s="31">
        <f t="shared" si="424"/>
        <v>-89.999999999073012</v>
      </c>
      <c r="AJ701" s="31">
        <f t="shared" si="425"/>
        <v>133.15523341015719</v>
      </c>
      <c r="AK701" s="31">
        <f t="shared" si="426"/>
        <v>89.99998740027803</v>
      </c>
      <c r="AL701" s="32">
        <f t="shared" si="427"/>
        <v>-74.677036939504944</v>
      </c>
      <c r="AM701" s="31">
        <f t="shared" si="428"/>
        <v>-89.989425233467259</v>
      </c>
      <c r="AN701" s="31">
        <f t="shared" si="429"/>
        <v>-65.232250937706013</v>
      </c>
      <c r="AO701" s="31">
        <f t="shared" si="430"/>
        <v>-89.98943783226224</v>
      </c>
      <c r="AP701" s="30">
        <f t="shared" si="411"/>
        <v>23.609121289162623</v>
      </c>
      <c r="AQ701" s="30">
        <f t="shared" si="412"/>
        <v>-22.498774732165998</v>
      </c>
      <c r="AR701" s="31">
        <f t="shared" si="431"/>
        <v>-40.340166104799152</v>
      </c>
      <c r="AS701" s="33">
        <f t="shared" si="432"/>
        <v>-181.07397892790908</v>
      </c>
      <c r="AT701" s="31">
        <f t="shared" si="433"/>
        <v>2.7227042772386052</v>
      </c>
      <c r="AU701" s="31">
        <f t="shared" si="434"/>
        <v>43.037138422099588</v>
      </c>
      <c r="AV701" s="32">
        <f t="shared" si="435"/>
        <v>-2.1246360015452027E-2</v>
      </c>
      <c r="AW701" s="31">
        <f t="shared" si="436"/>
        <v>-4.0058591727026247</v>
      </c>
      <c r="AX701" s="34">
        <f t="shared" si="437"/>
        <v>2.701457917223153</v>
      </c>
      <c r="AY701" s="35">
        <f t="shared" si="438"/>
        <v>39.03127924939696</v>
      </c>
      <c r="AZ701" s="10">
        <f t="shared" si="439"/>
        <v>-37.638708187576</v>
      </c>
      <c r="BA701" s="10">
        <f t="shared" si="440"/>
        <v>-142.04269967851212</v>
      </c>
      <c r="BB701" s="10">
        <f t="shared" si="441"/>
        <v>37.957300321487878</v>
      </c>
      <c r="BC701" s="37"/>
      <c r="BD701" s="46">
        <f t="shared" si="442"/>
        <v>-38</v>
      </c>
      <c r="BE701" s="46">
        <f t="shared" si="443"/>
        <v>-142</v>
      </c>
      <c r="BF701" s="46">
        <f t="shared" si="444"/>
        <v>38</v>
      </c>
    </row>
    <row r="702" spans="22:58" x14ac:dyDescent="0.3">
      <c r="V702" s="29">
        <v>7.9800000000001097</v>
      </c>
      <c r="W702" s="36">
        <f t="shared" si="414"/>
        <v>954992586.02167869</v>
      </c>
      <c r="X702" s="30">
        <f t="shared" si="413"/>
        <v>0.52657877444698298</v>
      </c>
      <c r="Y702" s="31">
        <f t="shared" si="415"/>
        <v>-108.62784764273094</v>
      </c>
      <c r="Z702" s="31">
        <f t="shared" si="416"/>
        <v>-89.999787807392181</v>
      </c>
      <c r="AA702" s="31">
        <f t="shared" si="417"/>
        <v>97.433000532619602</v>
      </c>
      <c r="AB702" s="31">
        <f t="shared" si="418"/>
        <v>-89.999230032124814</v>
      </c>
      <c r="AC702" s="31">
        <f t="shared" si="419"/>
        <v>34.649936454506772</v>
      </c>
      <c r="AD702" s="31">
        <f t="shared" si="420"/>
        <v>88.939158200573544</v>
      </c>
      <c r="AE702" s="31">
        <f t="shared" si="421"/>
        <v>23.981668118842421</v>
      </c>
      <c r="AF702" s="31">
        <f t="shared" si="422"/>
        <v>-91.05985963894345</v>
      </c>
      <c r="AG702" s="31">
        <f t="shared" si="410"/>
        <v>92.110410468749379</v>
      </c>
      <c r="AH702" s="31">
        <f t="shared" si="423"/>
        <v>-216.02085787710763</v>
      </c>
      <c r="AI702" s="31">
        <f t="shared" si="424"/>
        <v>-89.999999999094101</v>
      </c>
      <c r="AJ702" s="31">
        <f t="shared" si="425"/>
        <v>133.35523341015718</v>
      </c>
      <c r="AK702" s="31">
        <f t="shared" si="426"/>
        <v>89.999987687082722</v>
      </c>
      <c r="AL702" s="32">
        <f t="shared" si="427"/>
        <v>-74.877036932846622</v>
      </c>
      <c r="AM702" s="31">
        <f t="shared" si="428"/>
        <v>-89.989665944536</v>
      </c>
      <c r="AN702" s="31">
        <f t="shared" si="429"/>
        <v>-65.43225093104769</v>
      </c>
      <c r="AO702" s="31">
        <f t="shared" si="430"/>
        <v>-89.989678256547379</v>
      </c>
      <c r="AP702" s="30">
        <f t="shared" si="411"/>
        <v>23.609121289162623</v>
      </c>
      <c r="AQ702" s="30">
        <f t="shared" si="412"/>
        <v>-22.498774732165998</v>
      </c>
      <c r="AR702" s="31">
        <f t="shared" si="431"/>
        <v>-40.340236255208644</v>
      </c>
      <c r="AS702" s="33">
        <f t="shared" si="432"/>
        <v>-181.04953789549083</v>
      </c>
      <c r="AT702" s="31">
        <f t="shared" si="433"/>
        <v>2.8170049578505152</v>
      </c>
      <c r="AU702" s="31">
        <f t="shared" si="434"/>
        <v>43.695693708949662</v>
      </c>
      <c r="AV702" s="32">
        <f t="shared" si="435"/>
        <v>-2.224510997095569E-2</v>
      </c>
      <c r="AW702" s="31">
        <f t="shared" si="436"/>
        <v>-4.0988531923401323</v>
      </c>
      <c r="AX702" s="34">
        <f t="shared" si="437"/>
        <v>2.7947598478795594</v>
      </c>
      <c r="AY702" s="35">
        <f t="shared" si="438"/>
        <v>39.596840516609532</v>
      </c>
      <c r="AZ702" s="10">
        <f t="shared" si="439"/>
        <v>-37.545476407329083</v>
      </c>
      <c r="BA702" s="10">
        <f t="shared" si="440"/>
        <v>-141.45269737888128</v>
      </c>
      <c r="BB702" s="10">
        <f t="shared" si="441"/>
        <v>38.547302621118718</v>
      </c>
      <c r="BC702" s="48"/>
      <c r="BD702" s="46">
        <f t="shared" si="442"/>
        <v>-38</v>
      </c>
      <c r="BE702" s="46">
        <f t="shared" si="443"/>
        <v>-141</v>
      </c>
      <c r="BF702" s="46">
        <f t="shared" si="444"/>
        <v>39</v>
      </c>
    </row>
    <row r="703" spans="22:58" x14ac:dyDescent="0.3">
      <c r="V703" s="29">
        <v>7.9900000000001103</v>
      </c>
      <c r="W703" s="38">
        <f t="shared" si="414"/>
        <v>977237220.95605898</v>
      </c>
      <c r="X703" s="30">
        <f t="shared" si="413"/>
        <v>0.52657877444698298</v>
      </c>
      <c r="Y703" s="31">
        <f t="shared" si="415"/>
        <v>-108.82784764272827</v>
      </c>
      <c r="Z703" s="31">
        <f t="shared" si="416"/>
        <v>-89.999792637485626</v>
      </c>
      <c r="AA703" s="31">
        <f t="shared" si="417"/>
        <v>97.633000532584305</v>
      </c>
      <c r="AB703" s="31">
        <f t="shared" si="418"/>
        <v>-89.99924755873343</v>
      </c>
      <c r="AC703" s="31">
        <f t="shared" si="419"/>
        <v>34.849869454001791</v>
      </c>
      <c r="AD703" s="31">
        <f t="shared" si="420"/>
        <v>88.963300576625429</v>
      </c>
      <c r="AE703" s="31">
        <f t="shared" si="421"/>
        <v>24.181601118304812</v>
      </c>
      <c r="AF703" s="31">
        <f t="shared" si="422"/>
        <v>-91.035739619593627</v>
      </c>
      <c r="AG703" s="31">
        <f t="shared" si="410"/>
        <v>92.110410468749379</v>
      </c>
      <c r="AH703" s="31">
        <f t="shared" si="423"/>
        <v>-216.22085787710768</v>
      </c>
      <c r="AI703" s="31">
        <f t="shared" si="424"/>
        <v>-89.999999999114721</v>
      </c>
      <c r="AJ703" s="31">
        <f t="shared" si="425"/>
        <v>133.55523341015717</v>
      </c>
      <c r="AK703" s="31">
        <f t="shared" si="426"/>
        <v>89.999987967358933</v>
      </c>
      <c r="AL703" s="32">
        <f t="shared" si="427"/>
        <v>-75.077036926487978</v>
      </c>
      <c r="AM703" s="31">
        <f t="shared" si="428"/>
        <v>-89.989901176352234</v>
      </c>
      <c r="AN703" s="31">
        <f t="shared" si="429"/>
        <v>-65.632250924689103</v>
      </c>
      <c r="AO703" s="31">
        <f t="shared" si="430"/>
        <v>-89.989913208108021</v>
      </c>
      <c r="AP703" s="30">
        <f t="shared" si="411"/>
        <v>23.609121289162623</v>
      </c>
      <c r="AQ703" s="30">
        <f t="shared" si="412"/>
        <v>-22.498774732165998</v>
      </c>
      <c r="AR703" s="31">
        <f t="shared" si="431"/>
        <v>-40.340303249387667</v>
      </c>
      <c r="AS703" s="33">
        <f t="shared" si="432"/>
        <v>-181.02565282770166</v>
      </c>
      <c r="AT703" s="31">
        <f t="shared" si="433"/>
        <v>2.9136032521163475</v>
      </c>
      <c r="AU703" s="31">
        <f t="shared" si="434"/>
        <v>44.354939418318779</v>
      </c>
      <c r="AV703" s="32">
        <f t="shared" si="435"/>
        <v>-2.3290683444874082E-2</v>
      </c>
      <c r="AW703" s="31">
        <f t="shared" si="436"/>
        <v>-4.1939909285184838</v>
      </c>
      <c r="AX703" s="34">
        <f t="shared" si="437"/>
        <v>2.8903125686714732</v>
      </c>
      <c r="AY703" s="35">
        <f t="shared" si="438"/>
        <v>40.160948489800298</v>
      </c>
      <c r="AZ703" s="10">
        <f t="shared" si="439"/>
        <v>-37.449990680716191</v>
      </c>
      <c r="BA703" s="10">
        <f t="shared" si="440"/>
        <v>-140.86470433790137</v>
      </c>
      <c r="BB703" s="10">
        <f t="shared" si="441"/>
        <v>39.135295662098628</v>
      </c>
      <c r="BC703" s="37"/>
      <c r="BD703" s="46">
        <f t="shared" si="442"/>
        <v>-37</v>
      </c>
      <c r="BE703" s="46">
        <f t="shared" si="443"/>
        <v>-141</v>
      </c>
      <c r="BF703" s="46">
        <f t="shared" si="444"/>
        <v>39</v>
      </c>
    </row>
    <row r="704" spans="22:58" x14ac:dyDescent="0.3">
      <c r="V704" s="29">
        <v>8.0000000000001101</v>
      </c>
      <c r="W704" s="38">
        <f t="shared" si="414"/>
        <v>1000000000.0002539</v>
      </c>
      <c r="X704" s="30">
        <f t="shared" si="413"/>
        <v>0.52657877444698298</v>
      </c>
      <c r="Y704" s="31">
        <f t="shared" si="415"/>
        <v>-109.0278476427257</v>
      </c>
      <c r="Z704" s="31">
        <f t="shared" si="416"/>
        <v>-89.99979735763273</v>
      </c>
      <c r="AA704" s="31">
        <f t="shared" si="417"/>
        <v>97.833000532550599</v>
      </c>
      <c r="AB704" s="31">
        <f t="shared" si="418"/>
        <v>-89.999264686387718</v>
      </c>
      <c r="AC704" s="31">
        <f t="shared" si="419"/>
        <v>35.049805468051346</v>
      </c>
      <c r="AD704" s="31">
        <f t="shared" si="420"/>
        <v>88.98689376086557</v>
      </c>
      <c r="AE704" s="31">
        <f t="shared" si="421"/>
        <v>24.381537132323231</v>
      </c>
      <c r="AF704" s="31">
        <f t="shared" si="422"/>
        <v>-91.012168283154864</v>
      </c>
      <c r="AG704" s="31">
        <f t="shared" si="410"/>
        <v>92.110410468749379</v>
      </c>
      <c r="AH704" s="31">
        <f t="shared" si="423"/>
        <v>-216.42085787710766</v>
      </c>
      <c r="AI704" s="31">
        <f t="shared" si="424"/>
        <v>-89.999999999134872</v>
      </c>
      <c r="AJ704" s="31">
        <f t="shared" si="425"/>
        <v>133.75523341015716</v>
      </c>
      <c r="AK704" s="31">
        <f t="shared" si="426"/>
        <v>89.999988241255295</v>
      </c>
      <c r="AL704" s="32">
        <f t="shared" si="427"/>
        <v>-75.277036920415512</v>
      </c>
      <c r="AM704" s="31">
        <f t="shared" si="428"/>
        <v>-89.990131053638933</v>
      </c>
      <c r="AN704" s="31">
        <f t="shared" si="429"/>
        <v>-65.832250918616637</v>
      </c>
      <c r="AO704" s="31">
        <f t="shared" si="430"/>
        <v>-89.99014281151851</v>
      </c>
      <c r="AP704" s="30">
        <f t="shared" si="411"/>
        <v>23.609121289162623</v>
      </c>
      <c r="AQ704" s="30">
        <f t="shared" si="412"/>
        <v>-22.498774732165998</v>
      </c>
      <c r="AR704" s="31">
        <f t="shared" si="431"/>
        <v>-40.340367229296781</v>
      </c>
      <c r="AS704" s="33">
        <f t="shared" si="432"/>
        <v>-181.00231109467336</v>
      </c>
      <c r="AT704" s="31">
        <f t="shared" si="433"/>
        <v>3.0125027612141118</v>
      </c>
      <c r="AU704" s="31">
        <f t="shared" si="434"/>
        <v>45.014526941182602</v>
      </c>
      <c r="AV704" s="32">
        <f t="shared" si="435"/>
        <v>-2.4385263546732875E-2</v>
      </c>
      <c r="AW704" s="31">
        <f t="shared" si="436"/>
        <v>-4.2913207248761562</v>
      </c>
      <c r="AX704" s="34">
        <f t="shared" si="437"/>
        <v>2.9881174976673788</v>
      </c>
      <c r="AY704" s="35">
        <f t="shared" si="438"/>
        <v>40.723206216306444</v>
      </c>
      <c r="AZ704" s="10">
        <f t="shared" si="439"/>
        <v>-37.352249731629399</v>
      </c>
      <c r="BA704" s="10">
        <f t="shared" si="440"/>
        <v>-140.27910487836692</v>
      </c>
      <c r="BB704" s="10">
        <f t="shared" si="441"/>
        <v>39.720895121633077</v>
      </c>
      <c r="BC704" s="37"/>
      <c r="BD704" s="46">
        <f t="shared" si="442"/>
        <v>-37</v>
      </c>
      <c r="BE704" s="46">
        <f t="shared" si="443"/>
        <v>-140</v>
      </c>
      <c r="BF704" s="46">
        <f t="shared" si="444"/>
        <v>40</v>
      </c>
    </row>
    <row r="705" spans="22:58" x14ac:dyDescent="0.3">
      <c r="V705" s="29">
        <v>8.0100000000001099</v>
      </c>
      <c r="W705" s="36">
        <f t="shared" si="414"/>
        <v>1023292992.2810138</v>
      </c>
      <c r="X705" s="30">
        <f t="shared" si="413"/>
        <v>0.52657877444698298</v>
      </c>
      <c r="Y705" s="31">
        <f t="shared" si="415"/>
        <v>-109.22784764272325</v>
      </c>
      <c r="Z705" s="31">
        <f t="shared" si="416"/>
        <v>-89.999801970336151</v>
      </c>
      <c r="AA705" s="31">
        <f t="shared" si="417"/>
        <v>98.0330005325184</v>
      </c>
      <c r="AB705" s="31">
        <f t="shared" si="418"/>
        <v>-89.999281424169013</v>
      </c>
      <c r="AC705" s="31">
        <f t="shared" si="419"/>
        <v>35.249744361063023</v>
      </c>
      <c r="AD705" s="31">
        <f t="shared" si="420"/>
        <v>89.00995023069018</v>
      </c>
      <c r="AE705" s="31">
        <f t="shared" si="421"/>
        <v>24.581476025305165</v>
      </c>
      <c r="AF705" s="31">
        <f t="shared" si="422"/>
        <v>-90.989133163814984</v>
      </c>
      <c r="AG705" s="31">
        <f t="shared" si="410"/>
        <v>92.110410468749379</v>
      </c>
      <c r="AH705" s="31">
        <f t="shared" si="423"/>
        <v>-216.62085787710765</v>
      </c>
      <c r="AI705" s="31">
        <f t="shared" si="424"/>
        <v>-89.999999999154568</v>
      </c>
      <c r="AJ705" s="31">
        <f t="shared" si="425"/>
        <v>133.95523341015715</v>
      </c>
      <c r="AK705" s="31">
        <f t="shared" si="426"/>
        <v>89.999988508916999</v>
      </c>
      <c r="AL705" s="32">
        <f t="shared" si="427"/>
        <v>-75.477036914616363</v>
      </c>
      <c r="AM705" s="31">
        <f t="shared" si="428"/>
        <v>-89.990355698280055</v>
      </c>
      <c r="AN705" s="31">
        <f t="shared" si="429"/>
        <v>-66.032250912817489</v>
      </c>
      <c r="AO705" s="31">
        <f t="shared" si="430"/>
        <v>-89.990367188517624</v>
      </c>
      <c r="AP705" s="30">
        <f t="shared" si="411"/>
        <v>23.609121289162623</v>
      </c>
      <c r="AQ705" s="30">
        <f t="shared" si="412"/>
        <v>-22.498774732165998</v>
      </c>
      <c r="AR705" s="31">
        <f t="shared" si="431"/>
        <v>-40.340428330515699</v>
      </c>
      <c r="AS705" s="33">
        <f t="shared" si="432"/>
        <v>-180.97950035233259</v>
      </c>
      <c r="AT705" s="31">
        <f t="shared" si="433"/>
        <v>3.1137046513739053</v>
      </c>
      <c r="AU705" s="31">
        <f t="shared" si="434"/>
        <v>45.674106763712665</v>
      </c>
      <c r="AV705" s="32">
        <f t="shared" si="435"/>
        <v>-2.5531134013667939E-2</v>
      </c>
      <c r="AW705" s="31">
        <f t="shared" si="436"/>
        <v>-4.3908919388092613</v>
      </c>
      <c r="AX705" s="34">
        <f t="shared" si="437"/>
        <v>3.0881735173602372</v>
      </c>
      <c r="AY705" s="35">
        <f t="shared" si="438"/>
        <v>41.283214824903403</v>
      </c>
      <c r="AZ705" s="10">
        <f t="shared" si="439"/>
        <v>-37.25225481315546</v>
      </c>
      <c r="BA705" s="10">
        <f t="shared" si="440"/>
        <v>-139.69628552742918</v>
      </c>
      <c r="BB705" s="10">
        <f t="shared" si="441"/>
        <v>40.303714472570817</v>
      </c>
      <c r="BC705" s="48"/>
      <c r="BD705" s="46">
        <f t="shared" si="442"/>
        <v>-37</v>
      </c>
      <c r="BE705" s="46">
        <f t="shared" si="443"/>
        <v>-140</v>
      </c>
      <c r="BF705" s="46">
        <f t="shared" si="444"/>
        <v>40</v>
      </c>
    </row>
    <row r="706" spans="22:58" x14ac:dyDescent="0.3">
      <c r="V706" s="29">
        <v>8.0200000000001097</v>
      </c>
      <c r="W706" s="38">
        <f t="shared" si="414"/>
        <v>1047128548.0511653</v>
      </c>
      <c r="X706" s="30">
        <f t="shared" si="413"/>
        <v>0.52657877444698298</v>
      </c>
      <c r="Y706" s="31">
        <f t="shared" si="415"/>
        <v>-109.42784764272092</v>
      </c>
      <c r="Z706" s="31">
        <f t="shared" si="416"/>
        <v>-89.999806478041634</v>
      </c>
      <c r="AA706" s="31">
        <f t="shared" si="417"/>
        <v>98.233000532487651</v>
      </c>
      <c r="AB706" s="31">
        <f t="shared" si="418"/>
        <v>-89.999297780951878</v>
      </c>
      <c r="AC706" s="31">
        <f t="shared" si="419"/>
        <v>35.449686003539583</v>
      </c>
      <c r="AD706" s="31">
        <f t="shared" si="420"/>
        <v>89.032482181058441</v>
      </c>
      <c r="AE706" s="31">
        <f t="shared" si="421"/>
        <v>24.781417667753303</v>
      </c>
      <c r="AF706" s="31">
        <f t="shared" si="422"/>
        <v>-90.966622077935057</v>
      </c>
      <c r="AG706" s="31">
        <f t="shared" si="410"/>
        <v>92.110410468749379</v>
      </c>
      <c r="AH706" s="31">
        <f t="shared" si="423"/>
        <v>-216.82085787710764</v>
      </c>
      <c r="AI706" s="31">
        <f t="shared" si="424"/>
        <v>-89.999999999173824</v>
      </c>
      <c r="AJ706" s="31">
        <f t="shared" si="425"/>
        <v>134.15523341015714</v>
      </c>
      <c r="AK706" s="31">
        <f t="shared" si="426"/>
        <v>89.999988770485984</v>
      </c>
      <c r="AL706" s="32">
        <f t="shared" si="427"/>
        <v>-75.677036909078211</v>
      </c>
      <c r="AM706" s="31">
        <f t="shared" si="428"/>
        <v>-89.990575229385144</v>
      </c>
      <c r="AN706" s="31">
        <f t="shared" si="429"/>
        <v>-66.232250907279337</v>
      </c>
      <c r="AO706" s="31">
        <f t="shared" si="430"/>
        <v>-89.990586458072983</v>
      </c>
      <c r="AP706" s="30">
        <f t="shared" si="411"/>
        <v>23.609121289162623</v>
      </c>
      <c r="AQ706" s="30">
        <f t="shared" si="412"/>
        <v>-22.498774732165998</v>
      </c>
      <c r="AR706" s="31">
        <f t="shared" si="431"/>
        <v>-40.340486682529409</v>
      </c>
      <c r="AS706" s="33">
        <f t="shared" si="432"/>
        <v>-180.95720853600804</v>
      </c>
      <c r="AT706" s="31">
        <f t="shared" si="433"/>
        <v>3.2172076489388814</v>
      </c>
      <c r="AU706" s="31">
        <f t="shared" si="434"/>
        <v>46.333329392476173</v>
      </c>
      <c r="AV706" s="32">
        <f t="shared" si="435"/>
        <v>-2.6730683737704937E-2</v>
      </c>
      <c r="AW706" s="31">
        <f t="shared" si="436"/>
        <v>-4.4927549572218579</v>
      </c>
      <c r="AX706" s="34">
        <f t="shared" si="437"/>
        <v>3.1904769652011766</v>
      </c>
      <c r="AY706" s="35">
        <f t="shared" si="438"/>
        <v>41.840574435254318</v>
      </c>
      <c r="AZ706" s="10">
        <f t="shared" si="439"/>
        <v>-37.150009717328231</v>
      </c>
      <c r="BA706" s="10">
        <f t="shared" si="440"/>
        <v>-139.11663410075371</v>
      </c>
      <c r="BB706" s="10">
        <f t="shared" si="441"/>
        <v>40.883365899246286</v>
      </c>
      <c r="BC706" s="37"/>
      <c r="BD706" s="46">
        <f t="shared" si="442"/>
        <v>-37</v>
      </c>
      <c r="BE706" s="46">
        <f t="shared" si="443"/>
        <v>-139</v>
      </c>
      <c r="BF706" s="46">
        <f t="shared" si="444"/>
        <v>41</v>
      </c>
    </row>
    <row r="707" spans="22:58" x14ac:dyDescent="0.3">
      <c r="V707" s="29">
        <v>8.0300000000001095</v>
      </c>
      <c r="W707" s="38">
        <f t="shared" si="414"/>
        <v>1071519305.2378783</v>
      </c>
      <c r="X707" s="30">
        <f t="shared" si="413"/>
        <v>0.52657877444698298</v>
      </c>
      <c r="Y707" s="31">
        <f t="shared" si="415"/>
        <v>-109.62784764271871</v>
      </c>
      <c r="Z707" s="31">
        <f t="shared" si="416"/>
        <v>-89.999810883139205</v>
      </c>
      <c r="AA707" s="31">
        <f t="shared" si="417"/>
        <v>98.43300053245828</v>
      </c>
      <c r="AB707" s="31">
        <f t="shared" si="418"/>
        <v>-89.999313765408914</v>
      </c>
      <c r="AC707" s="31">
        <f t="shared" si="419"/>
        <v>35.649630271805314</v>
      </c>
      <c r="AD707" s="31">
        <f t="shared" si="420"/>
        <v>89.054501530816026</v>
      </c>
      <c r="AE707" s="31">
        <f t="shared" si="421"/>
        <v>24.981361935991877</v>
      </c>
      <c r="AF707" s="31">
        <f t="shared" si="422"/>
        <v>-90.944623117732078</v>
      </c>
      <c r="AG707" s="31">
        <f t="shared" si="410"/>
        <v>92.110410468749379</v>
      </c>
      <c r="AH707" s="31">
        <f t="shared" si="423"/>
        <v>-217.02085787710763</v>
      </c>
      <c r="AI707" s="31">
        <f t="shared" si="424"/>
        <v>-89.999999999192625</v>
      </c>
      <c r="AJ707" s="31">
        <f t="shared" si="425"/>
        <v>134.35523341015713</v>
      </c>
      <c r="AK707" s="31">
        <f t="shared" si="426"/>
        <v>89.99998902610092</v>
      </c>
      <c r="AL707" s="32">
        <f t="shared" si="427"/>
        <v>-75.877036903789318</v>
      </c>
      <c r="AM707" s="31">
        <f t="shared" si="428"/>
        <v>-89.990789763352453</v>
      </c>
      <c r="AN707" s="31">
        <f t="shared" si="429"/>
        <v>-66.432250901990443</v>
      </c>
      <c r="AO707" s="31">
        <f t="shared" si="430"/>
        <v>-89.990800736444157</v>
      </c>
      <c r="AP707" s="30">
        <f t="shared" si="411"/>
        <v>23.609121289162623</v>
      </c>
      <c r="AQ707" s="30">
        <f t="shared" si="412"/>
        <v>-22.498774732165998</v>
      </c>
      <c r="AR707" s="31">
        <f t="shared" si="431"/>
        <v>-40.340542409001941</v>
      </c>
      <c r="AS707" s="33">
        <f t="shared" si="432"/>
        <v>-180.93542385417624</v>
      </c>
      <c r="AT707" s="31">
        <f t="shared" si="433"/>
        <v>3.3230080457590514</v>
      </c>
      <c r="AU707" s="31">
        <f t="shared" si="434"/>
        <v>46.991846279504237</v>
      </c>
      <c r="AV707" s="32">
        <f t="shared" si="435"/>
        <v>-2.7986411486076002E-2</v>
      </c>
      <c r="AW707" s="31">
        <f t="shared" si="436"/>
        <v>-4.5969612121011547</v>
      </c>
      <c r="AX707" s="34">
        <f t="shared" si="437"/>
        <v>3.2950216342729752</v>
      </c>
      <c r="AY707" s="35">
        <f t="shared" si="438"/>
        <v>42.394885067403081</v>
      </c>
      <c r="AZ707" s="10">
        <f t="shared" si="439"/>
        <v>-37.045520774728963</v>
      </c>
      <c r="BA707" s="10">
        <f t="shared" si="440"/>
        <v>-138.54053878677314</v>
      </c>
      <c r="BB707" s="10">
        <f t="shared" si="441"/>
        <v>41.459461213226859</v>
      </c>
      <c r="BC707" s="37"/>
      <c r="BD707" s="46">
        <f t="shared" si="442"/>
        <v>-37</v>
      </c>
      <c r="BE707" s="46">
        <f t="shared" si="443"/>
        <v>-139</v>
      </c>
      <c r="BF707" s="46">
        <f t="shared" si="444"/>
        <v>41</v>
      </c>
    </row>
    <row r="708" spans="22:58" x14ac:dyDescent="0.3">
      <c r="V708" s="29">
        <v>8.0400000000001093</v>
      </c>
      <c r="W708" s="36">
        <f t="shared" si="414"/>
        <v>1096478196.1434631</v>
      </c>
      <c r="X708" s="30">
        <f t="shared" si="413"/>
        <v>0.52657877444698298</v>
      </c>
      <c r="Y708" s="31">
        <f t="shared" si="415"/>
        <v>-109.82784764271656</v>
      </c>
      <c r="Z708" s="31">
        <f t="shared" si="416"/>
        <v>-89.999815187964529</v>
      </c>
      <c r="AA708" s="31">
        <f t="shared" si="417"/>
        <v>98.633000532430245</v>
      </c>
      <c r="AB708" s="31">
        <f t="shared" si="418"/>
        <v>-89.999329386015276</v>
      </c>
      <c r="AC708" s="31">
        <f t="shared" si="419"/>
        <v>35.849577047744653</v>
      </c>
      <c r="AD708" s="31">
        <f t="shared" si="420"/>
        <v>89.076019928881621</v>
      </c>
      <c r="AE708" s="31">
        <f t="shared" si="421"/>
        <v>25.181308711905324</v>
      </c>
      <c r="AF708" s="31">
        <f t="shared" si="422"/>
        <v>-90.923124645098184</v>
      </c>
      <c r="AG708" s="31">
        <f t="shared" ref="AG708:AG771" si="445">DC_gain_comp</f>
        <v>92.110410468749379</v>
      </c>
      <c r="AH708" s="31">
        <f t="shared" si="423"/>
        <v>-217.22085787710765</v>
      </c>
      <c r="AI708" s="31">
        <f t="shared" si="424"/>
        <v>-89.999999999210999</v>
      </c>
      <c r="AJ708" s="31">
        <f t="shared" si="425"/>
        <v>134.55523341015714</v>
      </c>
      <c r="AK708" s="31">
        <f t="shared" si="426"/>
        <v>89.999989275897363</v>
      </c>
      <c r="AL708" s="32">
        <f t="shared" si="427"/>
        <v>-76.077036898738456</v>
      </c>
      <c r="AM708" s="31">
        <f t="shared" si="428"/>
        <v>-89.990999413930709</v>
      </c>
      <c r="AN708" s="31">
        <f t="shared" si="429"/>
        <v>-66.632250896939581</v>
      </c>
      <c r="AO708" s="31">
        <f t="shared" si="430"/>
        <v>-89.991010137244345</v>
      </c>
      <c r="AP708" s="30">
        <f t="shared" ref="AP708:AP771" si="446">-20*LOG(GmPS*Rsns)</f>
        <v>23.609121289162623</v>
      </c>
      <c r="AQ708" s="30">
        <f t="shared" ref="AQ708:AQ771" si="447">20*LOG(Vref/Vout)</f>
        <v>-22.498774732165998</v>
      </c>
      <c r="AR708" s="31">
        <f t="shared" si="431"/>
        <v>-40.340595628037633</v>
      </c>
      <c r="AS708" s="33">
        <f t="shared" si="432"/>
        <v>-180.91413478234253</v>
      </c>
      <c r="AT708" s="31">
        <f t="shared" si="433"/>
        <v>3.4310997148694504</v>
      </c>
      <c r="AU708" s="31">
        <f t="shared" si="434"/>
        <v>47.649310741262184</v>
      </c>
      <c r="AV708" s="32">
        <f t="shared" si="435"/>
        <v>-2.930093082173214E-2</v>
      </c>
      <c r="AW708" s="31">
        <f t="shared" si="436"/>
        <v>-4.7035631958771624</v>
      </c>
      <c r="AX708" s="34">
        <f t="shared" si="437"/>
        <v>3.4017987840477182</v>
      </c>
      <c r="AY708" s="35">
        <f t="shared" si="438"/>
        <v>42.945747545385018</v>
      </c>
      <c r="AZ708" s="10">
        <f t="shared" si="439"/>
        <v>-36.938796843989913</v>
      </c>
      <c r="BA708" s="10">
        <f t="shared" si="440"/>
        <v>-137.96838723695751</v>
      </c>
      <c r="BB708" s="10">
        <f t="shared" si="441"/>
        <v>42.031612763042489</v>
      </c>
      <c r="BC708" s="48"/>
      <c r="BD708" s="46">
        <f t="shared" si="442"/>
        <v>-37</v>
      </c>
      <c r="BE708" s="46">
        <f t="shared" si="443"/>
        <v>-138</v>
      </c>
      <c r="BF708" s="46">
        <f t="shared" si="444"/>
        <v>42</v>
      </c>
    </row>
    <row r="709" spans="22:58" x14ac:dyDescent="0.3">
      <c r="V709" s="29">
        <v>8.0500000000001108</v>
      </c>
      <c r="W709" s="38">
        <f t="shared" si="414"/>
        <v>1122018454.3022518</v>
      </c>
      <c r="X709" s="30">
        <f t="shared" ref="X709:X772" si="448">DC_gain_power</f>
        <v>0.52657877444698298</v>
      </c>
      <c r="Y709" s="31">
        <f t="shared" si="415"/>
        <v>-110.02784764271455</v>
      </c>
      <c r="Z709" s="31">
        <f t="shared" si="416"/>
        <v>-89.999819394800056</v>
      </c>
      <c r="AA709" s="31">
        <f t="shared" si="417"/>
        <v>98.833000532403503</v>
      </c>
      <c r="AB709" s="31">
        <f t="shared" si="418"/>
        <v>-89.999344651053235</v>
      </c>
      <c r="AC709" s="31">
        <f t="shared" si="419"/>
        <v>36.049526218552444</v>
      </c>
      <c r="AD709" s="31">
        <f t="shared" si="420"/>
        <v>89.097048760299359</v>
      </c>
      <c r="AE709" s="31">
        <f t="shared" si="421"/>
        <v>25.381257882688388</v>
      </c>
      <c r="AF709" s="31">
        <f t="shared" si="422"/>
        <v>-90.902115285553933</v>
      </c>
      <c r="AG709" s="31">
        <f t="shared" si="445"/>
        <v>92.110410468749379</v>
      </c>
      <c r="AH709" s="31">
        <f t="shared" si="423"/>
        <v>-217.42085787710766</v>
      </c>
      <c r="AI709" s="31">
        <f t="shared" si="424"/>
        <v>-89.999999999228962</v>
      </c>
      <c r="AJ709" s="31">
        <f t="shared" si="425"/>
        <v>134.75523341015716</v>
      </c>
      <c r="AK709" s="31">
        <f t="shared" si="426"/>
        <v>89.999989520007745</v>
      </c>
      <c r="AL709" s="32">
        <f t="shared" si="427"/>
        <v>-76.277036893914968</v>
      </c>
      <c r="AM709" s="31">
        <f t="shared" si="428"/>
        <v>-89.99120429227942</v>
      </c>
      <c r="AN709" s="31">
        <f t="shared" si="429"/>
        <v>-66.832250892116093</v>
      </c>
      <c r="AO709" s="31">
        <f t="shared" si="430"/>
        <v>-89.991214771500637</v>
      </c>
      <c r="AP709" s="30">
        <f t="shared" si="446"/>
        <v>23.609121289162623</v>
      </c>
      <c r="AQ709" s="30">
        <f t="shared" si="447"/>
        <v>-22.498774732165998</v>
      </c>
      <c r="AR709" s="31">
        <f t="shared" si="431"/>
        <v>-40.340646452431081</v>
      </c>
      <c r="AS709" s="33">
        <f t="shared" si="432"/>
        <v>-180.89333005705458</v>
      </c>
      <c r="AT709" s="31">
        <f t="shared" si="433"/>
        <v>3.5414741363120914</v>
      </c>
      <c r="AU709" s="31">
        <f t="shared" si="434"/>
        <v>48.305378865628953</v>
      </c>
      <c r="AV709" s="32">
        <f t="shared" si="435"/>
        <v>-3.0676975231441868E-2</v>
      </c>
      <c r="AW709" s="31">
        <f t="shared" si="436"/>
        <v>-4.8126144765231622</v>
      </c>
      <c r="AX709" s="34">
        <f t="shared" si="437"/>
        <v>3.5107971610806494</v>
      </c>
      <c r="AY709" s="35">
        <f t="shared" si="438"/>
        <v>43.492764389105787</v>
      </c>
      <c r="AZ709" s="10">
        <f t="shared" si="439"/>
        <v>-36.829849291350428</v>
      </c>
      <c r="BA709" s="10">
        <f t="shared" si="440"/>
        <v>-137.4005656679488</v>
      </c>
      <c r="BB709" s="10">
        <f t="shared" si="441"/>
        <v>42.599434332051203</v>
      </c>
      <c r="BC709" s="37"/>
      <c r="BD709" s="46">
        <f t="shared" si="442"/>
        <v>-37</v>
      </c>
      <c r="BE709" s="46">
        <f t="shared" si="443"/>
        <v>-137</v>
      </c>
      <c r="BF709" s="46">
        <f t="shared" si="444"/>
        <v>43</v>
      </c>
    </row>
    <row r="710" spans="22:58" x14ac:dyDescent="0.3">
      <c r="V710" s="29">
        <v>8.0600000000001106</v>
      </c>
      <c r="W710" s="38">
        <f t="shared" si="414"/>
        <v>1148153621.4971778</v>
      </c>
      <c r="X710" s="30">
        <f t="shared" si="448"/>
        <v>0.52657877444698298</v>
      </c>
      <c r="Y710" s="31">
        <f t="shared" si="415"/>
        <v>-110.22784764271262</v>
      </c>
      <c r="Z710" s="31">
        <f t="shared" si="416"/>
        <v>-89.999823505876321</v>
      </c>
      <c r="AA710" s="31">
        <f t="shared" si="417"/>
        <v>99.033000532377926</v>
      </c>
      <c r="AB710" s="31">
        <f t="shared" si="418"/>
        <v>-89.999359568616512</v>
      </c>
      <c r="AC710" s="31">
        <f t="shared" si="419"/>
        <v>36.24947767649536</v>
      </c>
      <c r="AD710" s="31">
        <f t="shared" si="420"/>
        <v>89.1175991521594</v>
      </c>
      <c r="AE710" s="31">
        <f t="shared" si="421"/>
        <v>25.581209340607657</v>
      </c>
      <c r="AF710" s="31">
        <f t="shared" si="422"/>
        <v>-90.881583922333434</v>
      </c>
      <c r="AG710" s="31">
        <f t="shared" si="445"/>
        <v>92.110410468749379</v>
      </c>
      <c r="AH710" s="31">
        <f t="shared" si="423"/>
        <v>-217.62085787710765</v>
      </c>
      <c r="AI710" s="31">
        <f t="shared" si="424"/>
        <v>-89.999999999246512</v>
      </c>
      <c r="AJ710" s="31">
        <f t="shared" si="425"/>
        <v>134.95523341015715</v>
      </c>
      <c r="AK710" s="31">
        <f t="shared" si="426"/>
        <v>89.999989758561497</v>
      </c>
      <c r="AL710" s="32">
        <f t="shared" si="427"/>
        <v>-76.477036889308536</v>
      </c>
      <c r="AM710" s="31">
        <f t="shared" si="428"/>
        <v>-89.991404507027767</v>
      </c>
      <c r="AN710" s="31">
        <f t="shared" si="429"/>
        <v>-67.032250887509662</v>
      </c>
      <c r="AO710" s="31">
        <f t="shared" si="430"/>
        <v>-89.991414747712781</v>
      </c>
      <c r="AP710" s="30">
        <f t="shared" si="446"/>
        <v>23.609121289162623</v>
      </c>
      <c r="AQ710" s="30">
        <f t="shared" si="447"/>
        <v>-22.498774732165998</v>
      </c>
      <c r="AR710" s="31">
        <f t="shared" si="431"/>
        <v>-40.34069498990538</v>
      </c>
      <c r="AS710" s="33">
        <f t="shared" si="432"/>
        <v>-180.87299867004623</v>
      </c>
      <c r="AT710" s="31">
        <f t="shared" si="433"/>
        <v>3.6541204328710593</v>
      </c>
      <c r="AU710" s="31">
        <f t="shared" si="434"/>
        <v>48.95971040113502</v>
      </c>
      <c r="AV710" s="32">
        <f t="shared" si="435"/>
        <v>-3.2117403468974834E-2</v>
      </c>
      <c r="AW710" s="31">
        <f t="shared" si="436"/>
        <v>-4.9241697123497801</v>
      </c>
      <c r="AX710" s="34">
        <f t="shared" si="437"/>
        <v>3.6220030294020846</v>
      </c>
      <c r="AY710" s="35">
        <f t="shared" si="438"/>
        <v>44.03554068878524</v>
      </c>
      <c r="AZ710" s="10">
        <f t="shared" si="439"/>
        <v>-36.718691960503293</v>
      </c>
      <c r="BA710" s="10">
        <f t="shared" si="440"/>
        <v>-136.837457981261</v>
      </c>
      <c r="BB710" s="10">
        <f t="shared" si="441"/>
        <v>43.162542018739003</v>
      </c>
      <c r="BC710" s="37"/>
      <c r="BD710" s="46">
        <f t="shared" si="442"/>
        <v>-37</v>
      </c>
      <c r="BE710" s="46">
        <f t="shared" si="443"/>
        <v>-137</v>
      </c>
      <c r="BF710" s="46">
        <f t="shared" si="444"/>
        <v>43</v>
      </c>
    </row>
    <row r="711" spans="22:58" x14ac:dyDescent="0.3">
      <c r="V711" s="29">
        <v>8.0700000000001104</v>
      </c>
      <c r="W711" s="36">
        <f t="shared" si="414"/>
        <v>1174897554.9398313</v>
      </c>
      <c r="X711" s="30">
        <f t="shared" si="448"/>
        <v>0.52657877444698298</v>
      </c>
      <c r="Y711" s="31">
        <f t="shared" si="415"/>
        <v>-110.42784764271076</v>
      </c>
      <c r="Z711" s="31">
        <f t="shared" si="416"/>
        <v>-89.999827523373057</v>
      </c>
      <c r="AA711" s="31">
        <f t="shared" si="417"/>
        <v>99.233000532353515</v>
      </c>
      <c r="AB711" s="31">
        <f t="shared" si="418"/>
        <v>-89.999374146614585</v>
      </c>
      <c r="AC711" s="31">
        <f t="shared" si="419"/>
        <v>36.44943131868424</v>
      </c>
      <c r="AD711" s="31">
        <f t="shared" si="420"/>
        <v>89.137681979389669</v>
      </c>
      <c r="AE711" s="31">
        <f t="shared" si="421"/>
        <v>25.781162982773985</v>
      </c>
      <c r="AF711" s="31">
        <f t="shared" si="422"/>
        <v>-90.861519690597987</v>
      </c>
      <c r="AG711" s="31">
        <f t="shared" si="445"/>
        <v>92.110410468749379</v>
      </c>
      <c r="AH711" s="31">
        <f t="shared" si="423"/>
        <v>-217.82085787710767</v>
      </c>
      <c r="AI711" s="31">
        <f t="shared" si="424"/>
        <v>-89.999999999263665</v>
      </c>
      <c r="AJ711" s="31">
        <f t="shared" si="425"/>
        <v>135.15523341015714</v>
      </c>
      <c r="AK711" s="31">
        <f t="shared" si="426"/>
        <v>89.999989991685098</v>
      </c>
      <c r="AL711" s="32">
        <f t="shared" si="427"/>
        <v>-76.677036884909427</v>
      </c>
      <c r="AM711" s="31">
        <f t="shared" si="428"/>
        <v>-89.991600164332226</v>
      </c>
      <c r="AN711" s="31">
        <f t="shared" si="429"/>
        <v>-67.232250883110581</v>
      </c>
      <c r="AO711" s="31">
        <f t="shared" si="430"/>
        <v>-89.991610171910793</v>
      </c>
      <c r="AP711" s="30">
        <f t="shared" si="446"/>
        <v>23.609121289162623</v>
      </c>
      <c r="AQ711" s="30">
        <f t="shared" si="447"/>
        <v>-22.498774732165998</v>
      </c>
      <c r="AR711" s="31">
        <f t="shared" si="431"/>
        <v>-40.340741343339971</v>
      </c>
      <c r="AS711" s="33">
        <f t="shared" si="432"/>
        <v>-180.85312986250878</v>
      </c>
      <c r="AT711" s="31">
        <f t="shared" si="433"/>
        <v>3.7690254154040117</v>
      </c>
      <c r="AU711" s="31">
        <f t="shared" si="434"/>
        <v>49.611969622920753</v>
      </c>
      <c r="AV711" s="32">
        <f t="shared" si="435"/>
        <v>-3.3625205121025098E-2</v>
      </c>
      <c r="AW711" s="31">
        <f t="shared" si="436"/>
        <v>-5.0382846664421024</v>
      </c>
      <c r="AX711" s="34">
        <f t="shared" si="437"/>
        <v>3.7354002102829864</v>
      </c>
      <c r="AY711" s="35">
        <f t="shared" si="438"/>
        <v>44.573684956478651</v>
      </c>
      <c r="AZ711" s="10">
        <f t="shared" si="439"/>
        <v>-36.605341133056982</v>
      </c>
      <c r="BA711" s="10">
        <f t="shared" si="440"/>
        <v>-136.27944490603014</v>
      </c>
      <c r="BB711" s="10">
        <f t="shared" si="441"/>
        <v>43.720555093969864</v>
      </c>
      <c r="BC711" s="48"/>
      <c r="BD711" s="46">
        <f t="shared" si="442"/>
        <v>-37</v>
      </c>
      <c r="BE711" s="46">
        <f t="shared" si="443"/>
        <v>-136</v>
      </c>
      <c r="BF711" s="46">
        <f t="shared" si="444"/>
        <v>44</v>
      </c>
    </row>
    <row r="712" spans="22:58" x14ac:dyDescent="0.3">
      <c r="V712" s="29">
        <v>8.0800000000001102</v>
      </c>
      <c r="W712" s="38">
        <f t="shared" si="414"/>
        <v>1202264434.6177216</v>
      </c>
      <c r="X712" s="30">
        <f t="shared" si="448"/>
        <v>0.52657877444698298</v>
      </c>
      <c r="Y712" s="31">
        <f t="shared" si="415"/>
        <v>-110.627847642709</v>
      </c>
      <c r="Z712" s="31">
        <f t="shared" si="416"/>
        <v>-89.999831449420412</v>
      </c>
      <c r="AA712" s="31">
        <f t="shared" si="417"/>
        <v>99.433000532330183</v>
      </c>
      <c r="AB712" s="31">
        <f t="shared" si="418"/>
        <v>-89.999388392776908</v>
      </c>
      <c r="AC712" s="31">
        <f t="shared" si="419"/>
        <v>36.649387046856383</v>
      </c>
      <c r="AD712" s="31">
        <f t="shared" si="420"/>
        <v>89.157307870420922</v>
      </c>
      <c r="AE712" s="31">
        <f t="shared" si="421"/>
        <v>25.981118710924555</v>
      </c>
      <c r="AF712" s="31">
        <f t="shared" si="422"/>
        <v>-90.841911971776383</v>
      </c>
      <c r="AG712" s="31">
        <f t="shared" si="445"/>
        <v>92.110410468749379</v>
      </c>
      <c r="AH712" s="31">
        <f t="shared" si="423"/>
        <v>-218.02085787710766</v>
      </c>
      <c r="AI712" s="31">
        <f t="shared" si="424"/>
        <v>-89.999999999280419</v>
      </c>
      <c r="AJ712" s="31">
        <f t="shared" si="425"/>
        <v>135.35523341015713</v>
      </c>
      <c r="AK712" s="31">
        <f t="shared" si="426"/>
        <v>89.999990219502152</v>
      </c>
      <c r="AL712" s="32">
        <f t="shared" si="427"/>
        <v>-76.877036880708303</v>
      </c>
      <c r="AM712" s="31">
        <f t="shared" si="428"/>
        <v>-89.99179136793289</v>
      </c>
      <c r="AN712" s="31">
        <f t="shared" si="429"/>
        <v>-67.432250878909457</v>
      </c>
      <c r="AO712" s="31">
        <f t="shared" si="430"/>
        <v>-89.991801147711158</v>
      </c>
      <c r="AP712" s="30">
        <f t="shared" si="446"/>
        <v>23.609121289162623</v>
      </c>
      <c r="AQ712" s="30">
        <f t="shared" si="447"/>
        <v>-22.498774732165998</v>
      </c>
      <c r="AR712" s="31">
        <f t="shared" si="431"/>
        <v>-40.340785610988277</v>
      </c>
      <c r="AS712" s="33">
        <f t="shared" si="432"/>
        <v>-180.83371311948753</v>
      </c>
      <c r="AT712" s="31">
        <f t="shared" si="433"/>
        <v>3.8861736373711442</v>
      </c>
      <c r="AU712" s="31">
        <f t="shared" si="434"/>
        <v>50.261826170147664</v>
      </c>
      <c r="AV712" s="32">
        <f t="shared" si="435"/>
        <v>-3.5203506403692138E-2</v>
      </c>
      <c r="AW712" s="31">
        <f t="shared" si="436"/>
        <v>-5.1550162206848373</v>
      </c>
      <c r="AX712" s="34">
        <f t="shared" si="437"/>
        <v>3.8509701309674522</v>
      </c>
      <c r="AY712" s="35">
        <f t="shared" si="438"/>
        <v>45.106809949462829</v>
      </c>
      <c r="AZ712" s="10">
        <f t="shared" si="439"/>
        <v>-36.489815480020823</v>
      </c>
      <c r="BA712" s="10">
        <f t="shared" si="440"/>
        <v>-135.72690317002468</v>
      </c>
      <c r="BB712" s="10">
        <f t="shared" si="441"/>
        <v>44.273096829975316</v>
      </c>
      <c r="BC712" s="37"/>
      <c r="BD712" s="46">
        <f t="shared" si="442"/>
        <v>-36</v>
      </c>
      <c r="BE712" s="46">
        <f t="shared" si="443"/>
        <v>-136</v>
      </c>
      <c r="BF712" s="46">
        <f t="shared" si="444"/>
        <v>44</v>
      </c>
    </row>
    <row r="713" spans="22:58" x14ac:dyDescent="0.3">
      <c r="V713" s="29">
        <v>8.09000000000011</v>
      </c>
      <c r="W713" s="38">
        <f t="shared" si="414"/>
        <v>1230268770.8126972</v>
      </c>
      <c r="X713" s="30">
        <f t="shared" si="448"/>
        <v>0.52657877444698298</v>
      </c>
      <c r="Y713" s="31">
        <f t="shared" si="415"/>
        <v>-110.82784764270728</v>
      </c>
      <c r="Z713" s="31">
        <f t="shared" si="416"/>
        <v>-89.999835286100009</v>
      </c>
      <c r="AA713" s="31">
        <f t="shared" si="417"/>
        <v>99.633000532307904</v>
      </c>
      <c r="AB713" s="31">
        <f t="shared" si="418"/>
        <v>-89.99940231465699</v>
      </c>
      <c r="AC713" s="31">
        <f t="shared" si="419"/>
        <v>36.849344767167707</v>
      </c>
      <c r="AD713" s="31">
        <f t="shared" si="420"/>
        <v>89.176487212727963</v>
      </c>
      <c r="AE713" s="31">
        <f t="shared" si="421"/>
        <v>26.181076431215317</v>
      </c>
      <c r="AF713" s="31">
        <f t="shared" si="422"/>
        <v>-90.822750388029036</v>
      </c>
      <c r="AG713" s="31">
        <f t="shared" si="445"/>
        <v>92.110410468749379</v>
      </c>
      <c r="AH713" s="31">
        <f t="shared" si="423"/>
        <v>-218.22085787710765</v>
      </c>
      <c r="AI713" s="31">
        <f t="shared" si="424"/>
        <v>-89.999999999296804</v>
      </c>
      <c r="AJ713" s="31">
        <f t="shared" si="425"/>
        <v>135.55523341015711</v>
      </c>
      <c r="AK713" s="31">
        <f t="shared" si="426"/>
        <v>89.999990442133466</v>
      </c>
      <c r="AL713" s="32">
        <f t="shared" si="427"/>
        <v>-77.077036876696269</v>
      </c>
      <c r="AM713" s="31">
        <f t="shared" si="428"/>
        <v>-89.99197821920842</v>
      </c>
      <c r="AN713" s="31">
        <f t="shared" si="429"/>
        <v>-67.632250874897423</v>
      </c>
      <c r="AO713" s="31">
        <f t="shared" si="430"/>
        <v>-89.991987776371758</v>
      </c>
      <c r="AP713" s="30">
        <f t="shared" si="446"/>
        <v>23.609121289162623</v>
      </c>
      <c r="AQ713" s="30">
        <f t="shared" si="447"/>
        <v>-22.498774732165998</v>
      </c>
      <c r="AR713" s="31">
        <f t="shared" si="431"/>
        <v>-40.340827886685481</v>
      </c>
      <c r="AS713" s="33">
        <f t="shared" si="432"/>
        <v>-180.81473816440081</v>
      </c>
      <c r="AT713" s="31">
        <f t="shared" si="433"/>
        <v>4.0055474580875465</v>
      </c>
      <c r="AU713" s="31">
        <f t="shared" si="434"/>
        <v>50.908955849930138</v>
      </c>
      <c r="AV713" s="32">
        <f t="shared" si="435"/>
        <v>-3.6855576197428797E-2</v>
      </c>
      <c r="AW713" s="31">
        <f t="shared" si="436"/>
        <v>-5.2744223893168929</v>
      </c>
      <c r="AX713" s="34">
        <f t="shared" si="437"/>
        <v>3.9686918818901176</v>
      </c>
      <c r="AY713" s="35">
        <f t="shared" si="438"/>
        <v>45.634533460613241</v>
      </c>
      <c r="AZ713" s="10">
        <f t="shared" si="439"/>
        <v>-36.372136004795365</v>
      </c>
      <c r="BA713" s="10">
        <f t="shared" si="440"/>
        <v>-135.18020470378758</v>
      </c>
      <c r="BB713" s="10">
        <f t="shared" si="441"/>
        <v>44.819795296212419</v>
      </c>
      <c r="BC713" s="37"/>
      <c r="BD713" s="46">
        <f t="shared" si="442"/>
        <v>-36</v>
      </c>
      <c r="BE713" s="46">
        <f t="shared" si="443"/>
        <v>-135</v>
      </c>
      <c r="BF713" s="46">
        <f t="shared" si="444"/>
        <v>45</v>
      </c>
    </row>
    <row r="714" spans="22:58" x14ac:dyDescent="0.3">
      <c r="V714" s="29">
        <v>8.1000000000001098</v>
      </c>
      <c r="W714" s="36">
        <f t="shared" si="414"/>
        <v>1258925411.7944858</v>
      </c>
      <c r="X714" s="30">
        <f t="shared" si="448"/>
        <v>0.52657877444698298</v>
      </c>
      <c r="Y714" s="31">
        <f t="shared" si="415"/>
        <v>-111.02784764270565</v>
      </c>
      <c r="Z714" s="31">
        <f t="shared" si="416"/>
        <v>-89.999839035446129</v>
      </c>
      <c r="AA714" s="31">
        <f t="shared" si="417"/>
        <v>99.833000532286604</v>
      </c>
      <c r="AB714" s="31">
        <f t="shared" si="418"/>
        <v>-89.999415919636377</v>
      </c>
      <c r="AC714" s="31">
        <f t="shared" si="419"/>
        <v>37.049304389994219</v>
      </c>
      <c r="AD714" s="31">
        <f t="shared" si="420"/>
        <v>89.195230158249302</v>
      </c>
      <c r="AE714" s="31">
        <f t="shared" si="421"/>
        <v>26.381036054022161</v>
      </c>
      <c r="AF714" s="31">
        <f t="shared" si="422"/>
        <v>-90.804024796833204</v>
      </c>
      <c r="AG714" s="31">
        <f t="shared" si="445"/>
        <v>92.110410468749379</v>
      </c>
      <c r="AH714" s="31">
        <f t="shared" si="423"/>
        <v>-218.42085787710766</v>
      </c>
      <c r="AI714" s="31">
        <f t="shared" si="424"/>
        <v>-89.999999999312806</v>
      </c>
      <c r="AJ714" s="31">
        <f t="shared" si="425"/>
        <v>135.75523341015708</v>
      </c>
      <c r="AK714" s="31">
        <f t="shared" si="426"/>
        <v>89.999990659697076</v>
      </c>
      <c r="AL714" s="32">
        <f t="shared" si="427"/>
        <v>-77.27703687286477</v>
      </c>
      <c r="AM714" s="31">
        <f t="shared" si="428"/>
        <v>-89.992160817229816</v>
      </c>
      <c r="AN714" s="31">
        <f t="shared" si="429"/>
        <v>-67.83225087106598</v>
      </c>
      <c r="AO714" s="31">
        <f t="shared" si="430"/>
        <v>-89.992170156845546</v>
      </c>
      <c r="AP714" s="30">
        <f t="shared" si="446"/>
        <v>23.609121289162623</v>
      </c>
      <c r="AQ714" s="30">
        <f t="shared" si="447"/>
        <v>-22.498774732165998</v>
      </c>
      <c r="AR714" s="31">
        <f t="shared" si="431"/>
        <v>-40.340868260047195</v>
      </c>
      <c r="AS714" s="33">
        <f t="shared" si="432"/>
        <v>-180.79619495367876</v>
      </c>
      <c r="AT714" s="31">
        <f t="shared" si="433"/>
        <v>4.1271271141559218</v>
      </c>
      <c r="AU714" s="31">
        <f t="shared" si="434"/>
        <v>51.553041403237799</v>
      </c>
      <c r="AV714" s="32">
        <f t="shared" si="435"/>
        <v>-3.8584832328464262E-2</v>
      </c>
      <c r="AW714" s="31">
        <f t="shared" si="436"/>
        <v>-5.3965623319520493</v>
      </c>
      <c r="AX714" s="34">
        <f t="shared" si="437"/>
        <v>4.0885422818274577</v>
      </c>
      <c r="AY714" s="35">
        <f t="shared" si="438"/>
        <v>46.156479071285752</v>
      </c>
      <c r="AZ714" s="10">
        <f t="shared" si="439"/>
        <v>-36.252325978219737</v>
      </c>
      <c r="BA714" s="10">
        <f t="shared" si="440"/>
        <v>-134.63971588239301</v>
      </c>
      <c r="BB714" s="10">
        <f t="shared" si="441"/>
        <v>45.360284117606994</v>
      </c>
      <c r="BC714" s="48"/>
      <c r="BD714" s="46">
        <f t="shared" si="442"/>
        <v>-36</v>
      </c>
      <c r="BE714" s="46">
        <f t="shared" si="443"/>
        <v>-135</v>
      </c>
      <c r="BF714" s="46">
        <f t="shared" si="444"/>
        <v>45</v>
      </c>
    </row>
    <row r="715" spans="22:58" x14ac:dyDescent="0.3">
      <c r="V715" s="29">
        <v>8.1100000000001096</v>
      </c>
      <c r="W715" s="38">
        <f t="shared" si="414"/>
        <v>1288249551.6934597</v>
      </c>
      <c r="X715" s="30">
        <f t="shared" si="448"/>
        <v>0.52657877444698298</v>
      </c>
      <c r="Y715" s="31">
        <f t="shared" si="415"/>
        <v>-111.22784764270409</v>
      </c>
      <c r="Z715" s="31">
        <f t="shared" si="416"/>
        <v>-89.999842699446688</v>
      </c>
      <c r="AA715" s="31">
        <f t="shared" si="417"/>
        <v>100.0330005322663</v>
      </c>
      <c r="AB715" s="31">
        <f t="shared" si="418"/>
        <v>-89.999429214928654</v>
      </c>
      <c r="AC715" s="31">
        <f t="shared" si="419"/>
        <v>37.249265829742491</v>
      </c>
      <c r="AD715" s="31">
        <f t="shared" si="420"/>
        <v>89.213546628687865</v>
      </c>
      <c r="AE715" s="31">
        <f t="shared" si="421"/>
        <v>26.580997493751688</v>
      </c>
      <c r="AF715" s="31">
        <f t="shared" si="422"/>
        <v>-90.785725285687491</v>
      </c>
      <c r="AG715" s="31">
        <f t="shared" si="445"/>
        <v>92.110410468749379</v>
      </c>
      <c r="AH715" s="31">
        <f t="shared" si="423"/>
        <v>-218.62085787710765</v>
      </c>
      <c r="AI715" s="31">
        <f t="shared" si="424"/>
        <v>-89.999999999328452</v>
      </c>
      <c r="AJ715" s="31">
        <f t="shared" si="425"/>
        <v>135.95523341015709</v>
      </c>
      <c r="AK715" s="31">
        <f t="shared" si="426"/>
        <v>89.999990872308331</v>
      </c>
      <c r="AL715" s="32">
        <f t="shared" si="427"/>
        <v>-77.477036869205747</v>
      </c>
      <c r="AM715" s="31">
        <f t="shared" si="428"/>
        <v>-89.992339258812962</v>
      </c>
      <c r="AN715" s="31">
        <f t="shared" si="429"/>
        <v>-68.03225086740693</v>
      </c>
      <c r="AO715" s="31">
        <f t="shared" si="430"/>
        <v>-89.992348385833083</v>
      </c>
      <c r="AP715" s="30">
        <f t="shared" si="446"/>
        <v>23.609121289162623</v>
      </c>
      <c r="AQ715" s="30">
        <f t="shared" si="447"/>
        <v>-22.498774732165998</v>
      </c>
      <c r="AR715" s="31">
        <f t="shared" si="431"/>
        <v>-40.340906816658617</v>
      </c>
      <c r="AS715" s="33">
        <f t="shared" si="432"/>
        <v>-180.77807367152059</v>
      </c>
      <c r="AT715" s="31">
        <f t="shared" si="433"/>
        <v>4.2508907984760338</v>
      </c>
      <c r="AU715" s="31">
        <f t="shared" si="434"/>
        <v>52.193773228648389</v>
      </c>
      <c r="AV715" s="32">
        <f t="shared" si="435"/>
        <v>-4.0394848104848335E-2</v>
      </c>
      <c r="AW715" s="31">
        <f t="shared" si="436"/>
        <v>-5.5214963659979421</v>
      </c>
      <c r="AX715" s="34">
        <f t="shared" si="437"/>
        <v>4.2104959503711852</v>
      </c>
      <c r="AY715" s="35">
        <f t="shared" si="438"/>
        <v>46.672276862650449</v>
      </c>
      <c r="AZ715" s="10">
        <f t="shared" si="439"/>
        <v>-36.130410866287434</v>
      </c>
      <c r="BA715" s="10">
        <f t="shared" si="440"/>
        <v>-134.10579680887014</v>
      </c>
      <c r="BB715" s="10">
        <f t="shared" si="441"/>
        <v>45.894203191129861</v>
      </c>
      <c r="BC715" s="37"/>
      <c r="BD715" s="46">
        <f t="shared" si="442"/>
        <v>-36</v>
      </c>
      <c r="BE715" s="46">
        <f t="shared" si="443"/>
        <v>-134</v>
      </c>
      <c r="BF715" s="46">
        <f t="shared" si="444"/>
        <v>46</v>
      </c>
    </row>
    <row r="716" spans="22:58" x14ac:dyDescent="0.3">
      <c r="V716" s="29">
        <v>8.1200000000001094</v>
      </c>
      <c r="W716" s="38">
        <f t="shared" si="414"/>
        <v>1318256738.5567405</v>
      </c>
      <c r="X716" s="30">
        <f t="shared" si="448"/>
        <v>0.52657877444698298</v>
      </c>
      <c r="Y716" s="31">
        <f t="shared" si="415"/>
        <v>-111.42784764270263</v>
      </c>
      <c r="Z716" s="31">
        <f t="shared" si="416"/>
        <v>-89.999846280044437</v>
      </c>
      <c r="AA716" s="31">
        <f t="shared" si="417"/>
        <v>100.23300053224689</v>
      </c>
      <c r="AB716" s="31">
        <f t="shared" si="418"/>
        <v>-89.999442207583101</v>
      </c>
      <c r="AC716" s="31">
        <f t="shared" si="419"/>
        <v>37.449229004668368</v>
      </c>
      <c r="AD716" s="31">
        <f t="shared" si="420"/>
        <v>89.231446320694999</v>
      </c>
      <c r="AE716" s="31">
        <f t="shared" si="421"/>
        <v>26.780960668659617</v>
      </c>
      <c r="AF716" s="31">
        <f t="shared" si="422"/>
        <v>-90.767842166932553</v>
      </c>
      <c r="AG716" s="31">
        <f t="shared" si="445"/>
        <v>92.110410468749379</v>
      </c>
      <c r="AH716" s="31">
        <f t="shared" si="423"/>
        <v>-218.82085787710764</v>
      </c>
      <c r="AI716" s="31">
        <f t="shared" si="424"/>
        <v>-89.999999999343743</v>
      </c>
      <c r="AJ716" s="31">
        <f t="shared" si="425"/>
        <v>136.15523341015708</v>
      </c>
      <c r="AK716" s="31">
        <f t="shared" si="426"/>
        <v>89.999991080079951</v>
      </c>
      <c r="AL716" s="32">
        <f t="shared" si="427"/>
        <v>-77.677036865711415</v>
      </c>
      <c r="AM716" s="31">
        <f t="shared" si="428"/>
        <v>-89.992513638569903</v>
      </c>
      <c r="AN716" s="31">
        <f t="shared" si="429"/>
        <v>-68.232250863912597</v>
      </c>
      <c r="AO716" s="31">
        <f t="shared" si="430"/>
        <v>-89.992522557833695</v>
      </c>
      <c r="AP716" s="30">
        <f t="shared" si="446"/>
        <v>23.609121289162623</v>
      </c>
      <c r="AQ716" s="30">
        <f t="shared" si="447"/>
        <v>-22.498774732165998</v>
      </c>
      <c r="AR716" s="31">
        <f t="shared" si="431"/>
        <v>-40.340943638256356</v>
      </c>
      <c r="AS716" s="33">
        <f t="shared" si="432"/>
        <v>-180.76036472476625</v>
      </c>
      <c r="AT716" s="31">
        <f t="shared" si="433"/>
        <v>4.3768147461746914</v>
      </c>
      <c r="AU716" s="31">
        <f t="shared" si="434"/>
        <v>52.830850060296363</v>
      </c>
      <c r="AV716" s="32">
        <f t="shared" si="435"/>
        <v>-4.2289359115251682E-2</v>
      </c>
      <c r="AW716" s="31">
        <f t="shared" si="436"/>
        <v>-5.6492859784003118</v>
      </c>
      <c r="AX716" s="34">
        <f t="shared" si="437"/>
        <v>4.3345253870594398</v>
      </c>
      <c r="AY716" s="35">
        <f t="shared" si="438"/>
        <v>47.181564081896049</v>
      </c>
      <c r="AZ716" s="10">
        <f t="shared" si="439"/>
        <v>-36.006418251196919</v>
      </c>
      <c r="BA716" s="10">
        <f t="shared" si="440"/>
        <v>-133.57880064287019</v>
      </c>
      <c r="BB716" s="10">
        <f t="shared" si="441"/>
        <v>46.421199357129808</v>
      </c>
      <c r="BC716" s="37"/>
      <c r="BD716" s="46">
        <f t="shared" si="442"/>
        <v>-36</v>
      </c>
      <c r="BE716" s="46">
        <f t="shared" si="443"/>
        <v>-134</v>
      </c>
      <c r="BF716" s="46">
        <f t="shared" si="444"/>
        <v>46</v>
      </c>
    </row>
    <row r="717" spans="22:58" x14ac:dyDescent="0.3">
      <c r="V717" s="29">
        <v>8.1300000000001091</v>
      </c>
      <c r="W717" s="36">
        <f t="shared" si="414"/>
        <v>1348962882.5919943</v>
      </c>
      <c r="X717" s="30">
        <f t="shared" si="448"/>
        <v>0.52657877444698298</v>
      </c>
      <c r="Y717" s="31">
        <f t="shared" si="415"/>
        <v>-111.62784764270123</v>
      </c>
      <c r="Z717" s="31">
        <f t="shared" si="416"/>
        <v>-89.999849779137804</v>
      </c>
      <c r="AA717" s="31">
        <f t="shared" si="417"/>
        <v>100.43300053222836</v>
      </c>
      <c r="AB717" s="31">
        <f t="shared" si="418"/>
        <v>-89.999454904488644</v>
      </c>
      <c r="AC717" s="31">
        <f t="shared" si="419"/>
        <v>37.649193836704107</v>
      </c>
      <c r="AD717" s="31">
        <f t="shared" si="420"/>
        <v>89.248938710940379</v>
      </c>
      <c r="AE717" s="31">
        <f t="shared" si="421"/>
        <v>26.980925500678232</v>
      </c>
      <c r="AF717" s="31">
        <f t="shared" si="422"/>
        <v>-90.750365972686083</v>
      </c>
      <c r="AG717" s="31">
        <f t="shared" si="445"/>
        <v>92.110410468749379</v>
      </c>
      <c r="AH717" s="31">
        <f t="shared" si="423"/>
        <v>-219.02085787710763</v>
      </c>
      <c r="AI717" s="31">
        <f t="shared" si="424"/>
        <v>-89.999999999358678</v>
      </c>
      <c r="AJ717" s="31">
        <f t="shared" si="425"/>
        <v>136.35523341015707</v>
      </c>
      <c r="AK717" s="31">
        <f t="shared" si="426"/>
        <v>89.999991283122114</v>
      </c>
      <c r="AL717" s="32">
        <f t="shared" si="427"/>
        <v>-77.877036862374354</v>
      </c>
      <c r="AM717" s="31">
        <f t="shared" si="428"/>
        <v>-89.992684048959106</v>
      </c>
      <c r="AN717" s="31">
        <f t="shared" si="429"/>
        <v>-68.432250860575536</v>
      </c>
      <c r="AO717" s="31">
        <f t="shared" si="430"/>
        <v>-89.99269276519567</v>
      </c>
      <c r="AP717" s="30">
        <f t="shared" si="446"/>
        <v>23.609121289162623</v>
      </c>
      <c r="AQ717" s="30">
        <f t="shared" si="447"/>
        <v>-22.498774732165998</v>
      </c>
      <c r="AR717" s="31">
        <f t="shared" si="431"/>
        <v>-40.340978802900679</v>
      </c>
      <c r="AS717" s="33">
        <f t="shared" si="432"/>
        <v>-180.74305873788177</v>
      </c>
      <c r="AT717" s="31">
        <f t="shared" si="433"/>
        <v>4.5048733267576146</v>
      </c>
      <c r="AU717" s="31">
        <f t="shared" si="434"/>
        <v>53.463979596860938</v>
      </c>
      <c r="AV717" s="32">
        <f t="shared" si="435"/>
        <v>-4.4272270298813476E-2</v>
      </c>
      <c r="AW717" s="31">
        <f t="shared" si="436"/>
        <v>-5.7799938366348016</v>
      </c>
      <c r="AX717" s="34">
        <f t="shared" si="437"/>
        <v>4.4606010564588008</v>
      </c>
      <c r="AY717" s="35">
        <f t="shared" si="438"/>
        <v>47.683985760226136</v>
      </c>
      <c r="AZ717" s="10">
        <f t="shared" si="439"/>
        <v>-35.88037774644188</v>
      </c>
      <c r="BA717" s="10">
        <f t="shared" si="440"/>
        <v>-133.05907297765563</v>
      </c>
      <c r="BB717" s="10">
        <f t="shared" si="441"/>
        <v>46.940927022344368</v>
      </c>
      <c r="BC717" s="48"/>
      <c r="BD717" s="46">
        <f t="shared" si="442"/>
        <v>-36</v>
      </c>
      <c r="BE717" s="46">
        <f t="shared" si="443"/>
        <v>-133</v>
      </c>
      <c r="BF717" s="46">
        <f t="shared" si="444"/>
        <v>47</v>
      </c>
    </row>
    <row r="718" spans="22:58" x14ac:dyDescent="0.3">
      <c r="V718" s="29">
        <v>8.1400000000001107</v>
      </c>
      <c r="W718" s="38">
        <f t="shared" si="414"/>
        <v>1380384264.6032383</v>
      </c>
      <c r="X718" s="30">
        <f t="shared" si="448"/>
        <v>0.52657877444698298</v>
      </c>
      <c r="Y718" s="31">
        <f t="shared" si="415"/>
        <v>-111.82784764269991</v>
      </c>
      <c r="Z718" s="31">
        <f t="shared" si="416"/>
        <v>-89.999853198582102</v>
      </c>
      <c r="AA718" s="31">
        <f t="shared" si="417"/>
        <v>100.6330005322107</v>
      </c>
      <c r="AB718" s="31">
        <f t="shared" si="418"/>
        <v>-89.999467312377334</v>
      </c>
      <c r="AC718" s="31">
        <f t="shared" si="419"/>
        <v>37.849160251293164</v>
      </c>
      <c r="AD718" s="31">
        <f t="shared" si="420"/>
        <v>89.266033061069933</v>
      </c>
      <c r="AE718" s="31">
        <f t="shared" si="421"/>
        <v>27.180891915250946</v>
      </c>
      <c r="AF718" s="31">
        <f t="shared" si="422"/>
        <v>-90.733287449889488</v>
      </c>
      <c r="AG718" s="31">
        <f t="shared" si="445"/>
        <v>92.110410468749379</v>
      </c>
      <c r="AH718" s="31">
        <f t="shared" si="423"/>
        <v>-219.22085787710768</v>
      </c>
      <c r="AI718" s="31">
        <f t="shared" si="424"/>
        <v>-89.999999999373273</v>
      </c>
      <c r="AJ718" s="31">
        <f t="shared" si="425"/>
        <v>136.55523341015711</v>
      </c>
      <c r="AK718" s="31">
        <f t="shared" si="426"/>
        <v>89.99999148154248</v>
      </c>
      <c r="AL718" s="32">
        <f t="shared" si="427"/>
        <v>-78.077036859187515</v>
      </c>
      <c r="AM718" s="31">
        <f t="shared" si="428"/>
        <v>-89.992850580334405</v>
      </c>
      <c r="AN718" s="31">
        <f t="shared" si="429"/>
        <v>-68.632250857388698</v>
      </c>
      <c r="AO718" s="31">
        <f t="shared" si="430"/>
        <v>-89.992859098165198</v>
      </c>
      <c r="AP718" s="30">
        <f t="shared" si="446"/>
        <v>23.609121289162623</v>
      </c>
      <c r="AQ718" s="30">
        <f t="shared" si="447"/>
        <v>-22.498774732165998</v>
      </c>
      <c r="AR718" s="31">
        <f t="shared" si="431"/>
        <v>-40.341012385141127</v>
      </c>
      <c r="AS718" s="33">
        <f t="shared" si="432"/>
        <v>-180.72614654805469</v>
      </c>
      <c r="AT718" s="31">
        <f t="shared" si="433"/>
        <v>4.635039141750303</v>
      </c>
      <c r="AU718" s="31">
        <f t="shared" si="434"/>
        <v>54.092879078951668</v>
      </c>
      <c r="AV718" s="32">
        <f t="shared" si="435"/>
        <v>-4.6347663294174397E-2</v>
      </c>
      <c r="AW718" s="31">
        <f t="shared" si="436"/>
        <v>-5.9136837988626159</v>
      </c>
      <c r="AX718" s="34">
        <f t="shared" si="437"/>
        <v>4.5886914784561288</v>
      </c>
      <c r="AY718" s="35">
        <f t="shared" si="438"/>
        <v>48.179195280089054</v>
      </c>
      <c r="AZ718" s="10">
        <f t="shared" si="439"/>
        <v>-35.752320906685</v>
      </c>
      <c r="BA718" s="10">
        <f t="shared" si="440"/>
        <v>-132.54695126796562</v>
      </c>
      <c r="BB718" s="10">
        <f t="shared" si="441"/>
        <v>47.453048732034375</v>
      </c>
      <c r="BC718" s="37"/>
      <c r="BD718" s="46">
        <f t="shared" si="442"/>
        <v>-36</v>
      </c>
      <c r="BE718" s="46">
        <f t="shared" si="443"/>
        <v>-133</v>
      </c>
      <c r="BF718" s="46">
        <f t="shared" si="444"/>
        <v>47</v>
      </c>
    </row>
    <row r="719" spans="22:58" x14ac:dyDescent="0.3">
      <c r="V719" s="29">
        <v>8.1500000000001105</v>
      </c>
      <c r="W719" s="38">
        <f t="shared" si="414"/>
        <v>1412537544.623116</v>
      </c>
      <c r="X719" s="30">
        <f t="shared" si="448"/>
        <v>0.52657877444698298</v>
      </c>
      <c r="Y719" s="31">
        <f t="shared" si="415"/>
        <v>-112.02784764269863</v>
      </c>
      <c r="Z719" s="31">
        <f t="shared" si="416"/>
        <v>-89.999856540190351</v>
      </c>
      <c r="AA719" s="31">
        <f t="shared" si="417"/>
        <v>100.83300053219382</v>
      </c>
      <c r="AB719" s="31">
        <f t="shared" si="418"/>
        <v>-89.999479437827986</v>
      </c>
      <c r="AC719" s="31">
        <f t="shared" si="419"/>
        <v>38.049128177232227</v>
      </c>
      <c r="AD719" s="31">
        <f t="shared" si="420"/>
        <v>89.282738422554203</v>
      </c>
      <c r="AE719" s="31">
        <f t="shared" si="421"/>
        <v>27.380859841174406</v>
      </c>
      <c r="AF719" s="31">
        <f t="shared" si="422"/>
        <v>-90.716597555464134</v>
      </c>
      <c r="AG719" s="31">
        <f t="shared" si="445"/>
        <v>92.110410468749379</v>
      </c>
      <c r="AH719" s="31">
        <f t="shared" si="423"/>
        <v>-219.42085787710766</v>
      </c>
      <c r="AI719" s="31">
        <f t="shared" si="424"/>
        <v>-89.999999999387541</v>
      </c>
      <c r="AJ719" s="31">
        <f t="shared" si="425"/>
        <v>136.75523341015708</v>
      </c>
      <c r="AK719" s="31">
        <f t="shared" si="426"/>
        <v>89.999991675446239</v>
      </c>
      <c r="AL719" s="32">
        <f t="shared" si="427"/>
        <v>-78.277036856144065</v>
      </c>
      <c r="AM719" s="31">
        <f t="shared" si="428"/>
        <v>-89.993013320992901</v>
      </c>
      <c r="AN719" s="31">
        <f t="shared" si="429"/>
        <v>-68.832250854345276</v>
      </c>
      <c r="AO719" s="31">
        <f t="shared" si="430"/>
        <v>-89.993021644934203</v>
      </c>
      <c r="AP719" s="30">
        <f t="shared" si="446"/>
        <v>23.609121289162623</v>
      </c>
      <c r="AQ719" s="30">
        <f t="shared" si="447"/>
        <v>-22.498774732165998</v>
      </c>
      <c r="AR719" s="31">
        <f t="shared" si="431"/>
        <v>-40.341044456174245</v>
      </c>
      <c r="AS719" s="33">
        <f t="shared" si="432"/>
        <v>-180.70961920039832</v>
      </c>
      <c r="AT719" s="31">
        <f t="shared" si="433"/>
        <v>4.7672831270711713</v>
      </c>
      <c r="AU719" s="31">
        <f t="shared" si="434"/>
        <v>54.717275812779768</v>
      </c>
      <c r="AV719" s="32">
        <f t="shared" si="435"/>
        <v>-4.8519804076019545E-2</v>
      </c>
      <c r="AW719" s="31">
        <f t="shared" si="436"/>
        <v>-6.0504209231606216</v>
      </c>
      <c r="AX719" s="34">
        <f t="shared" si="437"/>
        <v>4.7187633229951516</v>
      </c>
      <c r="AY719" s="35">
        <f t="shared" si="438"/>
        <v>48.666854889619145</v>
      </c>
      <c r="AZ719" s="10">
        <f t="shared" si="439"/>
        <v>-35.622281133179094</v>
      </c>
      <c r="BA719" s="10">
        <f t="shared" si="440"/>
        <v>-132.04276431077918</v>
      </c>
      <c r="BB719" s="10">
        <f t="shared" si="441"/>
        <v>47.957235689220823</v>
      </c>
      <c r="BC719" s="37"/>
      <c r="BD719" s="46">
        <f t="shared" si="442"/>
        <v>-36</v>
      </c>
      <c r="BE719" s="46">
        <f t="shared" si="443"/>
        <v>-132</v>
      </c>
      <c r="BF719" s="46">
        <f t="shared" si="444"/>
        <v>48</v>
      </c>
    </row>
    <row r="720" spans="22:58" x14ac:dyDescent="0.3">
      <c r="V720" s="29">
        <v>8.1600000000001103</v>
      </c>
      <c r="W720" s="36">
        <f t="shared" si="414"/>
        <v>1445439770.7462976</v>
      </c>
      <c r="X720" s="30">
        <f t="shared" si="448"/>
        <v>0.52657877444698298</v>
      </c>
      <c r="Y720" s="31">
        <f t="shared" si="415"/>
        <v>-112.2278476426974</v>
      </c>
      <c r="Z720" s="31">
        <f t="shared" si="416"/>
        <v>-89.999859805734289</v>
      </c>
      <c r="AA720" s="31">
        <f t="shared" si="417"/>
        <v>101.03300053217767</v>
      </c>
      <c r="AB720" s="31">
        <f t="shared" si="418"/>
        <v>-89.999491287269677</v>
      </c>
      <c r="AC720" s="31">
        <f t="shared" si="419"/>
        <v>38.249097546520701</v>
      </c>
      <c r="AD720" s="31">
        <f t="shared" si="420"/>
        <v>89.299063641429598</v>
      </c>
      <c r="AE720" s="31">
        <f t="shared" si="421"/>
        <v>27.580829210447959</v>
      </c>
      <c r="AF720" s="31">
        <f t="shared" si="422"/>
        <v>-90.700287451574354</v>
      </c>
      <c r="AG720" s="31">
        <f t="shared" si="445"/>
        <v>92.110410468749379</v>
      </c>
      <c r="AH720" s="31">
        <f t="shared" si="423"/>
        <v>-219.62085787710765</v>
      </c>
      <c r="AI720" s="31">
        <f t="shared" si="424"/>
        <v>-89.999999999401481</v>
      </c>
      <c r="AJ720" s="31">
        <f t="shared" si="425"/>
        <v>136.95523341015706</v>
      </c>
      <c r="AK720" s="31">
        <f t="shared" si="426"/>
        <v>89.99999186493622</v>
      </c>
      <c r="AL720" s="32">
        <f t="shared" si="427"/>
        <v>-78.477036853237607</v>
      </c>
      <c r="AM720" s="31">
        <f t="shared" si="428"/>
        <v>-89.993172357221866</v>
      </c>
      <c r="AN720" s="31">
        <f t="shared" si="429"/>
        <v>-69.032250851438818</v>
      </c>
      <c r="AO720" s="31">
        <f t="shared" si="430"/>
        <v>-89.993180491687127</v>
      </c>
      <c r="AP720" s="30">
        <f t="shared" si="446"/>
        <v>23.609121289162623</v>
      </c>
      <c r="AQ720" s="30">
        <f t="shared" si="447"/>
        <v>-22.498774732165998</v>
      </c>
      <c r="AR720" s="31">
        <f t="shared" si="431"/>
        <v>-40.341075083994234</v>
      </c>
      <c r="AS720" s="33">
        <f t="shared" si="432"/>
        <v>-180.69346794326148</v>
      </c>
      <c r="AT720" s="31">
        <f t="shared" si="433"/>
        <v>4.9015746593660765</v>
      </c>
      <c r="AU720" s="31">
        <f t="shared" si="434"/>
        <v>55.336907638538889</v>
      </c>
      <c r="AV720" s="32">
        <f t="shared" si="435"/>
        <v>-5.0793150887222471E-2</v>
      </c>
      <c r="AW720" s="31">
        <f t="shared" si="436"/>
        <v>-6.1902714757308193</v>
      </c>
      <c r="AX720" s="34">
        <f t="shared" si="437"/>
        <v>4.8507815084788541</v>
      </c>
      <c r="AY720" s="35">
        <f t="shared" si="438"/>
        <v>49.146636162808072</v>
      </c>
      <c r="AZ720" s="10">
        <f t="shared" si="439"/>
        <v>-35.490293575515381</v>
      </c>
      <c r="BA720" s="10">
        <f t="shared" si="440"/>
        <v>-131.5468317804534</v>
      </c>
      <c r="BB720" s="10">
        <f t="shared" si="441"/>
        <v>48.453168219546598</v>
      </c>
      <c r="BC720" s="48"/>
      <c r="BD720" s="46">
        <f t="shared" si="442"/>
        <v>-35</v>
      </c>
      <c r="BE720" s="46">
        <f t="shared" si="443"/>
        <v>-132</v>
      </c>
      <c r="BF720" s="46">
        <f t="shared" si="444"/>
        <v>48</v>
      </c>
    </row>
    <row r="721" spans="22:58" x14ac:dyDescent="0.3">
      <c r="V721" s="29">
        <v>8.1700000000001101</v>
      </c>
      <c r="W721" s="38">
        <f t="shared" si="414"/>
        <v>1479108388.1685858</v>
      </c>
      <c r="X721" s="30">
        <f t="shared" si="448"/>
        <v>0.52657877444698298</v>
      </c>
      <c r="Y721" s="31">
        <f t="shared" si="415"/>
        <v>-112.42784764269622</v>
      </c>
      <c r="Z721" s="31">
        <f t="shared" si="416"/>
        <v>-89.999862996945382</v>
      </c>
      <c r="AA721" s="31">
        <f t="shared" si="417"/>
        <v>101.23300053216227</v>
      </c>
      <c r="AB721" s="31">
        <f t="shared" si="418"/>
        <v>-89.999502866985154</v>
      </c>
      <c r="AC721" s="31">
        <f t="shared" si="419"/>
        <v>38.449068294216616</v>
      </c>
      <c r="AD721" s="31">
        <f t="shared" si="420"/>
        <v>89.315017362934327</v>
      </c>
      <c r="AE721" s="31">
        <f t="shared" si="421"/>
        <v>27.780799958129649</v>
      </c>
      <c r="AF721" s="31">
        <f t="shared" si="422"/>
        <v>-90.684348500996208</v>
      </c>
      <c r="AG721" s="31">
        <f t="shared" si="445"/>
        <v>92.110410468749379</v>
      </c>
      <c r="AH721" s="31">
        <f t="shared" si="423"/>
        <v>-219.82085787710764</v>
      </c>
      <c r="AI721" s="31">
        <f t="shared" si="424"/>
        <v>-89.99999999941511</v>
      </c>
      <c r="AJ721" s="31">
        <f t="shared" si="425"/>
        <v>137.15523341015708</v>
      </c>
      <c r="AK721" s="31">
        <f t="shared" si="426"/>
        <v>89.999992050112894</v>
      </c>
      <c r="AL721" s="32">
        <f t="shared" si="427"/>
        <v>-78.67703685046196</v>
      </c>
      <c r="AM721" s="31">
        <f t="shared" si="428"/>
        <v>-89.993327773344404</v>
      </c>
      <c r="AN721" s="31">
        <f t="shared" si="429"/>
        <v>-69.232250848663142</v>
      </c>
      <c r="AO721" s="31">
        <f t="shared" si="430"/>
        <v>-89.99333572264662</v>
      </c>
      <c r="AP721" s="30">
        <f t="shared" si="446"/>
        <v>23.609121289162623</v>
      </c>
      <c r="AQ721" s="30">
        <f t="shared" si="447"/>
        <v>-22.498774732165998</v>
      </c>
      <c r="AR721" s="31">
        <f t="shared" si="431"/>
        <v>-40.341104333536869</v>
      </c>
      <c r="AS721" s="33">
        <f t="shared" si="432"/>
        <v>-180.67768422364281</v>
      </c>
      <c r="AT721" s="31">
        <f t="shared" si="433"/>
        <v>5.0378816655275216</v>
      </c>
      <c r="AU721" s="31">
        <f t="shared" si="434"/>
        <v>55.951523342445498</v>
      </c>
      <c r="AV721" s="32">
        <f t="shared" si="435"/>
        <v>-5.317236247471268E-2</v>
      </c>
      <c r="AW721" s="31">
        <f t="shared" si="436"/>
        <v>-6.3333029379868488</v>
      </c>
      <c r="AX721" s="34">
        <f t="shared" si="437"/>
        <v>4.9847093030528091</v>
      </c>
      <c r="AY721" s="35">
        <f t="shared" si="438"/>
        <v>49.618220404458647</v>
      </c>
      <c r="AZ721" s="10">
        <f t="shared" si="439"/>
        <v>-35.356395030484059</v>
      </c>
      <c r="BA721" s="10">
        <f t="shared" si="440"/>
        <v>-131.05946381918417</v>
      </c>
      <c r="BB721" s="10">
        <f t="shared" si="441"/>
        <v>48.940536180815826</v>
      </c>
      <c r="BC721" s="37"/>
      <c r="BD721" s="46">
        <f t="shared" si="442"/>
        <v>-35</v>
      </c>
      <c r="BE721" s="46">
        <f t="shared" si="443"/>
        <v>-131</v>
      </c>
      <c r="BF721" s="46">
        <f t="shared" si="444"/>
        <v>49</v>
      </c>
    </row>
    <row r="722" spans="22:58" x14ac:dyDescent="0.3">
      <c r="V722" s="29">
        <v>8.1800000000001098</v>
      </c>
      <c r="W722" s="38">
        <f t="shared" si="414"/>
        <v>1513561248.4365952</v>
      </c>
      <c r="X722" s="30">
        <f t="shared" si="448"/>
        <v>0.52657877444698298</v>
      </c>
      <c r="Y722" s="31">
        <f t="shared" si="415"/>
        <v>-112.62784764269512</v>
      </c>
      <c r="Z722" s="31">
        <f t="shared" si="416"/>
        <v>-89.999866115515644</v>
      </c>
      <c r="AA722" s="31">
        <f t="shared" si="417"/>
        <v>101.43300053214756</v>
      </c>
      <c r="AB722" s="31">
        <f t="shared" si="418"/>
        <v>-89.99951418311413</v>
      </c>
      <c r="AC722" s="31">
        <f t="shared" si="419"/>
        <v>38.64904035829916</v>
      </c>
      <c r="AD722" s="31">
        <f t="shared" si="420"/>
        <v>89.330608036041681</v>
      </c>
      <c r="AE722" s="31">
        <f t="shared" si="421"/>
        <v>27.980772022198593</v>
      </c>
      <c r="AF722" s="31">
        <f t="shared" si="422"/>
        <v>-90.668772262588092</v>
      </c>
      <c r="AG722" s="31">
        <f t="shared" si="445"/>
        <v>92.110410468749379</v>
      </c>
      <c r="AH722" s="31">
        <f t="shared" si="423"/>
        <v>-220.02085787710766</v>
      </c>
      <c r="AI722" s="31">
        <f t="shared" si="424"/>
        <v>-89.999999999428411</v>
      </c>
      <c r="AJ722" s="31">
        <f t="shared" si="425"/>
        <v>137.35523341015707</v>
      </c>
      <c r="AK722" s="31">
        <f t="shared" si="426"/>
        <v>89.999992231074415</v>
      </c>
      <c r="AL722" s="32">
        <f t="shared" si="427"/>
        <v>-78.877036847811226</v>
      </c>
      <c r="AM722" s="31">
        <f t="shared" si="428"/>
        <v>-89.993479651764162</v>
      </c>
      <c r="AN722" s="31">
        <f t="shared" si="429"/>
        <v>-69.432250846012437</v>
      </c>
      <c r="AO722" s="31">
        <f t="shared" si="430"/>
        <v>-89.993487420118157</v>
      </c>
      <c r="AP722" s="30">
        <f t="shared" si="446"/>
        <v>23.609121289162623</v>
      </c>
      <c r="AQ722" s="30">
        <f t="shared" si="447"/>
        <v>-22.498774732165998</v>
      </c>
      <c r="AR722" s="31">
        <f t="shared" si="431"/>
        <v>-40.341132266817219</v>
      </c>
      <c r="AS722" s="33">
        <f t="shared" si="432"/>
        <v>-180.66225968270624</v>
      </c>
      <c r="AT722" s="31">
        <f t="shared" si="433"/>
        <v>5.1761707346263588</v>
      </c>
      <c r="AU722" s="31">
        <f t="shared" si="434"/>
        <v>56.560883011911088</v>
      </c>
      <c r="AV722" s="32">
        <f t="shared" si="435"/>
        <v>-5.5662306636996485E-2</v>
      </c>
      <c r="AW722" s="31">
        <f t="shared" si="436"/>
        <v>-6.4795840124092248</v>
      </c>
      <c r="AX722" s="34">
        <f t="shared" si="437"/>
        <v>5.1205084279893622</v>
      </c>
      <c r="AY722" s="35">
        <f t="shared" si="438"/>
        <v>50.081298999501861</v>
      </c>
      <c r="AZ722" s="10">
        <f t="shared" si="439"/>
        <v>-35.220623838827855</v>
      </c>
      <c r="BA722" s="10">
        <f t="shared" si="440"/>
        <v>-130.58096068320438</v>
      </c>
      <c r="BB722" s="10">
        <f t="shared" si="441"/>
        <v>49.419039316795619</v>
      </c>
      <c r="BC722" s="37"/>
      <c r="BD722" s="46">
        <f t="shared" si="442"/>
        <v>-35</v>
      </c>
      <c r="BE722" s="46">
        <f t="shared" si="443"/>
        <v>-131</v>
      </c>
      <c r="BF722" s="46">
        <f t="shared" si="444"/>
        <v>49</v>
      </c>
    </row>
    <row r="723" spans="22:58" x14ac:dyDescent="0.3">
      <c r="V723" s="29">
        <v>8.1900000000001096</v>
      </c>
      <c r="W723" s="36">
        <f t="shared" si="414"/>
        <v>1548816618.9128776</v>
      </c>
      <c r="X723" s="30">
        <f t="shared" si="448"/>
        <v>0.52657877444698298</v>
      </c>
      <c r="Y723" s="31">
        <f t="shared" si="415"/>
        <v>-112.82784764269405</v>
      </c>
      <c r="Z723" s="31">
        <f t="shared" si="416"/>
        <v>-89.99986916309858</v>
      </c>
      <c r="AA723" s="31">
        <f t="shared" si="417"/>
        <v>101.63300053213349</v>
      </c>
      <c r="AB723" s="31">
        <f t="shared" si="418"/>
        <v>-89.999525241656556</v>
      </c>
      <c r="AC723" s="31">
        <f t="shared" si="419"/>
        <v>38.849013679537357</v>
      </c>
      <c r="AD723" s="31">
        <f t="shared" si="420"/>
        <v>89.345843917892566</v>
      </c>
      <c r="AE723" s="31">
        <f t="shared" si="421"/>
        <v>28.180745343423787</v>
      </c>
      <c r="AF723" s="31">
        <f t="shared" si="422"/>
        <v>-90.653550486862585</v>
      </c>
      <c r="AG723" s="31">
        <f t="shared" si="445"/>
        <v>92.110410468749379</v>
      </c>
      <c r="AH723" s="31">
        <f t="shared" si="423"/>
        <v>-220.22085787710765</v>
      </c>
      <c r="AI723" s="31">
        <f t="shared" si="424"/>
        <v>-89.999999999441428</v>
      </c>
      <c r="AJ723" s="31">
        <f t="shared" si="425"/>
        <v>137.55523341015706</v>
      </c>
      <c r="AK723" s="31">
        <f t="shared" si="426"/>
        <v>89.99999240791675</v>
      </c>
      <c r="AL723" s="32">
        <f t="shared" si="427"/>
        <v>-79.077036845279807</v>
      </c>
      <c r="AM723" s="31">
        <f t="shared" si="428"/>
        <v>-89.99362807300912</v>
      </c>
      <c r="AN723" s="31">
        <f t="shared" si="429"/>
        <v>-69.632250843481003</v>
      </c>
      <c r="AO723" s="31">
        <f t="shared" si="430"/>
        <v>-89.993635664533798</v>
      </c>
      <c r="AP723" s="30">
        <f t="shared" si="446"/>
        <v>23.609121289162623</v>
      </c>
      <c r="AQ723" s="30">
        <f t="shared" si="447"/>
        <v>-22.498774732165998</v>
      </c>
      <c r="AR723" s="31">
        <f t="shared" si="431"/>
        <v>-40.341158943060591</v>
      </c>
      <c r="AS723" s="33">
        <f t="shared" si="432"/>
        <v>-180.6471861513964</v>
      </c>
      <c r="AT723" s="31">
        <f t="shared" si="433"/>
        <v>5.3164072314957123</v>
      </c>
      <c r="AU723" s="31">
        <f t="shared" si="434"/>
        <v>57.164758333816977</v>
      </c>
      <c r="AV723" s="32">
        <f t="shared" si="435"/>
        <v>-5.8268069091084666E-2</v>
      </c>
      <c r="AW723" s="31">
        <f t="shared" si="436"/>
        <v>-6.6291846270534096</v>
      </c>
      <c r="AX723" s="34">
        <f t="shared" si="437"/>
        <v>5.2581391624046274</v>
      </c>
      <c r="AY723" s="35">
        <f t="shared" si="438"/>
        <v>50.535573706763564</v>
      </c>
      <c r="AZ723" s="10">
        <f t="shared" si="439"/>
        <v>-35.083019780655967</v>
      </c>
      <c r="BA723" s="10">
        <f t="shared" si="440"/>
        <v>-130.11161244463284</v>
      </c>
      <c r="BB723" s="10">
        <f t="shared" si="441"/>
        <v>49.88838755536716</v>
      </c>
      <c r="BC723" s="48"/>
      <c r="BD723" s="46">
        <f t="shared" si="442"/>
        <v>-35</v>
      </c>
      <c r="BE723" s="46">
        <f t="shared" si="443"/>
        <v>-130</v>
      </c>
      <c r="BF723" s="46">
        <f t="shared" si="444"/>
        <v>50</v>
      </c>
    </row>
    <row r="724" spans="22:58" x14ac:dyDescent="0.3">
      <c r="V724" s="29">
        <v>8.2000000000001094</v>
      </c>
      <c r="W724" s="38">
        <f t="shared" si="414"/>
        <v>1584893192.461513</v>
      </c>
      <c r="X724" s="30">
        <f t="shared" si="448"/>
        <v>0.52657877444698298</v>
      </c>
      <c r="Y724" s="31">
        <f t="shared" si="415"/>
        <v>-113.02784764269299</v>
      </c>
      <c r="Z724" s="31">
        <f t="shared" si="416"/>
        <v>-89.999872141310064</v>
      </c>
      <c r="AA724" s="31">
        <f t="shared" si="417"/>
        <v>101.83300053212005</v>
      </c>
      <c r="AB724" s="31">
        <f t="shared" si="418"/>
        <v>-89.999536048475818</v>
      </c>
      <c r="AC724" s="31">
        <f t="shared" si="419"/>
        <v>39.048988201364608</v>
      </c>
      <c r="AD724" s="31">
        <f t="shared" si="420"/>
        <v>89.360733078129428</v>
      </c>
      <c r="AE724" s="31">
        <f t="shared" si="421"/>
        <v>28.38071986523866</v>
      </c>
      <c r="AF724" s="31">
        <f t="shared" si="422"/>
        <v>-90.63867511165644</v>
      </c>
      <c r="AG724" s="31">
        <f t="shared" si="445"/>
        <v>92.110410468749379</v>
      </c>
      <c r="AH724" s="31">
        <f t="shared" si="423"/>
        <v>-220.42085787710764</v>
      </c>
      <c r="AI724" s="31">
        <f t="shared" si="424"/>
        <v>-89.999999999454147</v>
      </c>
      <c r="AJ724" s="31">
        <f t="shared" si="425"/>
        <v>137.75523341015705</v>
      </c>
      <c r="AK724" s="31">
        <f t="shared" si="426"/>
        <v>89.999992580733661</v>
      </c>
      <c r="AL724" s="32">
        <f t="shared" si="427"/>
        <v>-79.277036842862287</v>
      </c>
      <c r="AM724" s="31">
        <f t="shared" si="428"/>
        <v>-89.993773115774147</v>
      </c>
      <c r="AN724" s="31">
        <f t="shared" si="429"/>
        <v>-69.832250841063484</v>
      </c>
      <c r="AO724" s="31">
        <f t="shared" si="430"/>
        <v>-89.993780534494633</v>
      </c>
      <c r="AP724" s="30">
        <f t="shared" si="446"/>
        <v>23.609121289162623</v>
      </c>
      <c r="AQ724" s="30">
        <f t="shared" si="447"/>
        <v>-22.498774732165998</v>
      </c>
      <c r="AR724" s="31">
        <f t="shared" si="431"/>
        <v>-40.341184418828199</v>
      </c>
      <c r="AS724" s="33">
        <f t="shared" si="432"/>
        <v>-180.63245564615107</v>
      </c>
      <c r="AT724" s="31">
        <f t="shared" si="433"/>
        <v>5.4585554112271542</v>
      </c>
      <c r="AU724" s="31">
        <f t="shared" si="434"/>
        <v>57.762932836339203</v>
      </c>
      <c r="AV724" s="32">
        <f t="shared" si="435"/>
        <v>-6.0994962666386522E-2</v>
      </c>
      <c r="AW724" s="31">
        <f t="shared" si="436"/>
        <v>-6.7821759385875398</v>
      </c>
      <c r="AX724" s="34">
        <f t="shared" si="437"/>
        <v>5.3975604485607676</v>
      </c>
      <c r="AY724" s="35">
        <f t="shared" si="438"/>
        <v>50.980756897751661</v>
      </c>
      <c r="AZ724" s="10">
        <f t="shared" si="439"/>
        <v>-34.943623970267431</v>
      </c>
      <c r="BA724" s="10">
        <f t="shared" si="440"/>
        <v>-129.65169874839941</v>
      </c>
      <c r="BB724" s="10">
        <f t="shared" si="441"/>
        <v>50.348301251600589</v>
      </c>
      <c r="BC724" s="37"/>
      <c r="BD724" s="46">
        <f t="shared" si="442"/>
        <v>-35</v>
      </c>
      <c r="BE724" s="46">
        <f t="shared" si="443"/>
        <v>-130</v>
      </c>
      <c r="BF724" s="46">
        <f t="shared" si="444"/>
        <v>50</v>
      </c>
    </row>
    <row r="725" spans="22:58" x14ac:dyDescent="0.3">
      <c r="V725" s="29">
        <v>8.2100000000001092</v>
      </c>
      <c r="W725" s="38">
        <f t="shared" si="414"/>
        <v>1621810097.3593388</v>
      </c>
      <c r="X725" s="30">
        <f t="shared" si="448"/>
        <v>0.52657877444698298</v>
      </c>
      <c r="Y725" s="31">
        <f t="shared" si="415"/>
        <v>-113.22784764269201</v>
      </c>
      <c r="Z725" s="31">
        <f t="shared" si="416"/>
        <v>-89.999875051729163</v>
      </c>
      <c r="AA725" s="31">
        <f t="shared" si="417"/>
        <v>102.03300053210724</v>
      </c>
      <c r="AB725" s="31">
        <f t="shared" si="418"/>
        <v>-89.999546609301859</v>
      </c>
      <c r="AC725" s="31">
        <f t="shared" si="419"/>
        <v>39.248963869759031</v>
      </c>
      <c r="AD725" s="31">
        <f t="shared" si="420"/>
        <v>89.375283403133807</v>
      </c>
      <c r="AE725" s="31">
        <f t="shared" si="421"/>
        <v>28.580695533621245</v>
      </c>
      <c r="AF725" s="31">
        <f t="shared" si="422"/>
        <v>-90.624138257897215</v>
      </c>
      <c r="AG725" s="31">
        <f t="shared" si="445"/>
        <v>92.110410468749379</v>
      </c>
      <c r="AH725" s="31">
        <f t="shared" si="423"/>
        <v>-220.62085787710765</v>
      </c>
      <c r="AI725" s="31">
        <f t="shared" si="424"/>
        <v>-89.999999999466567</v>
      </c>
      <c r="AJ725" s="31">
        <f t="shared" si="425"/>
        <v>137.95523341015704</v>
      </c>
      <c r="AK725" s="31">
        <f t="shared" si="426"/>
        <v>89.99999274961678</v>
      </c>
      <c r="AL725" s="32">
        <f t="shared" si="427"/>
        <v>-79.477036840553595</v>
      </c>
      <c r="AM725" s="31">
        <f t="shared" si="428"/>
        <v>-89.993914856962832</v>
      </c>
      <c r="AN725" s="31">
        <f t="shared" si="429"/>
        <v>-70.032250838754848</v>
      </c>
      <c r="AO725" s="31">
        <f t="shared" si="430"/>
        <v>-89.993922106812619</v>
      </c>
      <c r="AP725" s="30">
        <f t="shared" si="446"/>
        <v>23.609121289162623</v>
      </c>
      <c r="AQ725" s="30">
        <f t="shared" si="447"/>
        <v>-22.498774732165998</v>
      </c>
      <c r="AR725" s="31">
        <f t="shared" si="431"/>
        <v>-40.341208748136978</v>
      </c>
      <c r="AS725" s="33">
        <f t="shared" si="432"/>
        <v>-180.61806036470983</v>
      </c>
      <c r="AT725" s="31">
        <f t="shared" si="433"/>
        <v>5.6025785338665557</v>
      </c>
      <c r="AU725" s="31">
        <f t="shared" si="434"/>
        <v>58.355202075218067</v>
      </c>
      <c r="AV725" s="32">
        <f t="shared" si="435"/>
        <v>-6.3848536832729438E-2</v>
      </c>
      <c r="AW725" s="31">
        <f t="shared" si="436"/>
        <v>-6.9386303337289421</v>
      </c>
      <c r="AX725" s="34">
        <f t="shared" si="437"/>
        <v>5.5387299970338262</v>
      </c>
      <c r="AY725" s="35">
        <f t="shared" si="438"/>
        <v>51.416571741489122</v>
      </c>
      <c r="AZ725" s="10">
        <f t="shared" si="439"/>
        <v>-34.802478751103152</v>
      </c>
      <c r="BA725" s="10">
        <f t="shared" si="440"/>
        <v>-129.20148862322071</v>
      </c>
      <c r="BB725" s="10">
        <f t="shared" si="441"/>
        <v>50.798511376779288</v>
      </c>
      <c r="BC725" s="37"/>
      <c r="BD725" s="46">
        <f t="shared" si="442"/>
        <v>-35</v>
      </c>
      <c r="BE725" s="46">
        <f t="shared" si="443"/>
        <v>-129</v>
      </c>
      <c r="BF725" s="46">
        <f t="shared" si="444"/>
        <v>51</v>
      </c>
    </row>
    <row r="726" spans="22:58" x14ac:dyDescent="0.3">
      <c r="V726" s="29">
        <v>8.2200000000001108</v>
      </c>
      <c r="W726" s="36">
        <f t="shared" si="414"/>
        <v>1659586907.4379847</v>
      </c>
      <c r="X726" s="30">
        <f t="shared" si="448"/>
        <v>0.52657877444698298</v>
      </c>
      <c r="Y726" s="31">
        <f t="shared" si="415"/>
        <v>-113.42784764269112</v>
      </c>
      <c r="Z726" s="31">
        <f t="shared" si="416"/>
        <v>-89.999877895899047</v>
      </c>
      <c r="AA726" s="31">
        <f t="shared" si="417"/>
        <v>102.23300053209502</v>
      </c>
      <c r="AB726" s="31">
        <f t="shared" si="418"/>
        <v>-89.99955692973414</v>
      </c>
      <c r="AC726" s="31">
        <f t="shared" si="419"/>
        <v>39.448940633128871</v>
      </c>
      <c r="AD726" s="31">
        <f t="shared" si="420"/>
        <v>89.389502600169379</v>
      </c>
      <c r="AE726" s="31">
        <f t="shared" si="421"/>
        <v>28.780672296979759</v>
      </c>
      <c r="AF726" s="31">
        <f t="shared" si="422"/>
        <v>-90.609932225463808</v>
      </c>
      <c r="AG726" s="31">
        <f t="shared" si="445"/>
        <v>92.110410468749379</v>
      </c>
      <c r="AH726" s="31">
        <f t="shared" si="423"/>
        <v>-220.82085787710767</v>
      </c>
      <c r="AI726" s="31">
        <f t="shared" si="424"/>
        <v>-89.999999999478703</v>
      </c>
      <c r="AJ726" s="31">
        <f t="shared" si="425"/>
        <v>138.15523341015705</v>
      </c>
      <c r="AK726" s="31">
        <f t="shared" si="426"/>
        <v>89.99999291465565</v>
      </c>
      <c r="AL726" s="32">
        <f t="shared" si="427"/>
        <v>-79.677036838348855</v>
      </c>
      <c r="AM726" s="31">
        <f t="shared" si="428"/>
        <v>-89.994053371728228</v>
      </c>
      <c r="AN726" s="31">
        <f t="shared" si="429"/>
        <v>-70.232250836550079</v>
      </c>
      <c r="AO726" s="31">
        <f t="shared" si="430"/>
        <v>-89.994060456551281</v>
      </c>
      <c r="AP726" s="30">
        <f t="shared" si="446"/>
        <v>23.609121289162623</v>
      </c>
      <c r="AQ726" s="30">
        <f t="shared" si="447"/>
        <v>-22.498774732165998</v>
      </c>
      <c r="AR726" s="31">
        <f t="shared" si="431"/>
        <v>-40.341231982573696</v>
      </c>
      <c r="AS726" s="33">
        <f t="shared" si="432"/>
        <v>-180.60399268201508</v>
      </c>
      <c r="AT726" s="31">
        <f t="shared" si="433"/>
        <v>5.7484389786301229</v>
      </c>
      <c r="AU726" s="31">
        <f t="shared" si="434"/>
        <v>58.941373765777122</v>
      </c>
      <c r="AV726" s="32">
        <f t="shared" si="435"/>
        <v>-6.683458756944316E-2</v>
      </c>
      <c r="AW726" s="31">
        <f t="shared" si="436"/>
        <v>-7.0986214289399481</v>
      </c>
      <c r="AX726" s="34">
        <f t="shared" si="437"/>
        <v>5.6816043910606799</v>
      </c>
      <c r="AY726" s="35">
        <f t="shared" si="438"/>
        <v>51.842752336837172</v>
      </c>
      <c r="AZ726" s="10">
        <f t="shared" si="439"/>
        <v>-34.659627591513015</v>
      </c>
      <c r="BA726" s="10">
        <f t="shared" si="440"/>
        <v>-128.7612403451779</v>
      </c>
      <c r="BB726" s="10">
        <f t="shared" si="441"/>
        <v>51.238759654822104</v>
      </c>
      <c r="BC726" s="48"/>
      <c r="BD726" s="46">
        <f t="shared" si="442"/>
        <v>-35</v>
      </c>
      <c r="BE726" s="46">
        <f t="shared" si="443"/>
        <v>-129</v>
      </c>
      <c r="BF726" s="46">
        <f t="shared" si="444"/>
        <v>51</v>
      </c>
    </row>
    <row r="727" spans="22:58" x14ac:dyDescent="0.3">
      <c r="V727" s="29">
        <v>8.2300000000001106</v>
      </c>
      <c r="W727" s="38">
        <f t="shared" si="414"/>
        <v>1698243652.4621778</v>
      </c>
      <c r="X727" s="30">
        <f t="shared" si="448"/>
        <v>0.52657877444698298</v>
      </c>
      <c r="Y727" s="31">
        <f t="shared" si="415"/>
        <v>-113.62784764269023</v>
      </c>
      <c r="Z727" s="31">
        <f t="shared" si="416"/>
        <v>-89.999880675327717</v>
      </c>
      <c r="AA727" s="31">
        <f t="shared" si="417"/>
        <v>102.43300053208333</v>
      </c>
      <c r="AB727" s="31">
        <f t="shared" si="418"/>
        <v>-89.999567015244708</v>
      </c>
      <c r="AC727" s="31">
        <f t="shared" si="419"/>
        <v>39.648918442203254</v>
      </c>
      <c r="AD727" s="31">
        <f t="shared" si="420"/>
        <v>89.40339820143258</v>
      </c>
      <c r="AE727" s="31">
        <f t="shared" si="421"/>
        <v>28.980650106043342</v>
      </c>
      <c r="AF727" s="31">
        <f t="shared" si="422"/>
        <v>-90.596049489139844</v>
      </c>
      <c r="AG727" s="31">
        <f t="shared" si="445"/>
        <v>92.110410468749379</v>
      </c>
      <c r="AH727" s="31">
        <f t="shared" si="423"/>
        <v>-221.02085787710766</v>
      </c>
      <c r="AI727" s="31">
        <f t="shared" si="424"/>
        <v>-89.999999999490583</v>
      </c>
      <c r="AJ727" s="31">
        <f t="shared" si="425"/>
        <v>138.35523341015704</v>
      </c>
      <c r="AK727" s="31">
        <f t="shared" si="426"/>
        <v>89.99999307593778</v>
      </c>
      <c r="AL727" s="32">
        <f t="shared" si="427"/>
        <v>-79.877036836243306</v>
      </c>
      <c r="AM727" s="31">
        <f t="shared" si="428"/>
        <v>-89.994188733512701</v>
      </c>
      <c r="AN727" s="31">
        <f t="shared" si="429"/>
        <v>-70.432250834444531</v>
      </c>
      <c r="AO727" s="31">
        <f t="shared" si="430"/>
        <v>-89.994195657065504</v>
      </c>
      <c r="AP727" s="30">
        <f t="shared" si="446"/>
        <v>23.609121289162623</v>
      </c>
      <c r="AQ727" s="30">
        <f t="shared" si="447"/>
        <v>-22.498774732165998</v>
      </c>
      <c r="AR727" s="31">
        <f t="shared" si="431"/>
        <v>-40.341254171404564</v>
      </c>
      <c r="AS727" s="33">
        <f t="shared" si="432"/>
        <v>-180.59024514620535</v>
      </c>
      <c r="AT727" s="31">
        <f t="shared" si="433"/>
        <v>5.8960983570008523</v>
      </c>
      <c r="AU727" s="31">
        <f t="shared" si="434"/>
        <v>59.521267862373847</v>
      </c>
      <c r="AV727" s="32">
        <f t="shared" si="435"/>
        <v>-6.9959167581863532E-2</v>
      </c>
      <c r="AW727" s="31">
        <f t="shared" si="436"/>
        <v>-7.262224068235688</v>
      </c>
      <c r="AX727" s="34">
        <f t="shared" si="437"/>
        <v>5.8261391894189885</v>
      </c>
      <c r="AY727" s="35">
        <f t="shared" si="438"/>
        <v>52.259043794138158</v>
      </c>
      <c r="AZ727" s="10">
        <f t="shared" si="439"/>
        <v>-34.515114981985576</v>
      </c>
      <c r="BA727" s="10">
        <f t="shared" si="440"/>
        <v>-128.33120135206718</v>
      </c>
      <c r="BB727" s="10">
        <f t="shared" si="441"/>
        <v>51.668798647932817</v>
      </c>
      <c r="BC727" s="37"/>
      <c r="BD727" s="46">
        <f t="shared" si="442"/>
        <v>-35</v>
      </c>
      <c r="BE727" s="46">
        <f t="shared" si="443"/>
        <v>-128</v>
      </c>
      <c r="BF727" s="46">
        <f t="shared" si="444"/>
        <v>52</v>
      </c>
    </row>
    <row r="728" spans="22:58" x14ac:dyDescent="0.3">
      <c r="V728" s="29">
        <v>8.2400000000001192</v>
      </c>
      <c r="W728" s="38">
        <f t="shared" si="414"/>
        <v>1737800828.749856</v>
      </c>
      <c r="X728" s="30">
        <f t="shared" si="448"/>
        <v>0.52657877444698298</v>
      </c>
      <c r="Y728" s="31">
        <f t="shared" si="415"/>
        <v>-113.82784764268956</v>
      </c>
      <c r="Z728" s="31">
        <f t="shared" si="416"/>
        <v>-89.999883391488879</v>
      </c>
      <c r="AA728" s="31">
        <f t="shared" si="417"/>
        <v>102.63300053207234</v>
      </c>
      <c r="AB728" s="31">
        <f t="shared" si="418"/>
        <v>-89.99957687118102</v>
      </c>
      <c r="AC728" s="31">
        <f t="shared" si="419"/>
        <v>39.84889724992815</v>
      </c>
      <c r="AD728" s="31">
        <f t="shared" si="420"/>
        <v>89.416977568012939</v>
      </c>
      <c r="AE728" s="31">
        <f t="shared" si="421"/>
        <v>29.180628913757921</v>
      </c>
      <c r="AF728" s="31">
        <f t="shared" si="422"/>
        <v>-90.582482694656974</v>
      </c>
      <c r="AG728" s="31">
        <f t="shared" si="445"/>
        <v>92.110410468749379</v>
      </c>
      <c r="AH728" s="31">
        <f t="shared" si="423"/>
        <v>-221.22085787710785</v>
      </c>
      <c r="AI728" s="31">
        <f t="shared" si="424"/>
        <v>-89.99999999950218</v>
      </c>
      <c r="AJ728" s="31">
        <f t="shared" si="425"/>
        <v>138.55523341015723</v>
      </c>
      <c r="AK728" s="31">
        <f t="shared" si="426"/>
        <v>89.999993233548679</v>
      </c>
      <c r="AL728" s="32">
        <f t="shared" si="427"/>
        <v>-80.077036834232715</v>
      </c>
      <c r="AM728" s="31">
        <f t="shared" si="428"/>
        <v>-89.994321014086836</v>
      </c>
      <c r="AN728" s="31">
        <f t="shared" si="429"/>
        <v>-70.632250832433968</v>
      </c>
      <c r="AO728" s="31">
        <f t="shared" si="430"/>
        <v>-89.994327780040337</v>
      </c>
      <c r="AP728" s="30">
        <f t="shared" si="446"/>
        <v>23.609121289162623</v>
      </c>
      <c r="AQ728" s="30">
        <f t="shared" si="447"/>
        <v>-22.498774732165998</v>
      </c>
      <c r="AR728" s="31">
        <f t="shared" si="431"/>
        <v>-40.341275361679422</v>
      </c>
      <c r="AS728" s="33">
        <f t="shared" si="432"/>
        <v>-180.57681047469731</v>
      </c>
      <c r="AT728" s="31">
        <f t="shared" si="433"/>
        <v>6.045517624108947</v>
      </c>
      <c r="AU728" s="31">
        <f t="shared" si="434"/>
        <v>60.094716587296851</v>
      </c>
      <c r="AV728" s="32">
        <f t="shared" si="435"/>
        <v>-7.3228596871193485E-2</v>
      </c>
      <c r="AW728" s="31">
        <f t="shared" si="436"/>
        <v>-7.4295143189475308</v>
      </c>
      <c r="AX728" s="34">
        <f t="shared" si="437"/>
        <v>5.9722890272377533</v>
      </c>
      <c r="AY728" s="35">
        <f t="shared" si="438"/>
        <v>52.665202268349319</v>
      </c>
      <c r="AZ728" s="10">
        <f t="shared" si="439"/>
        <v>-34.368986334441672</v>
      </c>
      <c r="BA728" s="10">
        <f t="shared" si="440"/>
        <v>-127.91160820634799</v>
      </c>
      <c r="BB728" s="10">
        <f t="shared" si="441"/>
        <v>52.088391793652008</v>
      </c>
      <c r="BC728" s="37"/>
      <c r="BD728" s="46">
        <f t="shared" si="442"/>
        <v>-34</v>
      </c>
      <c r="BE728" s="46">
        <f t="shared" si="443"/>
        <v>-128</v>
      </c>
      <c r="BF728" s="46">
        <f t="shared" si="444"/>
        <v>52</v>
      </c>
    </row>
    <row r="729" spans="22:58" x14ac:dyDescent="0.3">
      <c r="V729" s="29">
        <v>8.2500000000001208</v>
      </c>
      <c r="W729" s="36">
        <f t="shared" si="414"/>
        <v>1778279410.0394206</v>
      </c>
      <c r="X729" s="30">
        <f t="shared" si="448"/>
        <v>0.52657877444698298</v>
      </c>
      <c r="Y729" s="31">
        <f t="shared" si="415"/>
        <v>-114.02784764268878</v>
      </c>
      <c r="Z729" s="31">
        <f t="shared" si="416"/>
        <v>-89.999886045822635</v>
      </c>
      <c r="AA729" s="31">
        <f t="shared" si="417"/>
        <v>102.83300053206173</v>
      </c>
      <c r="AB729" s="31">
        <f t="shared" si="418"/>
        <v>-89.999586502768835</v>
      </c>
      <c r="AC729" s="31">
        <f t="shared" si="419"/>
        <v>40.04887701136586</v>
      </c>
      <c r="AD729" s="31">
        <f t="shared" si="420"/>
        <v>89.430247893764644</v>
      </c>
      <c r="AE729" s="31">
        <f t="shared" si="421"/>
        <v>29.380608675185798</v>
      </c>
      <c r="AF729" s="31">
        <f t="shared" si="422"/>
        <v>-90.56922465482684</v>
      </c>
      <c r="AG729" s="31">
        <f t="shared" si="445"/>
        <v>92.110410468749379</v>
      </c>
      <c r="AH729" s="31">
        <f t="shared" si="423"/>
        <v>-221.42085787710786</v>
      </c>
      <c r="AI729" s="31">
        <f t="shared" si="424"/>
        <v>-89.999999999513506</v>
      </c>
      <c r="AJ729" s="31">
        <f t="shared" si="425"/>
        <v>138.75523341015727</v>
      </c>
      <c r="AK729" s="31">
        <f t="shared" si="426"/>
        <v>89.999993387571919</v>
      </c>
      <c r="AL729" s="32">
        <f t="shared" si="427"/>
        <v>-80.277036832312461</v>
      </c>
      <c r="AM729" s="31">
        <f t="shared" si="428"/>
        <v>-89.994450283587554</v>
      </c>
      <c r="AN729" s="31">
        <f t="shared" si="429"/>
        <v>-70.832250830513658</v>
      </c>
      <c r="AO729" s="31">
        <f t="shared" si="430"/>
        <v>-89.99445689552914</v>
      </c>
      <c r="AP729" s="30">
        <f t="shared" si="446"/>
        <v>23.609121289162623</v>
      </c>
      <c r="AQ729" s="30">
        <f t="shared" si="447"/>
        <v>-22.498774732165998</v>
      </c>
      <c r="AR729" s="31">
        <f t="shared" si="431"/>
        <v>-40.341295598331236</v>
      </c>
      <c r="AS729" s="33">
        <f t="shared" si="432"/>
        <v>-180.56368155035597</v>
      </c>
      <c r="AT729" s="31">
        <f t="shared" si="433"/>
        <v>6.1966571878456742</v>
      </c>
      <c r="AU729" s="31">
        <f t="shared" si="434"/>
        <v>60.661564411411447</v>
      </c>
      <c r="AV729" s="32">
        <f t="shared" si="435"/>
        <v>-7.6649473662993378E-2</v>
      </c>
      <c r="AW729" s="31">
        <f t="shared" si="436"/>
        <v>-7.6005694652751474</v>
      </c>
      <c r="AX729" s="34">
        <f t="shared" si="437"/>
        <v>6.1200077141826812</v>
      </c>
      <c r="AY729" s="35">
        <f t="shared" si="438"/>
        <v>53.060994946136297</v>
      </c>
      <c r="AZ729" s="10">
        <f t="shared" si="439"/>
        <v>-34.221287884148552</v>
      </c>
      <c r="BA729" s="10">
        <f t="shared" si="440"/>
        <v>-127.50268660421966</v>
      </c>
      <c r="BB729" s="10">
        <f t="shared" si="441"/>
        <v>52.497313395780338</v>
      </c>
      <c r="BC729" s="48"/>
      <c r="BD729" s="46">
        <f t="shared" si="442"/>
        <v>-34</v>
      </c>
      <c r="BE729" s="46">
        <f t="shared" si="443"/>
        <v>-128</v>
      </c>
      <c r="BF729" s="46">
        <f t="shared" si="444"/>
        <v>52</v>
      </c>
    </row>
    <row r="730" spans="22:58" x14ac:dyDescent="0.3">
      <c r="V730" s="29">
        <v>8.2600000000001206</v>
      </c>
      <c r="W730" s="38">
        <f t="shared" si="414"/>
        <v>1819700858.6104929</v>
      </c>
      <c r="X730" s="30">
        <f t="shared" si="448"/>
        <v>0.52657877444698298</v>
      </c>
      <c r="Y730" s="31">
        <f t="shared" si="415"/>
        <v>-114.227847642688</v>
      </c>
      <c r="Z730" s="31">
        <f t="shared" si="416"/>
        <v>-89.999888639736398</v>
      </c>
      <c r="AA730" s="31">
        <f t="shared" si="417"/>
        <v>103.03300053205155</v>
      </c>
      <c r="AB730" s="31">
        <f t="shared" si="418"/>
        <v>-89.999595915114938</v>
      </c>
      <c r="AC730" s="31">
        <f t="shared" si="419"/>
        <v>40.24885768360086</v>
      </c>
      <c r="AD730" s="31">
        <f t="shared" si="420"/>
        <v>89.443216209091901</v>
      </c>
      <c r="AE730" s="31">
        <f t="shared" si="421"/>
        <v>29.58058934741139</v>
      </c>
      <c r="AF730" s="31">
        <f t="shared" si="422"/>
        <v>-90.556268345759435</v>
      </c>
      <c r="AG730" s="31">
        <f t="shared" si="445"/>
        <v>92.110410468749379</v>
      </c>
      <c r="AH730" s="31">
        <f t="shared" si="423"/>
        <v>-221.62085787710788</v>
      </c>
      <c r="AI730" s="31">
        <f t="shared" si="424"/>
        <v>-89.99999999952459</v>
      </c>
      <c r="AJ730" s="31">
        <f t="shared" si="425"/>
        <v>138.95523341015726</v>
      </c>
      <c r="AK730" s="31">
        <f t="shared" si="426"/>
        <v>89.999993538089157</v>
      </c>
      <c r="AL730" s="32">
        <f t="shared" si="427"/>
        <v>-80.477036830478596</v>
      </c>
      <c r="AM730" s="31">
        <f t="shared" si="428"/>
        <v>-89.994576610555242</v>
      </c>
      <c r="AN730" s="31">
        <f t="shared" si="429"/>
        <v>-71.03225082867985</v>
      </c>
      <c r="AO730" s="31">
        <f t="shared" si="430"/>
        <v>-89.994583071990675</v>
      </c>
      <c r="AP730" s="30">
        <f t="shared" si="446"/>
        <v>23.609121289162623</v>
      </c>
      <c r="AQ730" s="30">
        <f t="shared" si="447"/>
        <v>-22.498774732165998</v>
      </c>
      <c r="AR730" s="31">
        <f t="shared" si="431"/>
        <v>-40.341314924271835</v>
      </c>
      <c r="AS730" s="33">
        <f t="shared" si="432"/>
        <v>-180.5508514177501</v>
      </c>
      <c r="AT730" s="31">
        <f t="shared" si="433"/>
        <v>6.3494770152134752</v>
      </c>
      <c r="AU730" s="31">
        <f t="shared" si="434"/>
        <v>61.221667989117222</v>
      </c>
      <c r="AV730" s="32">
        <f t="shared" si="435"/>
        <v>-8.0228685698921762E-2</v>
      </c>
      <c r="AW730" s="31">
        <f t="shared" si="436"/>
        <v>-7.7754679994545164</v>
      </c>
      <c r="AX730" s="34">
        <f t="shared" si="437"/>
        <v>6.2692483295145536</v>
      </c>
      <c r="AY730" s="35">
        <f t="shared" si="438"/>
        <v>53.446199989662702</v>
      </c>
      <c r="AZ730" s="10">
        <f t="shared" si="439"/>
        <v>-34.072066594757281</v>
      </c>
      <c r="BA730" s="10">
        <f t="shared" si="440"/>
        <v>-127.10465142808739</v>
      </c>
      <c r="BB730" s="10">
        <f t="shared" si="441"/>
        <v>52.895348571912606</v>
      </c>
      <c r="BC730" s="37"/>
      <c r="BD730" s="46">
        <f t="shared" si="442"/>
        <v>-34</v>
      </c>
      <c r="BE730" s="46">
        <f t="shared" si="443"/>
        <v>-127</v>
      </c>
      <c r="BF730" s="46">
        <f t="shared" si="444"/>
        <v>53</v>
      </c>
    </row>
    <row r="731" spans="22:58" x14ac:dyDescent="0.3">
      <c r="V731" s="29">
        <v>8.2700000000001204</v>
      </c>
      <c r="W731" s="38">
        <f t="shared" si="414"/>
        <v>1862087136.6633887</v>
      </c>
      <c r="X731" s="30">
        <f t="shared" si="448"/>
        <v>0.52657877444698298</v>
      </c>
      <c r="Y731" s="31">
        <f t="shared" si="415"/>
        <v>-114.42784764268728</v>
      </c>
      <c r="Z731" s="31">
        <f t="shared" si="416"/>
        <v>-89.99989117460548</v>
      </c>
      <c r="AA731" s="31">
        <f t="shared" si="417"/>
        <v>103.23300053204181</v>
      </c>
      <c r="AB731" s="31">
        <f t="shared" si="418"/>
        <v>-89.999605113209881</v>
      </c>
      <c r="AC731" s="31">
        <f t="shared" si="419"/>
        <v>40.448839225648278</v>
      </c>
      <c r="AD731" s="31">
        <f t="shared" si="420"/>
        <v>89.45588938464914</v>
      </c>
      <c r="AE731" s="31">
        <f t="shared" si="421"/>
        <v>29.780570889449798</v>
      </c>
      <c r="AF731" s="31">
        <f t="shared" si="422"/>
        <v>-90.543606903166221</v>
      </c>
      <c r="AG731" s="31">
        <f t="shared" si="445"/>
        <v>92.110410468749379</v>
      </c>
      <c r="AH731" s="31">
        <f t="shared" si="423"/>
        <v>-221.82085787710787</v>
      </c>
      <c r="AI731" s="31">
        <f t="shared" si="424"/>
        <v>-89.99999999953539</v>
      </c>
      <c r="AJ731" s="31">
        <f t="shared" si="425"/>
        <v>139.15523341015725</v>
      </c>
      <c r="AK731" s="31">
        <f t="shared" si="426"/>
        <v>89.9999936851802</v>
      </c>
      <c r="AL731" s="32">
        <f t="shared" si="427"/>
        <v>-80.677036828727296</v>
      </c>
      <c r="AM731" s="31">
        <f t="shared" si="428"/>
        <v>-89.994700061970136</v>
      </c>
      <c r="AN731" s="31">
        <f t="shared" si="429"/>
        <v>-71.232250826928549</v>
      </c>
      <c r="AO731" s="31">
        <f t="shared" si="430"/>
        <v>-89.994706376325325</v>
      </c>
      <c r="AP731" s="30">
        <f t="shared" si="446"/>
        <v>23.609121289162623</v>
      </c>
      <c r="AQ731" s="30">
        <f t="shared" si="447"/>
        <v>-22.498774732165998</v>
      </c>
      <c r="AR731" s="31">
        <f t="shared" si="431"/>
        <v>-40.341333380482126</v>
      </c>
      <c r="AS731" s="33">
        <f t="shared" si="432"/>
        <v>-180.53831327949155</v>
      </c>
      <c r="AT731" s="31">
        <f t="shared" si="433"/>
        <v>6.5039367354620552</v>
      </c>
      <c r="AU731" s="31">
        <f t="shared" si="434"/>
        <v>61.774896050366955</v>
      </c>
      <c r="AV731" s="32">
        <f t="shared" si="435"/>
        <v>-8.3973421895441616E-2</v>
      </c>
      <c r="AW731" s="31">
        <f t="shared" si="436"/>
        <v>-7.9542896103538121</v>
      </c>
      <c r="AX731" s="34">
        <f t="shared" si="437"/>
        <v>6.4199633135666136</v>
      </c>
      <c r="AY731" s="35">
        <f t="shared" si="438"/>
        <v>53.820606440013144</v>
      </c>
      <c r="AZ731" s="10">
        <f t="shared" si="439"/>
        <v>-33.921370066915514</v>
      </c>
      <c r="BA731" s="10">
        <f t="shared" si="440"/>
        <v>-126.71770683947841</v>
      </c>
      <c r="BB731" s="10">
        <f t="shared" si="441"/>
        <v>53.28229316052159</v>
      </c>
      <c r="BC731" s="37"/>
      <c r="BD731" s="46">
        <f t="shared" si="442"/>
        <v>-34</v>
      </c>
      <c r="BE731" s="46">
        <f t="shared" si="443"/>
        <v>-127</v>
      </c>
      <c r="BF731" s="46">
        <f t="shared" si="444"/>
        <v>53</v>
      </c>
    </row>
    <row r="732" spans="22:58" x14ac:dyDescent="0.3">
      <c r="V732" s="29">
        <v>8.2800000000001202</v>
      </c>
      <c r="W732" s="36">
        <f t="shared" si="414"/>
        <v>1905460717.9637802</v>
      </c>
      <c r="X732" s="30">
        <f t="shared" si="448"/>
        <v>0.52657877444698298</v>
      </c>
      <c r="Y732" s="31">
        <f t="shared" si="415"/>
        <v>-114.62784764268656</v>
      </c>
      <c r="Z732" s="31">
        <f t="shared" si="416"/>
        <v>-89.999893651773888</v>
      </c>
      <c r="AA732" s="31">
        <f t="shared" si="417"/>
        <v>103.43300053203252</v>
      </c>
      <c r="AB732" s="31">
        <f t="shared" si="418"/>
        <v>-89.999614101930646</v>
      </c>
      <c r="AC732" s="31">
        <f t="shared" si="419"/>
        <v>40.648821598367178</v>
      </c>
      <c r="AD732" s="31">
        <f t="shared" si="420"/>
        <v>89.46827413495879</v>
      </c>
      <c r="AE732" s="31">
        <f t="shared" si="421"/>
        <v>29.980553262160129</v>
      </c>
      <c r="AF732" s="31">
        <f t="shared" si="422"/>
        <v>-90.531233618745745</v>
      </c>
      <c r="AG732" s="31">
        <f t="shared" si="445"/>
        <v>92.110410468749379</v>
      </c>
      <c r="AH732" s="31">
        <f t="shared" si="423"/>
        <v>-222.02085787710786</v>
      </c>
      <c r="AI732" s="31">
        <f t="shared" si="424"/>
        <v>-89.999999999545977</v>
      </c>
      <c r="AJ732" s="31">
        <f t="shared" si="425"/>
        <v>139.35523341015727</v>
      </c>
      <c r="AK732" s="31">
        <f t="shared" si="426"/>
        <v>89.999993828923053</v>
      </c>
      <c r="AL732" s="32">
        <f t="shared" si="427"/>
        <v>-80.877036827054795</v>
      </c>
      <c r="AM732" s="31">
        <f t="shared" si="428"/>
        <v>-89.9948207032878</v>
      </c>
      <c r="AN732" s="31">
        <f t="shared" si="429"/>
        <v>-71.43225082525602</v>
      </c>
      <c r="AO732" s="31">
        <f t="shared" si="430"/>
        <v>-89.994826873910725</v>
      </c>
      <c r="AP732" s="30">
        <f t="shared" si="446"/>
        <v>23.609121289162623</v>
      </c>
      <c r="AQ732" s="30">
        <f t="shared" si="447"/>
        <v>-22.498774732165998</v>
      </c>
      <c r="AR732" s="31">
        <f t="shared" si="431"/>
        <v>-40.341351006099266</v>
      </c>
      <c r="AS732" s="33">
        <f t="shared" si="432"/>
        <v>-180.52606049265648</v>
      </c>
      <c r="AT732" s="31">
        <f t="shared" si="433"/>
        <v>6.6599957396172105</v>
      </c>
      <c r="AU732" s="31">
        <f t="shared" si="434"/>
        <v>62.321129252675227</v>
      </c>
      <c r="AV732" s="32">
        <f t="shared" si="435"/>
        <v>-8.7891184372397416E-2</v>
      </c>
      <c r="AW732" s="31">
        <f t="shared" si="436"/>
        <v>-8.137115169303696</v>
      </c>
      <c r="AX732" s="34">
        <f t="shared" si="437"/>
        <v>6.5721045552448132</v>
      </c>
      <c r="AY732" s="35">
        <f t="shared" si="438"/>
        <v>54.18401408337153</v>
      </c>
      <c r="AZ732" s="10">
        <f t="shared" si="439"/>
        <v>-33.769246450854453</v>
      </c>
      <c r="BA732" s="10">
        <f t="shared" si="440"/>
        <v>-126.34204640928496</v>
      </c>
      <c r="BB732" s="10">
        <f t="shared" si="441"/>
        <v>53.657953590715039</v>
      </c>
      <c r="BC732" s="48"/>
      <c r="BD732" s="46">
        <f t="shared" si="442"/>
        <v>-34</v>
      </c>
      <c r="BE732" s="46">
        <f t="shared" si="443"/>
        <v>-126</v>
      </c>
      <c r="BF732" s="46">
        <f t="shared" si="444"/>
        <v>54</v>
      </c>
    </row>
    <row r="733" spans="22:58" x14ac:dyDescent="0.3">
      <c r="V733" s="29">
        <v>8.2900000000001199</v>
      </c>
      <c r="W733" s="38">
        <f t="shared" si="414"/>
        <v>1949844599.7585905</v>
      </c>
      <c r="X733" s="30">
        <f t="shared" si="448"/>
        <v>0.52657877444698298</v>
      </c>
      <c r="Y733" s="31">
        <f t="shared" si="415"/>
        <v>-114.82784764268588</v>
      </c>
      <c r="Z733" s="31">
        <f t="shared" si="416"/>
        <v>-89.99989607255506</v>
      </c>
      <c r="AA733" s="31">
        <f t="shared" si="417"/>
        <v>103.63300053202366</v>
      </c>
      <c r="AB733" s="31">
        <f t="shared" si="418"/>
        <v>-89.999622886043127</v>
      </c>
      <c r="AC733" s="31">
        <f t="shared" si="419"/>
        <v>40.848804764377618</v>
      </c>
      <c r="AD733" s="31">
        <f t="shared" si="420"/>
        <v>89.480377021947476</v>
      </c>
      <c r="AE733" s="31">
        <f t="shared" si="421"/>
        <v>30.180536428162384</v>
      </c>
      <c r="AF733" s="31">
        <f t="shared" si="422"/>
        <v>-90.519141936650698</v>
      </c>
      <c r="AG733" s="31">
        <f t="shared" si="445"/>
        <v>92.110410468749379</v>
      </c>
      <c r="AH733" s="31">
        <f t="shared" si="423"/>
        <v>-222.22085787710785</v>
      </c>
      <c r="AI733" s="31">
        <f t="shared" si="424"/>
        <v>-89.999999999556309</v>
      </c>
      <c r="AJ733" s="31">
        <f t="shared" si="425"/>
        <v>139.55523341015726</v>
      </c>
      <c r="AK733" s="31">
        <f t="shared" si="426"/>
        <v>89.999993969393913</v>
      </c>
      <c r="AL733" s="32">
        <f t="shared" si="427"/>
        <v>-81.077036825457583</v>
      </c>
      <c r="AM733" s="31">
        <f t="shared" si="428"/>
        <v>-89.994938598473837</v>
      </c>
      <c r="AN733" s="31">
        <f t="shared" si="429"/>
        <v>-71.632250823658808</v>
      </c>
      <c r="AO733" s="31">
        <f t="shared" si="430"/>
        <v>-89.994944628636233</v>
      </c>
      <c r="AP733" s="30">
        <f t="shared" si="446"/>
        <v>23.609121289162623</v>
      </c>
      <c r="AQ733" s="30">
        <f t="shared" si="447"/>
        <v>-22.498774732165998</v>
      </c>
      <c r="AR733" s="31">
        <f t="shared" si="431"/>
        <v>-40.341367838499799</v>
      </c>
      <c r="AS733" s="33">
        <f t="shared" si="432"/>
        <v>-180.51408656528693</v>
      </c>
      <c r="AT733" s="31">
        <f t="shared" si="433"/>
        <v>6.8176132760601096</v>
      </c>
      <c r="AU733" s="31">
        <f t="shared" si="434"/>
        <v>62.860259996157183</v>
      </c>
      <c r="AV733" s="32">
        <f t="shared" si="435"/>
        <v>-9.1989800853229609E-2</v>
      </c>
      <c r="AW733" s="31">
        <f t="shared" si="436"/>
        <v>-8.324026712955666</v>
      </c>
      <c r="AX733" s="34">
        <f t="shared" si="437"/>
        <v>6.7256234752068798</v>
      </c>
      <c r="AY733" s="35">
        <f t="shared" si="438"/>
        <v>54.536233283201518</v>
      </c>
      <c r="AZ733" s="10">
        <f t="shared" si="439"/>
        <v>-33.615744363292919</v>
      </c>
      <c r="BA733" s="10">
        <f t="shared" si="440"/>
        <v>-125.97785328208542</v>
      </c>
      <c r="BB733" s="10">
        <f t="shared" si="441"/>
        <v>54.02214671791458</v>
      </c>
      <c r="BC733" s="37"/>
      <c r="BD733" s="46">
        <f t="shared" si="442"/>
        <v>-34</v>
      </c>
      <c r="BE733" s="46">
        <f t="shared" si="443"/>
        <v>-126</v>
      </c>
      <c r="BF733" s="46">
        <f t="shared" si="444"/>
        <v>54</v>
      </c>
    </row>
    <row r="734" spans="22:58" x14ac:dyDescent="0.3">
      <c r="V734" s="29">
        <v>8.3000000000001197</v>
      </c>
      <c r="W734" s="38">
        <f t="shared" si="414"/>
        <v>1995262314.9694302</v>
      </c>
      <c r="X734" s="30">
        <f t="shared" si="448"/>
        <v>0.52657877444698298</v>
      </c>
      <c r="Y734" s="31">
        <f t="shared" si="415"/>
        <v>-115.02784764268523</v>
      </c>
      <c r="Z734" s="31">
        <f t="shared" si="416"/>
        <v>-89.99989843823252</v>
      </c>
      <c r="AA734" s="31">
        <f t="shared" si="417"/>
        <v>103.83300053201516</v>
      </c>
      <c r="AB734" s="31">
        <f t="shared" si="418"/>
        <v>-89.999631470204804</v>
      </c>
      <c r="AC734" s="31">
        <f t="shared" si="419"/>
        <v>41.048788687981464</v>
      </c>
      <c r="AD734" s="31">
        <f t="shared" si="420"/>
        <v>89.49220445840335</v>
      </c>
      <c r="AE734" s="31">
        <f t="shared" si="421"/>
        <v>30.380520351758385</v>
      </c>
      <c r="AF734" s="31">
        <f t="shared" si="422"/>
        <v>-90.507325450033974</v>
      </c>
      <c r="AG734" s="31">
        <f t="shared" si="445"/>
        <v>92.110410468749379</v>
      </c>
      <c r="AH734" s="31">
        <f t="shared" si="423"/>
        <v>-222.42085787710784</v>
      </c>
      <c r="AI734" s="31">
        <f t="shared" si="424"/>
        <v>-89.999999999566413</v>
      </c>
      <c r="AJ734" s="31">
        <f t="shared" si="425"/>
        <v>139.75523341015722</v>
      </c>
      <c r="AK734" s="31">
        <f t="shared" si="426"/>
        <v>89.999994106667273</v>
      </c>
      <c r="AL734" s="32">
        <f t="shared" si="427"/>
        <v>-81.277036823932207</v>
      </c>
      <c r="AM734" s="31">
        <f t="shared" si="428"/>
        <v>-89.995053810037859</v>
      </c>
      <c r="AN734" s="31">
        <f t="shared" si="429"/>
        <v>-71.83225082213346</v>
      </c>
      <c r="AO734" s="31">
        <f t="shared" si="430"/>
        <v>-89.995059702936999</v>
      </c>
      <c r="AP734" s="30">
        <f t="shared" si="446"/>
        <v>23.609121289162623</v>
      </c>
      <c r="AQ734" s="30">
        <f t="shared" si="447"/>
        <v>-22.498774732165998</v>
      </c>
      <c r="AR734" s="31">
        <f t="shared" si="431"/>
        <v>-40.341383913378451</v>
      </c>
      <c r="AS734" s="33">
        <f t="shared" si="432"/>
        <v>-180.50238515297099</v>
      </c>
      <c r="AT734" s="31">
        <f t="shared" si="433"/>
        <v>6.97674854186773</v>
      </c>
      <c r="AU734" s="31">
        <f t="shared" si="434"/>
        <v>63.392192204720679</v>
      </c>
      <c r="AV734" s="32">
        <f t="shared" si="435"/>
        <v>-9.6277437437426436E-2</v>
      </c>
      <c r="AW734" s="31">
        <f t="shared" si="436"/>
        <v>-8.5151074229517896</v>
      </c>
      <c r="AX734" s="34">
        <f t="shared" si="437"/>
        <v>6.8804711044303035</v>
      </c>
      <c r="AY734" s="35">
        <f t="shared" si="438"/>
        <v>54.877084781768886</v>
      </c>
      <c r="AZ734" s="10">
        <f t="shared" si="439"/>
        <v>-33.460912808948144</v>
      </c>
      <c r="BA734" s="10">
        <f t="shared" si="440"/>
        <v>-125.6253003712021</v>
      </c>
      <c r="BB734" s="10">
        <f t="shared" si="441"/>
        <v>54.374699628797899</v>
      </c>
      <c r="BC734" s="37"/>
      <c r="BD734" s="46">
        <f t="shared" si="442"/>
        <v>-33</v>
      </c>
      <c r="BE734" s="46">
        <f t="shared" si="443"/>
        <v>-126</v>
      </c>
      <c r="BF734" s="46">
        <f t="shared" si="444"/>
        <v>54</v>
      </c>
    </row>
    <row r="735" spans="22:58" x14ac:dyDescent="0.3">
      <c r="V735" s="29">
        <v>8.3100000000001195</v>
      </c>
      <c r="W735" s="36">
        <f t="shared" si="414"/>
        <v>2041737944.6700928</v>
      </c>
      <c r="X735" s="30">
        <f t="shared" si="448"/>
        <v>0.52657877444698298</v>
      </c>
      <c r="Y735" s="31">
        <f t="shared" si="415"/>
        <v>-115.22784764268459</v>
      </c>
      <c r="Z735" s="31">
        <f t="shared" si="416"/>
        <v>-89.999900750060604</v>
      </c>
      <c r="AA735" s="31">
        <f t="shared" si="417"/>
        <v>104.03300053200708</v>
      </c>
      <c r="AB735" s="31">
        <f t="shared" si="418"/>
        <v>-89.999639858967114</v>
      </c>
      <c r="AC735" s="31">
        <f t="shared" si="419"/>
        <v>41.248773335086796</v>
      </c>
      <c r="AD735" s="31">
        <f t="shared" si="420"/>
        <v>89.503762711355492</v>
      </c>
      <c r="AE735" s="31">
        <f t="shared" si="421"/>
        <v>30.58050499885627</v>
      </c>
      <c r="AF735" s="31">
        <f t="shared" si="422"/>
        <v>-90.495777897672227</v>
      </c>
      <c r="AG735" s="31">
        <f t="shared" si="445"/>
        <v>92.110410468749379</v>
      </c>
      <c r="AH735" s="31">
        <f t="shared" si="423"/>
        <v>-222.62085787710785</v>
      </c>
      <c r="AI735" s="31">
        <f t="shared" si="424"/>
        <v>-89.999999999576289</v>
      </c>
      <c r="AJ735" s="31">
        <f t="shared" si="425"/>
        <v>139.95523341015721</v>
      </c>
      <c r="AK735" s="31">
        <f t="shared" si="426"/>
        <v>89.999994240815909</v>
      </c>
      <c r="AL735" s="32">
        <f t="shared" si="427"/>
        <v>-81.477036822475526</v>
      </c>
      <c r="AM735" s="31">
        <f t="shared" si="428"/>
        <v>-89.995166399066534</v>
      </c>
      <c r="AN735" s="31">
        <f t="shared" si="429"/>
        <v>-72.032250820676779</v>
      </c>
      <c r="AO735" s="31">
        <f t="shared" si="430"/>
        <v>-89.995172157826914</v>
      </c>
      <c r="AP735" s="30">
        <f t="shared" si="446"/>
        <v>23.609121289162623</v>
      </c>
      <c r="AQ735" s="30">
        <f t="shared" si="447"/>
        <v>-22.498774732165998</v>
      </c>
      <c r="AR735" s="31">
        <f t="shared" si="431"/>
        <v>-40.341399264823885</v>
      </c>
      <c r="AS735" s="33">
        <f t="shared" si="432"/>
        <v>-180.49095005549913</v>
      </c>
      <c r="AT735" s="31">
        <f t="shared" si="433"/>
        <v>7.1373607696769685</v>
      </c>
      <c r="AU735" s="31">
        <f t="shared" si="434"/>
        <v>63.916841076579409</v>
      </c>
      <c r="AV735" s="32">
        <f t="shared" si="435"/>
        <v>-0.10076261174450338</v>
      </c>
      <c r="AW735" s="31">
        <f t="shared" si="436"/>
        <v>-8.710441602178534</v>
      </c>
      <c r="AX735" s="34">
        <f t="shared" si="437"/>
        <v>7.036598157932465</v>
      </c>
      <c r="AY735" s="35">
        <f t="shared" si="438"/>
        <v>55.206399474400875</v>
      </c>
      <c r="AZ735" s="10">
        <f t="shared" si="439"/>
        <v>-33.304801106891418</v>
      </c>
      <c r="BA735" s="10">
        <f t="shared" si="440"/>
        <v>-125.28455058109824</v>
      </c>
      <c r="BB735" s="10">
        <f t="shared" si="441"/>
        <v>54.715449418901756</v>
      </c>
      <c r="BC735" s="48"/>
      <c r="BD735" s="46">
        <f t="shared" si="442"/>
        <v>-33</v>
      </c>
      <c r="BE735" s="46">
        <f t="shared" si="443"/>
        <v>-125</v>
      </c>
      <c r="BF735" s="46">
        <f t="shared" si="444"/>
        <v>55</v>
      </c>
    </row>
    <row r="736" spans="22:58" x14ac:dyDescent="0.3">
      <c r="V736" s="29">
        <v>8.3200000000001193</v>
      </c>
      <c r="W736" s="38">
        <f t="shared" si="414"/>
        <v>2089296130.8546157</v>
      </c>
      <c r="X736" s="30">
        <f t="shared" si="448"/>
        <v>0.52657877444698298</v>
      </c>
      <c r="Y736" s="31">
        <f t="shared" si="415"/>
        <v>-115.42784764268401</v>
      </c>
      <c r="Z736" s="31">
        <f t="shared" si="416"/>
        <v>-89.99990300926504</v>
      </c>
      <c r="AA736" s="31">
        <f t="shared" si="417"/>
        <v>104.23300053199937</v>
      </c>
      <c r="AB736" s="31">
        <f t="shared" si="418"/>
        <v>-89.999648056777858</v>
      </c>
      <c r="AC736" s="31">
        <f t="shared" si="419"/>
        <v>41.448758673135558</v>
      </c>
      <c r="AD736" s="31">
        <f t="shared" si="420"/>
        <v>89.515057905377546</v>
      </c>
      <c r="AE736" s="31">
        <f t="shared" si="421"/>
        <v>30.780490336897898</v>
      </c>
      <c r="AF736" s="31">
        <f t="shared" si="422"/>
        <v>-90.484493160665352</v>
      </c>
      <c r="AG736" s="31">
        <f t="shared" si="445"/>
        <v>92.110410468749379</v>
      </c>
      <c r="AH736" s="31">
        <f t="shared" si="423"/>
        <v>-222.82085787710784</v>
      </c>
      <c r="AI736" s="31">
        <f t="shared" si="424"/>
        <v>-89.999999999585924</v>
      </c>
      <c r="AJ736" s="31">
        <f t="shared" si="425"/>
        <v>140.15523341015719</v>
      </c>
      <c r="AK736" s="31">
        <f t="shared" si="426"/>
        <v>89.999994371910944</v>
      </c>
      <c r="AL736" s="32">
        <f t="shared" si="427"/>
        <v>-81.6770368210844</v>
      </c>
      <c r="AM736" s="31">
        <f t="shared" si="428"/>
        <v>-89.995276425256066</v>
      </c>
      <c r="AN736" s="31">
        <f t="shared" si="429"/>
        <v>-72.232250819285653</v>
      </c>
      <c r="AO736" s="31">
        <f t="shared" si="430"/>
        <v>-89.995282052931046</v>
      </c>
      <c r="AP736" s="30">
        <f t="shared" si="446"/>
        <v>23.609121289162623</v>
      </c>
      <c r="AQ736" s="30">
        <f t="shared" si="447"/>
        <v>-22.498774732165998</v>
      </c>
      <c r="AR736" s="31">
        <f t="shared" si="431"/>
        <v>-40.34141392539113</v>
      </c>
      <c r="AS736" s="33">
        <f t="shared" si="432"/>
        <v>-180.47977521359638</v>
      </c>
      <c r="AT736" s="31">
        <f t="shared" si="433"/>
        <v>7.2994093098841013</v>
      </c>
      <c r="AU736" s="31">
        <f t="shared" si="434"/>
        <v>64.434132807260966</v>
      </c>
      <c r="AV736" s="32">
        <f t="shared" si="435"/>
        <v>-0.1054542064272623</v>
      </c>
      <c r="AW736" s="31">
        <f t="shared" si="436"/>
        <v>-8.9101146473653863</v>
      </c>
      <c r="AX736" s="34">
        <f t="shared" si="437"/>
        <v>7.1939551034568394</v>
      </c>
      <c r="AY736" s="35">
        <f t="shared" si="438"/>
        <v>55.524018159895576</v>
      </c>
      <c r="AZ736" s="10">
        <f t="shared" si="439"/>
        <v>-33.147458821934293</v>
      </c>
      <c r="BA736" s="10">
        <f t="shared" si="440"/>
        <v>-124.95575705370081</v>
      </c>
      <c r="BB736" s="10">
        <f t="shared" si="441"/>
        <v>55.044242946299192</v>
      </c>
      <c r="BC736" s="37"/>
      <c r="BD736" s="46">
        <f t="shared" si="442"/>
        <v>-33</v>
      </c>
      <c r="BE736" s="46">
        <f t="shared" si="443"/>
        <v>-125</v>
      </c>
      <c r="BF736" s="46">
        <f t="shared" si="444"/>
        <v>55</v>
      </c>
    </row>
    <row r="737" spans="22:58" x14ac:dyDescent="0.3">
      <c r="V737" s="29">
        <v>8.3300000000001209</v>
      </c>
      <c r="W737" s="38">
        <f t="shared" si="414"/>
        <v>2137962089.5028291</v>
      </c>
      <c r="X737" s="30">
        <f t="shared" si="448"/>
        <v>0.52657877444698298</v>
      </c>
      <c r="Y737" s="31">
        <f t="shared" si="415"/>
        <v>-115.62784764268349</v>
      </c>
      <c r="Z737" s="31">
        <f t="shared" si="416"/>
        <v>-89.999905217043718</v>
      </c>
      <c r="AA737" s="31">
        <f t="shared" si="417"/>
        <v>104.43300053199201</v>
      </c>
      <c r="AB737" s="31">
        <f t="shared" si="418"/>
        <v>-89.999656067983651</v>
      </c>
      <c r="AC737" s="31">
        <f t="shared" si="419"/>
        <v>41.648744671034649</v>
      </c>
      <c r="AD737" s="31">
        <f t="shared" si="420"/>
        <v>89.526096025817139</v>
      </c>
      <c r="AE737" s="31">
        <f t="shared" si="421"/>
        <v>30.980476334790154</v>
      </c>
      <c r="AF737" s="31">
        <f t="shared" si="422"/>
        <v>-90.473465259210229</v>
      </c>
      <c r="AG737" s="31">
        <f t="shared" si="445"/>
        <v>92.110410468749379</v>
      </c>
      <c r="AH737" s="31">
        <f t="shared" si="423"/>
        <v>-223.02085787710786</v>
      </c>
      <c r="AI737" s="31">
        <f t="shared" si="424"/>
        <v>-89.99999999959536</v>
      </c>
      <c r="AJ737" s="31">
        <f t="shared" si="425"/>
        <v>140.35523341015724</v>
      </c>
      <c r="AK737" s="31">
        <f t="shared" si="426"/>
        <v>89.999994500021884</v>
      </c>
      <c r="AL737" s="32">
        <f t="shared" si="427"/>
        <v>-81.877036819755915</v>
      </c>
      <c r="AM737" s="31">
        <f t="shared" si="428"/>
        <v>-89.99538394694379</v>
      </c>
      <c r="AN737" s="31">
        <f t="shared" si="429"/>
        <v>-72.432250817957168</v>
      </c>
      <c r="AO737" s="31">
        <f t="shared" si="430"/>
        <v>-89.995389446517265</v>
      </c>
      <c r="AP737" s="30">
        <f t="shared" si="446"/>
        <v>23.609121289162623</v>
      </c>
      <c r="AQ737" s="30">
        <f t="shared" si="447"/>
        <v>-22.498774732165998</v>
      </c>
      <c r="AR737" s="31">
        <f t="shared" si="431"/>
        <v>-40.34142792617039</v>
      </c>
      <c r="AS737" s="33">
        <f t="shared" si="432"/>
        <v>-180.46885470572749</v>
      </c>
      <c r="AT737" s="31">
        <f t="shared" si="433"/>
        <v>7.4628537080400035</v>
      </c>
      <c r="AU737" s="31">
        <f t="shared" si="434"/>
        <v>64.944004288264409</v>
      </c>
      <c r="AV737" s="32">
        <f t="shared" si="435"/>
        <v>-0.11036148305045604</v>
      </c>
      <c r="AW737" s="31">
        <f t="shared" si="436"/>
        <v>-9.1142130177788356</v>
      </c>
      <c r="AX737" s="34">
        <f t="shared" si="437"/>
        <v>7.3524922249895477</v>
      </c>
      <c r="AY737" s="35">
        <f t="shared" si="438"/>
        <v>55.829791270485572</v>
      </c>
      <c r="AZ737" s="10">
        <f t="shared" si="439"/>
        <v>-32.988935701180843</v>
      </c>
      <c r="BA737" s="10">
        <f t="shared" si="440"/>
        <v>-124.63906343524192</v>
      </c>
      <c r="BB737" s="10">
        <f t="shared" si="441"/>
        <v>55.360936564758077</v>
      </c>
      <c r="BC737" s="37"/>
      <c r="BD737" s="46">
        <f t="shared" si="442"/>
        <v>-33</v>
      </c>
      <c r="BE737" s="46">
        <f t="shared" si="443"/>
        <v>-125</v>
      </c>
      <c r="BF737" s="46">
        <f t="shared" si="444"/>
        <v>55</v>
      </c>
    </row>
    <row r="738" spans="22:58" x14ac:dyDescent="0.3">
      <c r="V738" s="29">
        <v>8.3400000000001207</v>
      </c>
      <c r="W738" s="36">
        <f t="shared" si="414"/>
        <v>2187761623.9501634</v>
      </c>
      <c r="X738" s="30">
        <f t="shared" si="448"/>
        <v>0.52657877444698298</v>
      </c>
      <c r="Y738" s="31">
        <f t="shared" si="415"/>
        <v>-115.82784764268295</v>
      </c>
      <c r="Z738" s="31">
        <f t="shared" si="416"/>
        <v>-89.999907374567201</v>
      </c>
      <c r="AA738" s="31">
        <f t="shared" si="417"/>
        <v>104.63300053198496</v>
      </c>
      <c r="AB738" s="31">
        <f t="shared" si="418"/>
        <v>-89.999663896832146</v>
      </c>
      <c r="AC738" s="31">
        <f t="shared" si="419"/>
        <v>41.84873129908992</v>
      </c>
      <c r="AD738" s="31">
        <f t="shared" si="420"/>
        <v>89.536882921952497</v>
      </c>
      <c r="AE738" s="31">
        <f t="shared" si="421"/>
        <v>31.180462962838916</v>
      </c>
      <c r="AF738" s="31">
        <f t="shared" si="422"/>
        <v>-90.462688349446864</v>
      </c>
      <c r="AG738" s="31">
        <f t="shared" si="445"/>
        <v>92.110410468749379</v>
      </c>
      <c r="AH738" s="31">
        <f t="shared" si="423"/>
        <v>-223.22085787710787</v>
      </c>
      <c r="AI738" s="31">
        <f t="shared" si="424"/>
        <v>-89.999999999604569</v>
      </c>
      <c r="AJ738" s="31">
        <f t="shared" si="425"/>
        <v>140.55523341015723</v>
      </c>
      <c r="AK738" s="31">
        <f t="shared" si="426"/>
        <v>89.999994625216672</v>
      </c>
      <c r="AL738" s="32">
        <f t="shared" si="427"/>
        <v>-82.077036818487201</v>
      </c>
      <c r="AM738" s="31">
        <f t="shared" si="428"/>
        <v>-89.995489021139122</v>
      </c>
      <c r="AN738" s="31">
        <f t="shared" si="429"/>
        <v>-72.632250816688455</v>
      </c>
      <c r="AO738" s="31">
        <f t="shared" si="430"/>
        <v>-89.995494395527018</v>
      </c>
      <c r="AP738" s="30">
        <f t="shared" si="446"/>
        <v>23.609121289162623</v>
      </c>
      <c r="AQ738" s="30">
        <f t="shared" si="447"/>
        <v>-22.498774732165998</v>
      </c>
      <c r="AR738" s="31">
        <f t="shared" si="431"/>
        <v>-40.341441296852913</v>
      </c>
      <c r="AS738" s="33">
        <f t="shared" si="432"/>
        <v>-180.4581827449739</v>
      </c>
      <c r="AT738" s="31">
        <f t="shared" si="433"/>
        <v>7.6276537773455093</v>
      </c>
      <c r="AU738" s="31">
        <f t="shared" si="434"/>
        <v>65.446402784465747</v>
      </c>
      <c r="AV738" s="32">
        <f t="shared" si="435"/>
        <v>-0.11549409632910418</v>
      </c>
      <c r="AW738" s="31">
        <f t="shared" si="436"/>
        <v>-9.322824199749391</v>
      </c>
      <c r="AX738" s="34">
        <f t="shared" si="437"/>
        <v>7.5121596810164055</v>
      </c>
      <c r="AY738" s="35">
        <f t="shared" si="438"/>
        <v>56.123578584716356</v>
      </c>
      <c r="AZ738" s="10">
        <f t="shared" si="439"/>
        <v>-32.829281615836507</v>
      </c>
      <c r="BA738" s="10">
        <f t="shared" si="440"/>
        <v>-124.33460416025754</v>
      </c>
      <c r="BB738" s="10">
        <f t="shared" si="441"/>
        <v>55.665395839742459</v>
      </c>
      <c r="BC738" s="48"/>
      <c r="BD738" s="46">
        <f t="shared" si="442"/>
        <v>-33</v>
      </c>
      <c r="BE738" s="46">
        <f t="shared" si="443"/>
        <v>-124</v>
      </c>
      <c r="BF738" s="46">
        <f t="shared" si="444"/>
        <v>56</v>
      </c>
    </row>
    <row r="739" spans="22:58" x14ac:dyDescent="0.3">
      <c r="V739" s="29">
        <v>8.3500000000001204</v>
      </c>
      <c r="W739" s="38">
        <f t="shared" si="414"/>
        <v>2238721138.5689645</v>
      </c>
      <c r="X739" s="30">
        <f t="shared" si="448"/>
        <v>0.52657877444698298</v>
      </c>
      <c r="Y739" s="31">
        <f t="shared" si="415"/>
        <v>-116.02784764268243</v>
      </c>
      <c r="Z739" s="31">
        <f t="shared" si="416"/>
        <v>-89.999909482979461</v>
      </c>
      <c r="AA739" s="31">
        <f t="shared" si="417"/>
        <v>104.83300053197824</v>
      </c>
      <c r="AB739" s="31">
        <f t="shared" si="418"/>
        <v>-89.999671547474307</v>
      </c>
      <c r="AC739" s="31">
        <f t="shared" si="419"/>
        <v>42.048718528943397</v>
      </c>
      <c r="AD739" s="31">
        <f t="shared" si="420"/>
        <v>89.547424310078341</v>
      </c>
      <c r="AE739" s="31">
        <f t="shared" si="421"/>
        <v>31.380450192686197</v>
      </c>
      <c r="AF739" s="31">
        <f t="shared" si="422"/>
        <v>-90.452156720375442</v>
      </c>
      <c r="AG739" s="31">
        <f t="shared" si="445"/>
        <v>92.110410468749379</v>
      </c>
      <c r="AH739" s="31">
        <f t="shared" si="423"/>
        <v>-223.42085787710786</v>
      </c>
      <c r="AI739" s="31">
        <f t="shared" si="424"/>
        <v>-89.999999999613564</v>
      </c>
      <c r="AJ739" s="31">
        <f t="shared" si="425"/>
        <v>140.75523341015722</v>
      </c>
      <c r="AK739" s="31">
        <f t="shared" si="426"/>
        <v>89.999994747561672</v>
      </c>
      <c r="AL739" s="32">
        <f t="shared" si="427"/>
        <v>-82.277036817275601</v>
      </c>
      <c r="AM739" s="31">
        <f t="shared" si="428"/>
        <v>-89.995591703553799</v>
      </c>
      <c r="AN739" s="31">
        <f t="shared" si="429"/>
        <v>-72.832250815476854</v>
      </c>
      <c r="AO739" s="31">
        <f t="shared" si="430"/>
        <v>-89.995596955605691</v>
      </c>
      <c r="AP739" s="30">
        <f t="shared" si="446"/>
        <v>23.609121289162623</v>
      </c>
      <c r="AQ739" s="30">
        <f t="shared" si="447"/>
        <v>-22.498774732165998</v>
      </c>
      <c r="AR739" s="31">
        <f t="shared" si="431"/>
        <v>-40.341454065794032</v>
      </c>
      <c r="AS739" s="33">
        <f t="shared" si="432"/>
        <v>-180.44775367598112</v>
      </c>
      <c r="AT739" s="31">
        <f t="shared" si="433"/>
        <v>7.7937696661947511</v>
      </c>
      <c r="AU739" s="31">
        <f t="shared" si="434"/>
        <v>65.941285593296826</v>
      </c>
      <c r="AV739" s="32">
        <f t="shared" si="435"/>
        <v>-0.12086210871868978</v>
      </c>
      <c r="AW739" s="31">
        <f t="shared" si="436"/>
        <v>-9.5360366667592729</v>
      </c>
      <c r="AX739" s="34">
        <f t="shared" si="437"/>
        <v>7.6729075574760612</v>
      </c>
      <c r="AY739" s="35">
        <f t="shared" si="438"/>
        <v>56.405248926537553</v>
      </c>
      <c r="AZ739" s="10">
        <f t="shared" si="439"/>
        <v>-32.668546508317974</v>
      </c>
      <c r="BA739" s="10">
        <f t="shared" si="440"/>
        <v>-124.04250474944357</v>
      </c>
      <c r="BB739" s="10">
        <f t="shared" si="441"/>
        <v>55.957495250556434</v>
      </c>
      <c r="BC739" s="37"/>
      <c r="BD739" s="46">
        <f t="shared" si="442"/>
        <v>-33</v>
      </c>
      <c r="BE739" s="46">
        <f t="shared" si="443"/>
        <v>-124</v>
      </c>
      <c r="BF739" s="46">
        <f t="shared" si="444"/>
        <v>56</v>
      </c>
    </row>
    <row r="740" spans="22:58" x14ac:dyDescent="0.3">
      <c r="V740" s="29">
        <v>8.3600000000001202</v>
      </c>
      <c r="W740" s="38">
        <f t="shared" si="414"/>
        <v>2290867652.7684121</v>
      </c>
      <c r="X740" s="30">
        <f t="shared" si="448"/>
        <v>0.52657877444698298</v>
      </c>
      <c r="Y740" s="31">
        <f t="shared" si="415"/>
        <v>-116.22784764268195</v>
      </c>
      <c r="Z740" s="31">
        <f t="shared" si="416"/>
        <v>-89.999911543398397</v>
      </c>
      <c r="AA740" s="31">
        <f t="shared" si="417"/>
        <v>105.03300053197181</v>
      </c>
      <c r="AB740" s="31">
        <f t="shared" si="418"/>
        <v>-89.999679023966564</v>
      </c>
      <c r="AC740" s="31">
        <f t="shared" si="419"/>
        <v>42.248706333513098</v>
      </c>
      <c r="AD740" s="31">
        <f t="shared" si="420"/>
        <v>89.557725776521977</v>
      </c>
      <c r="AE740" s="31">
        <f t="shared" si="421"/>
        <v>31.580437997249945</v>
      </c>
      <c r="AF740" s="31">
        <f t="shared" si="422"/>
        <v>-90.441864790842999</v>
      </c>
      <c r="AG740" s="31">
        <f t="shared" si="445"/>
        <v>92.110410468749379</v>
      </c>
      <c r="AH740" s="31">
        <f t="shared" si="423"/>
        <v>-223.62085787710785</v>
      </c>
      <c r="AI740" s="31">
        <f t="shared" si="424"/>
        <v>-89.999999999622361</v>
      </c>
      <c r="AJ740" s="31">
        <f t="shared" si="425"/>
        <v>140.95523341015723</v>
      </c>
      <c r="AK740" s="31">
        <f t="shared" si="426"/>
        <v>89.999994867121757</v>
      </c>
      <c r="AL740" s="32">
        <f t="shared" si="427"/>
        <v>-82.477036816118513</v>
      </c>
      <c r="AM740" s="31">
        <f t="shared" si="428"/>
        <v>-89.995692048631383</v>
      </c>
      <c r="AN740" s="31">
        <f t="shared" si="429"/>
        <v>-73.032250814319738</v>
      </c>
      <c r="AO740" s="31">
        <f t="shared" si="430"/>
        <v>-89.995697181131987</v>
      </c>
      <c r="AP740" s="30">
        <f t="shared" si="446"/>
        <v>23.609121289162623</v>
      </c>
      <c r="AQ740" s="30">
        <f t="shared" si="447"/>
        <v>-22.498774732165998</v>
      </c>
      <c r="AR740" s="31">
        <f t="shared" si="431"/>
        <v>-40.341466260073169</v>
      </c>
      <c r="AS740" s="33">
        <f t="shared" si="432"/>
        <v>-180.43756197197499</v>
      </c>
      <c r="AT740" s="31">
        <f t="shared" si="433"/>
        <v>7.9611619207523843</v>
      </c>
      <c r="AU740" s="31">
        <f t="shared" si="434"/>
        <v>66.428619688620074</v>
      </c>
      <c r="AV740" s="32">
        <f t="shared" si="435"/>
        <v>-0.12647600534719172</v>
      </c>
      <c r="AW740" s="31">
        <f t="shared" si="436"/>
        <v>-9.7539398348055002</v>
      </c>
      <c r="AX740" s="34">
        <f t="shared" si="437"/>
        <v>7.8346859154051929</v>
      </c>
      <c r="AY740" s="35">
        <f t="shared" si="438"/>
        <v>56.674679853814574</v>
      </c>
      <c r="AZ740" s="10">
        <f t="shared" si="439"/>
        <v>-32.506780344667973</v>
      </c>
      <c r="BA740" s="10">
        <f t="shared" si="440"/>
        <v>-123.76288211816041</v>
      </c>
      <c r="BB740" s="10">
        <f t="shared" si="441"/>
        <v>56.237117881839595</v>
      </c>
      <c r="BC740" s="37"/>
      <c r="BD740" s="46">
        <f t="shared" si="442"/>
        <v>-33</v>
      </c>
      <c r="BE740" s="46">
        <f t="shared" si="443"/>
        <v>-124</v>
      </c>
      <c r="BF740" s="46">
        <f t="shared" si="444"/>
        <v>56</v>
      </c>
    </row>
    <row r="741" spans="22:58" x14ac:dyDescent="0.3">
      <c r="V741" s="29">
        <v>8.37000000000012</v>
      </c>
      <c r="W741" s="36">
        <f t="shared" si="414"/>
        <v>2344228815.3205757</v>
      </c>
      <c r="X741" s="30">
        <f t="shared" si="448"/>
        <v>0.52657877444698298</v>
      </c>
      <c r="Y741" s="31">
        <f t="shared" si="415"/>
        <v>-116.42784764268148</v>
      </c>
      <c r="Z741" s="31">
        <f t="shared" si="416"/>
        <v>-89.999913556916468</v>
      </c>
      <c r="AA741" s="31">
        <f t="shared" si="417"/>
        <v>105.23300053196567</v>
      </c>
      <c r="AB741" s="31">
        <f t="shared" si="418"/>
        <v>-89.999686330273107</v>
      </c>
      <c r="AC741" s="31">
        <f t="shared" si="419"/>
        <v>42.448694686935617</v>
      </c>
      <c r="AD741" s="31">
        <f t="shared" si="420"/>
        <v>89.567792780591688</v>
      </c>
      <c r="AE741" s="31">
        <f t="shared" si="421"/>
        <v>31.780426350666794</v>
      </c>
      <c r="AF741" s="31">
        <f t="shared" si="422"/>
        <v>-90.431807106597873</v>
      </c>
      <c r="AG741" s="31">
        <f t="shared" si="445"/>
        <v>92.110410468749379</v>
      </c>
      <c r="AH741" s="31">
        <f t="shared" si="423"/>
        <v>-223.82085787710787</v>
      </c>
      <c r="AI741" s="31">
        <f t="shared" si="424"/>
        <v>-89.999999999630958</v>
      </c>
      <c r="AJ741" s="31">
        <f t="shared" si="425"/>
        <v>141.15523341015722</v>
      </c>
      <c r="AK741" s="31">
        <f t="shared" si="426"/>
        <v>89.999994983960335</v>
      </c>
      <c r="AL741" s="32">
        <f t="shared" si="427"/>
        <v>-82.677036815013508</v>
      </c>
      <c r="AM741" s="31">
        <f t="shared" si="428"/>
        <v>-89.995790109576163</v>
      </c>
      <c r="AN741" s="31">
        <f t="shared" si="429"/>
        <v>-73.23225081321479</v>
      </c>
      <c r="AO741" s="31">
        <f t="shared" si="430"/>
        <v>-89.995795125246786</v>
      </c>
      <c r="AP741" s="30">
        <f t="shared" si="446"/>
        <v>23.609121289162623</v>
      </c>
      <c r="AQ741" s="30">
        <f t="shared" si="447"/>
        <v>-22.498774732165998</v>
      </c>
      <c r="AR741" s="31">
        <f t="shared" si="431"/>
        <v>-40.341477905551372</v>
      </c>
      <c r="AS741" s="33">
        <f t="shared" si="432"/>
        <v>-180.42760223184467</v>
      </c>
      <c r="AT741" s="31">
        <f t="shared" si="433"/>
        <v>8.1297915425874088</v>
      </c>
      <c r="AU741" s="31">
        <f t="shared" si="434"/>
        <v>66.908381352106773</v>
      </c>
      <c r="AV741" s="32">
        <f t="shared" si="435"/>
        <v>-0.13234670927640982</v>
      </c>
      <c r="AW741" s="31">
        <f t="shared" si="436"/>
        <v>-9.9766240127429278</v>
      </c>
      <c r="AX741" s="34">
        <f t="shared" si="437"/>
        <v>7.9974448333109986</v>
      </c>
      <c r="AY741" s="35">
        <f t="shared" si="438"/>
        <v>56.931757339363841</v>
      </c>
      <c r="AZ741" s="10">
        <f t="shared" si="439"/>
        <v>-32.344033072240371</v>
      </c>
      <c r="BA741" s="10">
        <f t="shared" si="440"/>
        <v>-123.49584489248083</v>
      </c>
      <c r="BB741" s="10">
        <f t="shared" si="441"/>
        <v>56.504155107519168</v>
      </c>
      <c r="BC741" s="48"/>
      <c r="BD741" s="46">
        <f t="shared" si="442"/>
        <v>-32</v>
      </c>
      <c r="BE741" s="46">
        <f t="shared" si="443"/>
        <v>-123</v>
      </c>
      <c r="BF741" s="46">
        <f t="shared" si="444"/>
        <v>57</v>
      </c>
    </row>
    <row r="742" spans="22:58" x14ac:dyDescent="0.3">
      <c r="V742" s="29">
        <v>8.3800000000001198</v>
      </c>
      <c r="W742" s="38">
        <f t="shared" si="414"/>
        <v>2398832919.0201592</v>
      </c>
      <c r="X742" s="30">
        <f t="shared" si="448"/>
        <v>0.52657877444698298</v>
      </c>
      <c r="Y742" s="31">
        <f t="shared" si="415"/>
        <v>-116.62784764268103</v>
      </c>
      <c r="Z742" s="31">
        <f t="shared" si="416"/>
        <v>-89.999915524601292</v>
      </c>
      <c r="AA742" s="31">
        <f t="shared" si="417"/>
        <v>105.43300053195981</v>
      </c>
      <c r="AB742" s="31">
        <f t="shared" si="418"/>
        <v>-89.999693470267772</v>
      </c>
      <c r="AC742" s="31">
        <f t="shared" si="419"/>
        <v>42.648683564511309</v>
      </c>
      <c r="AD742" s="31">
        <f t="shared" si="420"/>
        <v>89.577630657458613</v>
      </c>
      <c r="AE742" s="31">
        <f t="shared" si="421"/>
        <v>31.980415228237071</v>
      </c>
      <c r="AF742" s="31">
        <f t="shared" si="422"/>
        <v>-90.421978337410437</v>
      </c>
      <c r="AG742" s="31">
        <f t="shared" si="445"/>
        <v>92.110410468749379</v>
      </c>
      <c r="AH742" s="31">
        <f t="shared" si="423"/>
        <v>-224.02085787710786</v>
      </c>
      <c r="AI742" s="31">
        <f t="shared" si="424"/>
        <v>-89.999999999639357</v>
      </c>
      <c r="AJ742" s="31">
        <f t="shared" si="425"/>
        <v>141.35523341015724</v>
      </c>
      <c r="AK742" s="31">
        <f t="shared" si="426"/>
        <v>89.999995098139337</v>
      </c>
      <c r="AL742" s="32">
        <f t="shared" si="427"/>
        <v>-82.877036813958227</v>
      </c>
      <c r="AM742" s="31">
        <f t="shared" si="428"/>
        <v>-89.995885938381349</v>
      </c>
      <c r="AN742" s="31">
        <f t="shared" si="429"/>
        <v>-73.432250812159481</v>
      </c>
      <c r="AO742" s="31">
        <f t="shared" si="430"/>
        <v>-89.995890839881369</v>
      </c>
      <c r="AP742" s="30">
        <f t="shared" si="446"/>
        <v>23.609121289162623</v>
      </c>
      <c r="AQ742" s="30">
        <f t="shared" si="447"/>
        <v>-22.498774732165998</v>
      </c>
      <c r="AR742" s="31">
        <f t="shared" si="431"/>
        <v>-40.341489026925785</v>
      </c>
      <c r="AS742" s="33">
        <f t="shared" si="432"/>
        <v>-180.41786917729181</v>
      </c>
      <c r="AT742" s="31">
        <f t="shared" si="433"/>
        <v>8.2996200414182937</v>
      </c>
      <c r="AU742" s="31">
        <f t="shared" si="434"/>
        <v>67.380555794791121</v>
      </c>
      <c r="AV742" s="32">
        <f t="shared" si="435"/>
        <v>-0.13848559707741298</v>
      </c>
      <c r="AW742" s="31">
        <f t="shared" si="436"/>
        <v>-10.204180347299959</v>
      </c>
      <c r="AX742" s="34">
        <f t="shared" si="437"/>
        <v>8.1611344443408811</v>
      </c>
      <c r="AY742" s="35">
        <f t="shared" si="438"/>
        <v>57.176375447491161</v>
      </c>
      <c r="AZ742" s="10">
        <f t="shared" si="439"/>
        <v>-32.180354582584904</v>
      </c>
      <c r="BA742" s="10">
        <f t="shared" si="440"/>
        <v>-123.24149372980065</v>
      </c>
      <c r="BB742" s="10">
        <f t="shared" si="441"/>
        <v>56.758506270199348</v>
      </c>
      <c r="BC742" s="37"/>
      <c r="BD742" s="46">
        <f t="shared" si="442"/>
        <v>-32</v>
      </c>
      <c r="BE742" s="46">
        <f t="shared" si="443"/>
        <v>-123</v>
      </c>
      <c r="BF742" s="46">
        <f t="shared" si="444"/>
        <v>57</v>
      </c>
    </row>
    <row r="743" spans="22:58" x14ac:dyDescent="0.3">
      <c r="V743" s="29">
        <v>8.3900000000001196</v>
      </c>
      <c r="W743" s="38">
        <f t="shared" si="414"/>
        <v>2454708915.6857147</v>
      </c>
      <c r="X743" s="30">
        <f t="shared" si="448"/>
        <v>0.52657877444698298</v>
      </c>
      <c r="Y743" s="31">
        <f t="shared" si="415"/>
        <v>-116.82784764268062</v>
      </c>
      <c r="Z743" s="31">
        <f t="shared" si="416"/>
        <v>-89.999917447496117</v>
      </c>
      <c r="AA743" s="31">
        <f t="shared" si="417"/>
        <v>105.63300053195422</v>
      </c>
      <c r="AB743" s="31">
        <f t="shared" si="418"/>
        <v>-89.999700447736345</v>
      </c>
      <c r="AC743" s="31">
        <f t="shared" si="419"/>
        <v>42.848672942651966</v>
      </c>
      <c r="AD743" s="31">
        <f t="shared" si="420"/>
        <v>89.587244620973607</v>
      </c>
      <c r="AE743" s="31">
        <f t="shared" si="421"/>
        <v>32.180404606372555</v>
      </c>
      <c r="AF743" s="31">
        <f t="shared" si="422"/>
        <v>-90.412373274258854</v>
      </c>
      <c r="AG743" s="31">
        <f t="shared" si="445"/>
        <v>92.110410468749379</v>
      </c>
      <c r="AH743" s="31">
        <f t="shared" si="423"/>
        <v>-224.22085787710785</v>
      </c>
      <c r="AI743" s="31">
        <f t="shared" si="424"/>
        <v>-89.999999999647571</v>
      </c>
      <c r="AJ743" s="31">
        <f t="shared" si="425"/>
        <v>141.55523341015723</v>
      </c>
      <c r="AK743" s="31">
        <f t="shared" si="426"/>
        <v>89.999995209719316</v>
      </c>
      <c r="AL743" s="32">
        <f t="shared" si="427"/>
        <v>-83.077036812950453</v>
      </c>
      <c r="AM743" s="31">
        <f t="shared" si="428"/>
        <v>-89.995979585856631</v>
      </c>
      <c r="AN743" s="31">
        <f t="shared" si="429"/>
        <v>-73.632250811151707</v>
      </c>
      <c r="AO743" s="31">
        <f t="shared" si="430"/>
        <v>-89.995984375784886</v>
      </c>
      <c r="AP743" s="30">
        <f t="shared" si="446"/>
        <v>23.609121289162623</v>
      </c>
      <c r="AQ743" s="30">
        <f t="shared" si="447"/>
        <v>-22.498774732165998</v>
      </c>
      <c r="AR743" s="31">
        <f t="shared" si="431"/>
        <v>-40.341499647782527</v>
      </c>
      <c r="AS743" s="33">
        <f t="shared" si="432"/>
        <v>-180.40835765004374</v>
      </c>
      <c r="AT743" s="31">
        <f t="shared" si="433"/>
        <v>8.4706094830534191</v>
      </c>
      <c r="AU743" s="31">
        <f t="shared" si="434"/>
        <v>67.845136771327574</v>
      </c>
      <c r="AV743" s="32">
        <f t="shared" si="435"/>
        <v>-0.1449045147018391</v>
      </c>
      <c r="AW743" s="31">
        <f t="shared" si="436"/>
        <v>-10.436700762449071</v>
      </c>
      <c r="AX743" s="34">
        <f t="shared" si="437"/>
        <v>8.3257049683515802</v>
      </c>
      <c r="AY743" s="35">
        <f t="shared" si="438"/>
        <v>57.408436008878503</v>
      </c>
      <c r="AZ743" s="10">
        <f t="shared" si="439"/>
        <v>-32.015794679430947</v>
      </c>
      <c r="BA743" s="10">
        <f t="shared" si="440"/>
        <v>-122.99992164116523</v>
      </c>
      <c r="BB743" s="10">
        <f t="shared" si="441"/>
        <v>57.00007835883477</v>
      </c>
      <c r="BC743" s="37"/>
      <c r="BD743" s="46">
        <f t="shared" si="442"/>
        <v>-32</v>
      </c>
      <c r="BE743" s="46">
        <f t="shared" si="443"/>
        <v>-123</v>
      </c>
      <c r="BF743" s="46">
        <f t="shared" si="444"/>
        <v>57</v>
      </c>
    </row>
    <row r="744" spans="22:58" x14ac:dyDescent="0.3">
      <c r="V744" s="29">
        <v>8.4000000000001194</v>
      </c>
      <c r="W744" s="36">
        <f t="shared" si="414"/>
        <v>2511886431.5102711</v>
      </c>
      <c r="X744" s="30">
        <f t="shared" si="448"/>
        <v>0.52657877444698298</v>
      </c>
      <c r="Y744" s="31">
        <f t="shared" si="415"/>
        <v>-117.02784764268017</v>
      </c>
      <c r="Z744" s="31">
        <f t="shared" si="416"/>
        <v>-89.999919326620528</v>
      </c>
      <c r="AA744" s="31">
        <f t="shared" si="417"/>
        <v>105.83300053194884</v>
      </c>
      <c r="AB744" s="31">
        <f t="shared" si="418"/>
        <v>-89.999707266378337</v>
      </c>
      <c r="AC744" s="31">
        <f t="shared" si="419"/>
        <v>43.048662798830762</v>
      </c>
      <c r="AD744" s="31">
        <f t="shared" si="420"/>
        <v>89.596639766420708</v>
      </c>
      <c r="AE744" s="31">
        <f t="shared" si="421"/>
        <v>32.38039446254642</v>
      </c>
      <c r="AF744" s="31">
        <f t="shared" si="422"/>
        <v>-90.402986826578172</v>
      </c>
      <c r="AG744" s="31">
        <f t="shared" si="445"/>
        <v>92.110410468749379</v>
      </c>
      <c r="AH744" s="31">
        <f t="shared" si="423"/>
        <v>-224.42085787710784</v>
      </c>
      <c r="AI744" s="31">
        <f t="shared" si="424"/>
        <v>-89.999999999655586</v>
      </c>
      <c r="AJ744" s="31">
        <f t="shared" si="425"/>
        <v>141.75523341015719</v>
      </c>
      <c r="AK744" s="31">
        <f t="shared" si="426"/>
        <v>89.999995318759417</v>
      </c>
      <c r="AL744" s="32">
        <f t="shared" si="427"/>
        <v>-83.277036811987998</v>
      </c>
      <c r="AM744" s="31">
        <f t="shared" si="428"/>
        <v>-89.996071101655161</v>
      </c>
      <c r="AN744" s="31">
        <f t="shared" si="429"/>
        <v>-73.832250810189279</v>
      </c>
      <c r="AO744" s="31">
        <f t="shared" si="430"/>
        <v>-89.99607578255133</v>
      </c>
      <c r="AP744" s="30">
        <f t="shared" si="446"/>
        <v>23.609121289162623</v>
      </c>
      <c r="AQ744" s="30">
        <f t="shared" si="447"/>
        <v>-22.498774732165998</v>
      </c>
      <c r="AR744" s="31">
        <f t="shared" si="431"/>
        <v>-40.341509790646235</v>
      </c>
      <c r="AS744" s="33">
        <f t="shared" si="432"/>
        <v>-180.39906260912949</v>
      </c>
      <c r="AT744" s="31">
        <f t="shared" si="433"/>
        <v>8.6427225326363804</v>
      </c>
      <c r="AU744" s="31">
        <f t="shared" si="434"/>
        <v>68.302126189323161</v>
      </c>
      <c r="AV744" s="32">
        <f t="shared" si="435"/>
        <v>-0.15161579362768815</v>
      </c>
      <c r="AW744" s="31">
        <f t="shared" si="436"/>
        <v>-10.67427789280379</v>
      </c>
      <c r="AX744" s="34">
        <f t="shared" si="437"/>
        <v>8.4911067390086927</v>
      </c>
      <c r="AY744" s="35">
        <f t="shared" si="438"/>
        <v>57.627848296519375</v>
      </c>
      <c r="AZ744" s="10">
        <f t="shared" si="439"/>
        <v>-31.850403051637542</v>
      </c>
      <c r="BA744" s="10">
        <f t="shared" si="440"/>
        <v>-122.77121431261011</v>
      </c>
      <c r="BB744" s="10">
        <f t="shared" si="441"/>
        <v>57.228785687389887</v>
      </c>
      <c r="BC744" s="48"/>
      <c r="BD744" s="46">
        <f t="shared" si="442"/>
        <v>-32</v>
      </c>
      <c r="BE744" s="46">
        <f t="shared" si="443"/>
        <v>-123</v>
      </c>
      <c r="BF744" s="46">
        <f t="shared" si="444"/>
        <v>57</v>
      </c>
    </row>
    <row r="745" spans="22:58" x14ac:dyDescent="0.3">
      <c r="V745" s="29">
        <v>8.4100000000001192</v>
      </c>
      <c r="W745" s="38">
        <f t="shared" ref="W745:W808" si="449">10*10^V745</f>
        <v>2570395782.7695704</v>
      </c>
      <c r="X745" s="30">
        <f t="shared" si="448"/>
        <v>0.52657877444698298</v>
      </c>
      <c r="Y745" s="31">
        <f t="shared" ref="Y745:Y808" si="450">20*LOG(1/SQRT((W745/fp)^2+1))</f>
        <v>-117.22784764267978</v>
      </c>
      <c r="Z745" s="31">
        <f t="shared" ref="Z745:Z808" si="451">-180/PI()*ATAN(W745/fp)</f>
        <v>-89.999921162970836</v>
      </c>
      <c r="AA745" s="31">
        <f t="shared" ref="AA745:AA808" si="452">20*LOG(SQRT((W745/fzRHP)^2+1))</f>
        <v>106.03300053194374</v>
      </c>
      <c r="AB745" s="31">
        <f t="shared" ref="AB745:AB808" si="453">-180/PI()*ATAN(W745/fzRHP)</f>
        <v>-89.99971392980909</v>
      </c>
      <c r="AC745" s="31">
        <f t="shared" ref="AC745:AC808" si="454">20*LOG(SQRT((W745/fzESR)^2+1))</f>
        <v>43.24865311153463</v>
      </c>
      <c r="AD745" s="31">
        <f t="shared" ref="AD745:AD808" si="455">180/PI()*ATAN(W745/fzESR)</f>
        <v>89.605821073208247</v>
      </c>
      <c r="AE745" s="31">
        <f t="shared" ref="AE745:AE808" si="456">X745+Y745+AA745+AC745</f>
        <v>32.580384775245584</v>
      </c>
      <c r="AF745" s="31">
        <f t="shared" ref="AF745:AF808" si="457">Z745+AB745+AD745</f>
        <v>-90.393814019571678</v>
      </c>
      <c r="AG745" s="31">
        <f t="shared" si="445"/>
        <v>92.110410468749379</v>
      </c>
      <c r="AH745" s="31">
        <f t="shared" ref="AH745:AH808" si="458">20*LOG(1/SQRT((W745/fp_comp1)^2+1))</f>
        <v>-224.62085787710782</v>
      </c>
      <c r="AI745" s="31">
        <f t="shared" ref="AI745:AI808" si="459">-180/PI()*ATAN(W745/fp_comp1)</f>
        <v>-89.99999999966343</v>
      </c>
      <c r="AJ745" s="31">
        <f t="shared" ref="AJ745:AJ808" si="460">20*LOG(SQRT((W745/fz_comp)^2+1))</f>
        <v>141.95523341015718</v>
      </c>
      <c r="AK745" s="31">
        <f t="shared" ref="AK745:AK808" si="461">180/PI()*ATAN(W745/fz_comp)</f>
        <v>89.999995425317451</v>
      </c>
      <c r="AL745" s="32">
        <f t="shared" ref="AL745:AL808" si="462">20*LOG(1/SQRT((W745/fp_comp2)^2+1))</f>
        <v>-83.477036811068899</v>
      </c>
      <c r="AM745" s="31">
        <f t="shared" ref="AM745:AM808" si="463">-180/PI()*ATAN(W745/fp_comp2)</f>
        <v>-89.996160534299804</v>
      </c>
      <c r="AN745" s="31">
        <f t="shared" ref="AN745:AN808" si="464">AG745+AH745+AJ745+AL745</f>
        <v>-74.032250809270181</v>
      </c>
      <c r="AO745" s="31">
        <f t="shared" ref="AO745:AO808" si="465">AI745+AK745+AM745</f>
        <v>-89.996165108645783</v>
      </c>
      <c r="AP745" s="30">
        <f t="shared" si="446"/>
        <v>23.609121289162623</v>
      </c>
      <c r="AQ745" s="30">
        <f t="shared" si="447"/>
        <v>-22.498774732165998</v>
      </c>
      <c r="AR745" s="31">
        <f t="shared" ref="AR745:AR808" si="466">AE745+AN745+AP745+AQ745</f>
        <v>-40.341519477027973</v>
      </c>
      <c r="AS745" s="33">
        <f t="shared" ref="AS745:AS808" si="467">AF745+AO745</f>
        <v>-180.38997912821748</v>
      </c>
      <c r="AT745" s="31">
        <f t="shared" ref="AT745:AT808" si="468">20*LOG(SQRT((W745/fz_ff)^2+1))</f>
        <v>8.8159224933282658</v>
      </c>
      <c r="AU745" s="31">
        <f t="shared" ref="AU745:AU808" si="469">180/PI()*ATAN(W745/fz_ff)</f>
        <v>68.751533715955489</v>
      </c>
      <c r="AV745" s="32">
        <f t="shared" ref="AV745:AV808" si="470">20*LOG(1/SQRT((W745/fp_ff)^2+1))</f>
        <v>-0.15863226725464638</v>
      </c>
      <c r="AW745" s="31">
        <f t="shared" ref="AW745:AW808" si="471">-180/PI()*ATAN(W745/fp_ff)</f>
        <v>-10.917005010704266</v>
      </c>
      <c r="AX745" s="34">
        <f t="shared" ref="AX745:AX808" si="472">AT745+AV745</f>
        <v>8.65729022607362</v>
      </c>
      <c r="AY745" s="35">
        <f t="shared" ref="AY745:AY808" si="473">AU745+AW745</f>
        <v>57.834528705251223</v>
      </c>
      <c r="AZ745" s="10">
        <f t="shared" ref="AZ745:AZ808" si="474">AR745+AX745</f>
        <v>-31.684229250954353</v>
      </c>
      <c r="BA745" s="10">
        <f t="shared" ref="BA745:BA808" si="475">AS745+AY745</f>
        <v>-122.55545042296626</v>
      </c>
      <c r="BB745" s="10">
        <f t="shared" ref="BB745:BB808" si="476">BA745+180</f>
        <v>57.44454957703374</v>
      </c>
      <c r="BC745" s="37"/>
      <c r="BD745" s="46">
        <f t="shared" ref="BD745:BD808" si="477">ROUND(AZ745,0)</f>
        <v>-32</v>
      </c>
      <c r="BE745" s="46">
        <f t="shared" ref="BE745:BE808" si="478">ROUND(BA745,0)</f>
        <v>-123</v>
      </c>
      <c r="BF745" s="46">
        <f t="shared" ref="BF745:BF808" si="479">ROUND(BB745,0)</f>
        <v>57</v>
      </c>
    </row>
    <row r="746" spans="22:58" x14ac:dyDescent="0.3">
      <c r="V746" s="29">
        <v>8.4200000000001207</v>
      </c>
      <c r="W746" s="38">
        <f t="shared" si="449"/>
        <v>2630267991.8961139</v>
      </c>
      <c r="X746" s="30">
        <f t="shared" si="448"/>
        <v>0.52657877444698298</v>
      </c>
      <c r="Y746" s="31">
        <f t="shared" si="450"/>
        <v>-117.42784764267945</v>
      </c>
      <c r="Z746" s="31">
        <f t="shared" si="451"/>
        <v>-89.99992295752071</v>
      </c>
      <c r="AA746" s="31">
        <f t="shared" si="452"/>
        <v>106.2330005319389</v>
      </c>
      <c r="AB746" s="31">
        <f t="shared" si="453"/>
        <v>-89.999720441561635</v>
      </c>
      <c r="AC746" s="31">
        <f t="shared" si="454"/>
        <v>43.448643860218503</v>
      </c>
      <c r="AD746" s="31">
        <f t="shared" si="455"/>
        <v>89.614793407499462</v>
      </c>
      <c r="AE746" s="31">
        <f t="shared" si="456"/>
        <v>32.780375523924938</v>
      </c>
      <c r="AF746" s="31">
        <f t="shared" si="457"/>
        <v>-90.384849991582882</v>
      </c>
      <c r="AG746" s="31">
        <f t="shared" si="445"/>
        <v>92.110410468749379</v>
      </c>
      <c r="AH746" s="31">
        <f t="shared" si="458"/>
        <v>-224.82085787710787</v>
      </c>
      <c r="AI746" s="31">
        <f t="shared" si="459"/>
        <v>-89.99999999967109</v>
      </c>
      <c r="AJ746" s="31">
        <f t="shared" si="460"/>
        <v>142.15523341015722</v>
      </c>
      <c r="AK746" s="31">
        <f t="shared" si="461"/>
        <v>89.999995529449947</v>
      </c>
      <c r="AL746" s="32">
        <f t="shared" si="462"/>
        <v>-83.677036810191197</v>
      </c>
      <c r="AM746" s="31">
        <f t="shared" si="463"/>
        <v>-89.996247931208927</v>
      </c>
      <c r="AN746" s="31">
        <f t="shared" si="464"/>
        <v>-74.232250808392479</v>
      </c>
      <c r="AO746" s="31">
        <f t="shared" si="465"/>
        <v>-89.99625240143007</v>
      </c>
      <c r="AP746" s="30">
        <f t="shared" si="446"/>
        <v>23.609121289162623</v>
      </c>
      <c r="AQ746" s="30">
        <f t="shared" si="447"/>
        <v>-22.498774732165998</v>
      </c>
      <c r="AR746" s="31">
        <f t="shared" si="466"/>
        <v>-40.341528727470916</v>
      </c>
      <c r="AS746" s="33">
        <f t="shared" si="467"/>
        <v>-180.38110239301295</v>
      </c>
      <c r="AT746" s="31">
        <f t="shared" si="468"/>
        <v>8.9901733405775257</v>
      </c>
      <c r="AU746" s="31">
        <f t="shared" si="469"/>
        <v>69.193376383918917</v>
      </c>
      <c r="AV746" s="32">
        <f t="shared" si="470"/>
        <v>-0.16596728752021822</v>
      </c>
      <c r="AW746" s="31">
        <f t="shared" si="471"/>
        <v>-11.164975946643684</v>
      </c>
      <c r="AX746" s="34">
        <f t="shared" si="472"/>
        <v>8.8242060530573081</v>
      </c>
      <c r="AY746" s="35">
        <f t="shared" si="473"/>
        <v>58.028400437275231</v>
      </c>
      <c r="AZ746" s="10">
        <f t="shared" si="474"/>
        <v>-31.517322674413606</v>
      </c>
      <c r="BA746" s="10">
        <f t="shared" si="475"/>
        <v>-122.35270195573773</v>
      </c>
      <c r="BB746" s="10">
        <f t="shared" si="476"/>
        <v>57.647298044262271</v>
      </c>
      <c r="BC746" s="37"/>
      <c r="BD746" s="46">
        <f t="shared" si="477"/>
        <v>-32</v>
      </c>
      <c r="BE746" s="46">
        <f t="shared" si="478"/>
        <v>-122</v>
      </c>
      <c r="BF746" s="46">
        <f t="shared" si="479"/>
        <v>58</v>
      </c>
    </row>
    <row r="747" spans="22:58" x14ac:dyDescent="0.3">
      <c r="V747" s="29">
        <v>8.4300000000001205</v>
      </c>
      <c r="W747" s="36">
        <f t="shared" si="449"/>
        <v>2691534803.9276648</v>
      </c>
      <c r="X747" s="30">
        <f t="shared" si="448"/>
        <v>0.52657877444698298</v>
      </c>
      <c r="Y747" s="31">
        <f t="shared" si="450"/>
        <v>-117.62784764267909</v>
      </c>
      <c r="Z747" s="31">
        <f t="shared" si="451"/>
        <v>-89.999924711221652</v>
      </c>
      <c r="AA747" s="31">
        <f t="shared" si="452"/>
        <v>106.43300053193425</v>
      </c>
      <c r="AB747" s="31">
        <f t="shared" si="453"/>
        <v>-89.999726805088599</v>
      </c>
      <c r="AC747" s="31">
        <f t="shared" si="454"/>
        <v>43.648635025261768</v>
      </c>
      <c r="AD747" s="31">
        <f t="shared" si="455"/>
        <v>89.623561524783568</v>
      </c>
      <c r="AE747" s="31">
        <f t="shared" si="456"/>
        <v>32.980366688963926</v>
      </c>
      <c r="AF747" s="31">
        <f t="shared" si="457"/>
        <v>-90.376089991526683</v>
      </c>
      <c r="AG747" s="31">
        <f t="shared" si="445"/>
        <v>92.110410468749379</v>
      </c>
      <c r="AH747" s="31">
        <f t="shared" si="458"/>
        <v>-225.02085787710786</v>
      </c>
      <c r="AI747" s="31">
        <f t="shared" si="459"/>
        <v>-89.999999999678579</v>
      </c>
      <c r="AJ747" s="31">
        <f t="shared" si="460"/>
        <v>142.35523341015721</v>
      </c>
      <c r="AK747" s="31">
        <f t="shared" si="461"/>
        <v>89.999995631212087</v>
      </c>
      <c r="AL747" s="32">
        <f t="shared" si="462"/>
        <v>-83.877036809352944</v>
      </c>
      <c r="AM747" s="31">
        <f t="shared" si="463"/>
        <v>-89.996333338721541</v>
      </c>
      <c r="AN747" s="31">
        <f t="shared" si="464"/>
        <v>-74.432250807554226</v>
      </c>
      <c r="AO747" s="31">
        <f t="shared" si="465"/>
        <v>-89.996337707188033</v>
      </c>
      <c r="AP747" s="30">
        <f t="shared" si="446"/>
        <v>23.609121289162623</v>
      </c>
      <c r="AQ747" s="30">
        <f t="shared" si="447"/>
        <v>-22.498774732165998</v>
      </c>
      <c r="AR747" s="31">
        <f t="shared" si="466"/>
        <v>-40.341537561593675</v>
      </c>
      <c r="AS747" s="33">
        <f t="shared" si="467"/>
        <v>-180.37242769871472</v>
      </c>
      <c r="AT747" s="31">
        <f t="shared" si="468"/>
        <v>9.1654397521446622</v>
      </c>
      <c r="AU747" s="31">
        <f t="shared" si="469"/>
        <v>69.627678198576419</v>
      </c>
      <c r="AV747" s="32">
        <f t="shared" si="470"/>
        <v>-0.17363474170385862</v>
      </c>
      <c r="AW747" s="31">
        <f t="shared" si="471"/>
        <v>-11.418285002680683</v>
      </c>
      <c r="AX747" s="34">
        <f t="shared" si="472"/>
        <v>8.9918050104408032</v>
      </c>
      <c r="AY747" s="35">
        <f t="shared" si="473"/>
        <v>58.209393195895736</v>
      </c>
      <c r="AZ747" s="10">
        <f t="shared" si="474"/>
        <v>-31.349732551152872</v>
      </c>
      <c r="BA747" s="10">
        <f t="shared" si="475"/>
        <v>-122.16303450281899</v>
      </c>
      <c r="BB747" s="10">
        <f t="shared" si="476"/>
        <v>57.836965497181012</v>
      </c>
      <c r="BC747" s="48"/>
      <c r="BD747" s="46">
        <f t="shared" si="477"/>
        <v>-31</v>
      </c>
      <c r="BE747" s="46">
        <f t="shared" si="478"/>
        <v>-122</v>
      </c>
      <c r="BF747" s="46">
        <f t="shared" si="479"/>
        <v>58</v>
      </c>
    </row>
    <row r="748" spans="22:58" x14ac:dyDescent="0.3">
      <c r="V748" s="29">
        <v>8.4400000000001203</v>
      </c>
      <c r="W748" s="38">
        <f t="shared" si="449"/>
        <v>2754228703.3389325</v>
      </c>
      <c r="X748" s="30">
        <f t="shared" si="448"/>
        <v>0.52657877444698298</v>
      </c>
      <c r="Y748" s="31">
        <f t="shared" si="450"/>
        <v>-117.82784764267875</v>
      </c>
      <c r="Z748" s="31">
        <f t="shared" si="451"/>
        <v>-89.99992642500348</v>
      </c>
      <c r="AA748" s="31">
        <f t="shared" si="452"/>
        <v>106.63300053192981</v>
      </c>
      <c r="AB748" s="31">
        <f t="shared" si="453"/>
        <v>-89.999733023763994</v>
      </c>
      <c r="AC748" s="31">
        <f t="shared" si="454"/>
        <v>43.848626587926809</v>
      </c>
      <c r="AD748" s="31">
        <f t="shared" si="455"/>
        <v>89.632130072388719</v>
      </c>
      <c r="AE748" s="31">
        <f t="shared" si="456"/>
        <v>33.18035825162486</v>
      </c>
      <c r="AF748" s="31">
        <f t="shared" si="457"/>
        <v>-90.367529376378769</v>
      </c>
      <c r="AG748" s="31">
        <f t="shared" si="445"/>
        <v>92.110410468749379</v>
      </c>
      <c r="AH748" s="31">
        <f t="shared" si="458"/>
        <v>-225.22085787710785</v>
      </c>
      <c r="AI748" s="31">
        <f t="shared" si="459"/>
        <v>-89.999999999685897</v>
      </c>
      <c r="AJ748" s="31">
        <f t="shared" si="460"/>
        <v>142.5552334101572</v>
      </c>
      <c r="AK748" s="31">
        <f t="shared" si="461"/>
        <v>89.999995730657844</v>
      </c>
      <c r="AL748" s="32">
        <f t="shared" si="462"/>
        <v>-84.077036808552435</v>
      </c>
      <c r="AM748" s="31">
        <f t="shared" si="463"/>
        <v>-89.996416802121828</v>
      </c>
      <c r="AN748" s="31">
        <f t="shared" si="464"/>
        <v>-74.632250806753717</v>
      </c>
      <c r="AO748" s="31">
        <f t="shared" si="465"/>
        <v>-89.996421071149882</v>
      </c>
      <c r="AP748" s="30">
        <f t="shared" si="446"/>
        <v>23.609121289162623</v>
      </c>
      <c r="AQ748" s="30">
        <f t="shared" si="447"/>
        <v>-22.498774732165998</v>
      </c>
      <c r="AR748" s="31">
        <f t="shared" si="466"/>
        <v>-40.341545998132233</v>
      </c>
      <c r="AS748" s="33">
        <f t="shared" si="467"/>
        <v>-180.36395044752865</v>
      </c>
      <c r="AT748" s="31">
        <f t="shared" si="468"/>
        <v>9.3416871340616368</v>
      </c>
      <c r="AU748" s="31">
        <f t="shared" si="469"/>
        <v>70.054469748025056</v>
      </c>
      <c r="AV748" s="32">
        <f t="shared" si="470"/>
        <v>-0.18164906938188363</v>
      </c>
      <c r="AW748" s="31">
        <f t="shared" si="471"/>
        <v>-11.677026858475315</v>
      </c>
      <c r="AX748" s="34">
        <f t="shared" si="472"/>
        <v>9.1600380646797532</v>
      </c>
      <c r="AY748" s="35">
        <f t="shared" si="473"/>
        <v>58.377442889549741</v>
      </c>
      <c r="AZ748" s="10">
        <f t="shared" si="474"/>
        <v>-31.18150793345248</v>
      </c>
      <c r="BA748" s="10">
        <f t="shared" si="475"/>
        <v>-121.98650755797891</v>
      </c>
      <c r="BB748" s="10">
        <f t="shared" si="476"/>
        <v>58.013492442021089</v>
      </c>
      <c r="BC748" s="37"/>
      <c r="BD748" s="46">
        <f t="shared" si="477"/>
        <v>-31</v>
      </c>
      <c r="BE748" s="46">
        <f t="shared" si="478"/>
        <v>-122</v>
      </c>
      <c r="BF748" s="46">
        <f t="shared" si="479"/>
        <v>58</v>
      </c>
    </row>
    <row r="749" spans="22:58" x14ac:dyDescent="0.3">
      <c r="V749" s="29">
        <v>8.4500000000001201</v>
      </c>
      <c r="W749" s="38">
        <f t="shared" si="449"/>
        <v>2818382931.2652373</v>
      </c>
      <c r="X749" s="30">
        <f t="shared" si="448"/>
        <v>0.52657877444698298</v>
      </c>
      <c r="Y749" s="31">
        <f t="shared" si="450"/>
        <v>-118.02784764267842</v>
      </c>
      <c r="Z749" s="31">
        <f t="shared" si="451"/>
        <v>-89.999928099774863</v>
      </c>
      <c r="AA749" s="31">
        <f t="shared" si="452"/>
        <v>106.83300053192555</v>
      </c>
      <c r="AB749" s="31">
        <f t="shared" si="453"/>
        <v>-89.999739100885066</v>
      </c>
      <c r="AC749" s="31">
        <f t="shared" si="454"/>
        <v>44.048618530319175</v>
      </c>
      <c r="AD749" s="31">
        <f t="shared" si="455"/>
        <v>89.640503591938341</v>
      </c>
      <c r="AE749" s="31">
        <f t="shared" si="456"/>
        <v>33.380350194013289</v>
      </c>
      <c r="AF749" s="31">
        <f t="shared" si="457"/>
        <v>-90.359163608721587</v>
      </c>
      <c r="AG749" s="31">
        <f t="shared" si="445"/>
        <v>92.110410468749379</v>
      </c>
      <c r="AH749" s="31">
        <f t="shared" si="458"/>
        <v>-225.42085787710786</v>
      </c>
      <c r="AI749" s="31">
        <f t="shared" si="459"/>
        <v>-89.999999999693046</v>
      </c>
      <c r="AJ749" s="31">
        <f t="shared" si="460"/>
        <v>142.75523341015722</v>
      </c>
      <c r="AK749" s="31">
        <f t="shared" si="461"/>
        <v>89.999995827839939</v>
      </c>
      <c r="AL749" s="32">
        <f t="shared" si="462"/>
        <v>-84.277036807787965</v>
      </c>
      <c r="AM749" s="31">
        <f t="shared" si="463"/>
        <v>-89.9964983656632</v>
      </c>
      <c r="AN749" s="31">
        <f t="shared" si="464"/>
        <v>-74.832250805989219</v>
      </c>
      <c r="AO749" s="31">
        <f t="shared" si="465"/>
        <v>-89.996502537516307</v>
      </c>
      <c r="AP749" s="30">
        <f t="shared" si="446"/>
        <v>23.609121289162623</v>
      </c>
      <c r="AQ749" s="30">
        <f t="shared" si="447"/>
        <v>-22.498774732165998</v>
      </c>
      <c r="AR749" s="31">
        <f t="shared" si="466"/>
        <v>-40.341554054979305</v>
      </c>
      <c r="AS749" s="33">
        <f t="shared" si="467"/>
        <v>-180.35566614623789</v>
      </c>
      <c r="AT749" s="31">
        <f t="shared" si="468"/>
        <v>9.5188816427156091</v>
      </c>
      <c r="AU749" s="31">
        <f t="shared" si="469"/>
        <v>70.473787817616426</v>
      </c>
      <c r="AV749" s="32">
        <f t="shared" si="470"/>
        <v>-0.19002527949117271</v>
      </c>
      <c r="AW749" s="31">
        <f t="shared" si="471"/>
        <v>-11.941296469579786</v>
      </c>
      <c r="AX749" s="34">
        <f t="shared" si="472"/>
        <v>9.3288563632244372</v>
      </c>
      <c r="AY749" s="35">
        <f t="shared" si="473"/>
        <v>58.532491348036643</v>
      </c>
      <c r="AZ749" s="10">
        <f t="shared" si="474"/>
        <v>-31.012697691754866</v>
      </c>
      <c r="BA749" s="10">
        <f t="shared" si="475"/>
        <v>-121.82317479820125</v>
      </c>
      <c r="BB749" s="10">
        <f t="shared" si="476"/>
        <v>58.176825201798749</v>
      </c>
      <c r="BC749" s="37"/>
      <c r="BD749" s="46">
        <f t="shared" si="477"/>
        <v>-31</v>
      </c>
      <c r="BE749" s="46">
        <f t="shared" si="478"/>
        <v>-122</v>
      </c>
      <c r="BF749" s="46">
        <f t="shared" si="479"/>
        <v>58</v>
      </c>
    </row>
    <row r="750" spans="22:58" x14ac:dyDescent="0.3">
      <c r="V750" s="29">
        <v>8.4600000000001199</v>
      </c>
      <c r="W750" s="36">
        <f t="shared" si="449"/>
        <v>2884031503.1274076</v>
      </c>
      <c r="X750" s="30">
        <f t="shared" si="448"/>
        <v>0.52657877444698298</v>
      </c>
      <c r="Y750" s="31">
        <f t="shared" si="450"/>
        <v>-118.22784764267811</v>
      </c>
      <c r="Z750" s="31">
        <f t="shared" si="451"/>
        <v>-89.999929736423795</v>
      </c>
      <c r="AA750" s="31">
        <f t="shared" si="452"/>
        <v>107.0330005319215</v>
      </c>
      <c r="AB750" s="31">
        <f t="shared" si="453"/>
        <v>-89.999745039673982</v>
      </c>
      <c r="AC750" s="31">
        <f t="shared" si="454"/>
        <v>44.248610835349666</v>
      </c>
      <c r="AD750" s="31">
        <f t="shared" si="455"/>
        <v>89.648686521751699</v>
      </c>
      <c r="AE750" s="31">
        <f t="shared" si="456"/>
        <v>33.580342499040043</v>
      </c>
      <c r="AF750" s="31">
        <f t="shared" si="457"/>
        <v>-90.350988254346078</v>
      </c>
      <c r="AG750" s="31">
        <f t="shared" si="445"/>
        <v>92.110410468749379</v>
      </c>
      <c r="AH750" s="31">
        <f t="shared" si="458"/>
        <v>-225.62085787710785</v>
      </c>
      <c r="AI750" s="31">
        <f t="shared" si="459"/>
        <v>-89.999999999700037</v>
      </c>
      <c r="AJ750" s="31">
        <f t="shared" si="460"/>
        <v>142.95523341015721</v>
      </c>
      <c r="AK750" s="31">
        <f t="shared" si="461"/>
        <v>89.999995922809887</v>
      </c>
      <c r="AL750" s="32">
        <f t="shared" si="462"/>
        <v>-84.477036807057885</v>
      </c>
      <c r="AM750" s="31">
        <f t="shared" si="463"/>
        <v>-89.996578072591717</v>
      </c>
      <c r="AN750" s="31">
        <f t="shared" si="464"/>
        <v>-75.032250805259139</v>
      </c>
      <c r="AO750" s="31">
        <f t="shared" si="465"/>
        <v>-89.996582149481867</v>
      </c>
      <c r="AP750" s="30">
        <f t="shared" si="446"/>
        <v>23.609121289162623</v>
      </c>
      <c r="AQ750" s="30">
        <f t="shared" si="447"/>
        <v>-22.498774732165998</v>
      </c>
      <c r="AR750" s="31">
        <f t="shared" si="466"/>
        <v>-40.341561749222471</v>
      </c>
      <c r="AS750" s="33">
        <f t="shared" si="467"/>
        <v>-180.34757040382794</v>
      </c>
      <c r="AT750" s="31">
        <f t="shared" si="468"/>
        <v>9.6969902032550017</v>
      </c>
      <c r="AU750" s="31">
        <f t="shared" si="469"/>
        <v>70.885675010313278</v>
      </c>
      <c r="AV750" s="32">
        <f t="shared" si="470"/>
        <v>-0.19877896745466167</v>
      </c>
      <c r="AW750" s="31">
        <f t="shared" si="471"/>
        <v>-12.211188957611959</v>
      </c>
      <c r="AX750" s="34">
        <f t="shared" si="472"/>
        <v>9.4982112358003405</v>
      </c>
      <c r="AY750" s="35">
        <f t="shared" si="473"/>
        <v>58.674486052701319</v>
      </c>
      <c r="AZ750" s="10">
        <f t="shared" si="474"/>
        <v>-30.843350513422131</v>
      </c>
      <c r="BA750" s="10">
        <f t="shared" si="475"/>
        <v>-121.67308435112662</v>
      </c>
      <c r="BB750" s="10">
        <f t="shared" si="476"/>
        <v>58.326915648873381</v>
      </c>
      <c r="BC750" s="48"/>
      <c r="BD750" s="46">
        <f t="shared" si="477"/>
        <v>-31</v>
      </c>
      <c r="BE750" s="46">
        <f t="shared" si="478"/>
        <v>-122</v>
      </c>
      <c r="BF750" s="46">
        <f t="shared" si="479"/>
        <v>58</v>
      </c>
    </row>
    <row r="751" spans="22:58" x14ac:dyDescent="0.3">
      <c r="V751" s="29">
        <v>8.4700000000001197</v>
      </c>
      <c r="W751" s="38">
        <f t="shared" si="449"/>
        <v>2951209226.6672058</v>
      </c>
      <c r="X751" s="30">
        <f t="shared" si="448"/>
        <v>0.52657877444698298</v>
      </c>
      <c r="Y751" s="31">
        <f t="shared" si="450"/>
        <v>-118.42784764267783</v>
      </c>
      <c r="Z751" s="31">
        <f t="shared" si="451"/>
        <v>-89.999931335818061</v>
      </c>
      <c r="AA751" s="31">
        <f t="shared" si="452"/>
        <v>107.23300053191764</v>
      </c>
      <c r="AB751" s="31">
        <f t="shared" si="453"/>
        <v>-89.999750843279543</v>
      </c>
      <c r="AC751" s="31">
        <f t="shared" si="454"/>
        <v>44.448603486698119</v>
      </c>
      <c r="AD751" s="31">
        <f t="shared" si="455"/>
        <v>89.656683199190496</v>
      </c>
      <c r="AE751" s="31">
        <f t="shared" si="456"/>
        <v>33.780335150384914</v>
      </c>
      <c r="AF751" s="31">
        <f t="shared" si="457"/>
        <v>-90.342998979907094</v>
      </c>
      <c r="AG751" s="31">
        <f t="shared" si="445"/>
        <v>92.110410468749379</v>
      </c>
      <c r="AH751" s="31">
        <f t="shared" si="458"/>
        <v>-225.82085787710784</v>
      </c>
      <c r="AI751" s="31">
        <f t="shared" si="459"/>
        <v>-89.999999999706858</v>
      </c>
      <c r="AJ751" s="31">
        <f t="shared" si="460"/>
        <v>143.15523341015722</v>
      </c>
      <c r="AK751" s="31">
        <f t="shared" si="461"/>
        <v>89.999996015618066</v>
      </c>
      <c r="AL751" s="32">
        <f t="shared" si="462"/>
        <v>-84.67703680636069</v>
      </c>
      <c r="AM751" s="31">
        <f t="shared" si="463"/>
        <v>-89.996655965169026</v>
      </c>
      <c r="AN751" s="31">
        <f t="shared" si="464"/>
        <v>-75.232250804561914</v>
      </c>
      <c r="AO751" s="31">
        <f t="shared" si="465"/>
        <v>-89.996659949257818</v>
      </c>
      <c r="AP751" s="30">
        <f t="shared" si="446"/>
        <v>23.609121289162623</v>
      </c>
      <c r="AQ751" s="30">
        <f t="shared" si="447"/>
        <v>-22.498774732165998</v>
      </c>
      <c r="AR751" s="31">
        <f t="shared" si="466"/>
        <v>-40.341569097180376</v>
      </c>
      <c r="AS751" s="33">
        <f t="shared" si="467"/>
        <v>-180.3396589291649</v>
      </c>
      <c r="AT751" s="31">
        <f t="shared" si="468"/>
        <v>9.8759805245205108</v>
      </c>
      <c r="AU751" s="31">
        <f t="shared" si="469"/>
        <v>71.290179374104696</v>
      </c>
      <c r="AV751" s="32">
        <f t="shared" si="470"/>
        <v>-0.20792633231620306</v>
      </c>
      <c r="AW751" s="31">
        <f t="shared" si="471"/>
        <v>-12.486799491936429</v>
      </c>
      <c r="AX751" s="34">
        <f t="shared" si="472"/>
        <v>9.6680541922043073</v>
      </c>
      <c r="AY751" s="35">
        <f t="shared" si="473"/>
        <v>58.803379882168265</v>
      </c>
      <c r="AZ751" s="10">
        <f t="shared" si="474"/>
        <v>-30.673514904976066</v>
      </c>
      <c r="BA751" s="10">
        <f t="shared" si="475"/>
        <v>-121.53627904699664</v>
      </c>
      <c r="BB751" s="10">
        <f t="shared" si="476"/>
        <v>58.46372095300336</v>
      </c>
      <c r="BC751" s="37"/>
      <c r="BD751" s="46">
        <f t="shared" si="477"/>
        <v>-31</v>
      </c>
      <c r="BE751" s="46">
        <f t="shared" si="478"/>
        <v>-122</v>
      </c>
      <c r="BF751" s="46">
        <f t="shared" si="479"/>
        <v>58</v>
      </c>
    </row>
    <row r="752" spans="22:58" x14ac:dyDescent="0.3">
      <c r="V752" s="29">
        <v>8.4800000000001194</v>
      </c>
      <c r="W752" s="38">
        <f t="shared" si="449"/>
        <v>3019951720.4028554</v>
      </c>
      <c r="X752" s="30">
        <f t="shared" si="448"/>
        <v>0.52657877444698298</v>
      </c>
      <c r="Y752" s="31">
        <f t="shared" si="450"/>
        <v>-118.62784764267755</v>
      </c>
      <c r="Z752" s="31">
        <f t="shared" si="451"/>
        <v>-89.999932898805667</v>
      </c>
      <c r="AA752" s="31">
        <f t="shared" si="452"/>
        <v>107.43300053191393</v>
      </c>
      <c r="AB752" s="31">
        <f t="shared" si="453"/>
        <v>-89.999756514778923</v>
      </c>
      <c r="AC752" s="31">
        <f t="shared" si="454"/>
        <v>44.648596468778756</v>
      </c>
      <c r="AD752" s="31">
        <f t="shared" si="455"/>
        <v>89.664497862952075</v>
      </c>
      <c r="AE752" s="31">
        <f t="shared" si="456"/>
        <v>33.980328132462127</v>
      </c>
      <c r="AF752" s="31">
        <f t="shared" si="457"/>
        <v>-90.335191550632501</v>
      </c>
      <c r="AG752" s="31">
        <f t="shared" si="445"/>
        <v>92.110410468749379</v>
      </c>
      <c r="AH752" s="31">
        <f t="shared" si="458"/>
        <v>-226.02085787710786</v>
      </c>
      <c r="AI752" s="31">
        <f t="shared" si="459"/>
        <v>-89.999999999713538</v>
      </c>
      <c r="AJ752" s="31">
        <f t="shared" si="460"/>
        <v>143.35523341015721</v>
      </c>
      <c r="AK752" s="31">
        <f t="shared" si="461"/>
        <v>89.999996106313674</v>
      </c>
      <c r="AL752" s="32">
        <f t="shared" si="462"/>
        <v>-84.877036805694843</v>
      </c>
      <c r="AM752" s="31">
        <f t="shared" si="463"/>
        <v>-89.996732084694841</v>
      </c>
      <c r="AN752" s="31">
        <f t="shared" si="464"/>
        <v>-75.432250803896125</v>
      </c>
      <c r="AO752" s="31">
        <f t="shared" si="465"/>
        <v>-89.996735978094705</v>
      </c>
      <c r="AP752" s="30">
        <f t="shared" si="446"/>
        <v>23.609121289162623</v>
      </c>
      <c r="AQ752" s="30">
        <f t="shared" si="447"/>
        <v>-22.498774732165998</v>
      </c>
      <c r="AR752" s="31">
        <f t="shared" si="466"/>
        <v>-40.341576114437373</v>
      </c>
      <c r="AS752" s="33">
        <f t="shared" si="467"/>
        <v>-180.33192752872719</v>
      </c>
      <c r="AT752" s="31">
        <f t="shared" si="468"/>
        <v>10.055821110706928</v>
      </c>
      <c r="AU752" s="31">
        <f t="shared" si="469"/>
        <v>71.687354037550605</v>
      </c>
      <c r="AV752" s="32">
        <f t="shared" si="470"/>
        <v>-0.2174841938266234</v>
      </c>
      <c r="AW752" s="31">
        <f t="shared" si="471"/>
        <v>-12.768223162477769</v>
      </c>
      <c r="AX752" s="34">
        <f t="shared" si="472"/>
        <v>9.838336916880305</v>
      </c>
      <c r="AY752" s="35">
        <f t="shared" si="473"/>
        <v>58.919130875072838</v>
      </c>
      <c r="AZ752" s="10">
        <f t="shared" si="474"/>
        <v>-30.503239197557068</v>
      </c>
      <c r="BA752" s="10">
        <f t="shared" si="475"/>
        <v>-121.41279665365435</v>
      </c>
      <c r="BB752" s="10">
        <f t="shared" si="476"/>
        <v>58.587203346345646</v>
      </c>
      <c r="BC752" s="37"/>
      <c r="BD752" s="46">
        <f t="shared" si="477"/>
        <v>-31</v>
      </c>
      <c r="BE752" s="46">
        <f t="shared" si="478"/>
        <v>-121</v>
      </c>
      <c r="BF752" s="46">
        <f t="shared" si="479"/>
        <v>59</v>
      </c>
    </row>
    <row r="753" spans="22:58" x14ac:dyDescent="0.3">
      <c r="V753" s="29">
        <v>8.4900000000001192</v>
      </c>
      <c r="W753" s="36">
        <f t="shared" si="449"/>
        <v>3090295432.5144486</v>
      </c>
      <c r="X753" s="30">
        <f t="shared" si="448"/>
        <v>0.52657877444698298</v>
      </c>
      <c r="Y753" s="31">
        <f t="shared" si="450"/>
        <v>-118.82784764267727</v>
      </c>
      <c r="Z753" s="31">
        <f t="shared" si="451"/>
        <v>-89.999934426215319</v>
      </c>
      <c r="AA753" s="31">
        <f t="shared" si="452"/>
        <v>107.6330005319104</v>
      </c>
      <c r="AB753" s="31">
        <f t="shared" si="453"/>
        <v>-89.999762057179211</v>
      </c>
      <c r="AC753" s="31">
        <f t="shared" si="454"/>
        <v>44.848589766707207</v>
      </c>
      <c r="AD753" s="31">
        <f t="shared" si="455"/>
        <v>89.672134655310913</v>
      </c>
      <c r="AE753" s="31">
        <f t="shared" si="456"/>
        <v>34.180321430387323</v>
      </c>
      <c r="AF753" s="31">
        <f t="shared" si="457"/>
        <v>-90.327561828083617</v>
      </c>
      <c r="AG753" s="31">
        <f t="shared" si="445"/>
        <v>92.110410468749379</v>
      </c>
      <c r="AH753" s="31">
        <f t="shared" si="458"/>
        <v>-226.22085787710785</v>
      </c>
      <c r="AI753" s="31">
        <f t="shared" si="459"/>
        <v>-89.99999999972006</v>
      </c>
      <c r="AJ753" s="31">
        <f t="shared" si="460"/>
        <v>143.5552334101572</v>
      </c>
      <c r="AK753" s="31">
        <f t="shared" si="461"/>
        <v>89.999996194944799</v>
      </c>
      <c r="AL753" s="32">
        <f t="shared" si="462"/>
        <v>-85.077036805058981</v>
      </c>
      <c r="AM753" s="31">
        <f t="shared" si="463"/>
        <v>-89.996806471528714</v>
      </c>
      <c r="AN753" s="31">
        <f t="shared" si="464"/>
        <v>-75.632250803260263</v>
      </c>
      <c r="AO753" s="31">
        <f t="shared" si="465"/>
        <v>-89.996810276303975</v>
      </c>
      <c r="AP753" s="30">
        <f t="shared" si="446"/>
        <v>23.609121289162623</v>
      </c>
      <c r="AQ753" s="30">
        <f t="shared" si="447"/>
        <v>-22.498774732165998</v>
      </c>
      <c r="AR753" s="31">
        <f t="shared" si="466"/>
        <v>-40.341582815876315</v>
      </c>
      <c r="AS753" s="33">
        <f t="shared" si="467"/>
        <v>-180.32437210438758</v>
      </c>
      <c r="AT753" s="31">
        <f t="shared" si="468"/>
        <v>10.23648126996267</v>
      </c>
      <c r="AU753" s="31">
        <f t="shared" si="469"/>
        <v>72.077256854382824</v>
      </c>
      <c r="AV753" s="32">
        <f t="shared" si="470"/>
        <v>-0.22747000941675649</v>
      </c>
      <c r="AW753" s="31">
        <f t="shared" si="471"/>
        <v>-13.055554843292445</v>
      </c>
      <c r="AX753" s="34">
        <f t="shared" si="472"/>
        <v>10.009011260545915</v>
      </c>
      <c r="AY753" s="35">
        <f t="shared" si="473"/>
        <v>59.021702011090383</v>
      </c>
      <c r="AZ753" s="10">
        <f t="shared" si="474"/>
        <v>-30.3325715553304</v>
      </c>
      <c r="BA753" s="10">
        <f t="shared" si="475"/>
        <v>-121.30267009329719</v>
      </c>
      <c r="BB753" s="10">
        <f t="shared" si="476"/>
        <v>58.697329906702805</v>
      </c>
      <c r="BC753" s="48"/>
      <c r="BD753" s="46">
        <f t="shared" si="477"/>
        <v>-30</v>
      </c>
      <c r="BE753" s="46">
        <f t="shared" si="478"/>
        <v>-121</v>
      </c>
      <c r="BF753" s="46">
        <f t="shared" si="479"/>
        <v>59</v>
      </c>
    </row>
    <row r="754" spans="22:58" x14ac:dyDescent="0.3">
      <c r="V754" s="29">
        <v>8.5000000000001208</v>
      </c>
      <c r="W754" s="38">
        <f t="shared" si="449"/>
        <v>3162277660.1692681</v>
      </c>
      <c r="X754" s="30">
        <f t="shared" si="448"/>
        <v>0.52657877444698298</v>
      </c>
      <c r="Y754" s="31">
        <f t="shared" si="450"/>
        <v>-119.02784764267706</v>
      </c>
      <c r="Z754" s="31">
        <f t="shared" si="451"/>
        <v>-89.999935918856906</v>
      </c>
      <c r="AA754" s="31">
        <f t="shared" si="452"/>
        <v>107.83300053190706</v>
      </c>
      <c r="AB754" s="31">
        <f t="shared" si="453"/>
        <v>-89.999767473419055</v>
      </c>
      <c r="AC754" s="31">
        <f t="shared" si="454"/>
        <v>45.04858336626895</v>
      </c>
      <c r="AD754" s="31">
        <f t="shared" si="455"/>
        <v>89.679597624309437</v>
      </c>
      <c r="AE754" s="31">
        <f t="shared" si="456"/>
        <v>34.38031502994594</v>
      </c>
      <c r="AF754" s="31">
        <f t="shared" si="457"/>
        <v>-90.320105767966524</v>
      </c>
      <c r="AG754" s="31">
        <f t="shared" si="445"/>
        <v>92.110410468749379</v>
      </c>
      <c r="AH754" s="31">
        <f t="shared" si="458"/>
        <v>-226.42085787710786</v>
      </c>
      <c r="AI754" s="31">
        <f t="shared" si="459"/>
        <v>-89.999999999726427</v>
      </c>
      <c r="AJ754" s="31">
        <f t="shared" si="460"/>
        <v>143.75523341015725</v>
      </c>
      <c r="AK754" s="31">
        <f t="shared" si="461"/>
        <v>89.999996281558438</v>
      </c>
      <c r="AL754" s="32">
        <f t="shared" si="462"/>
        <v>-85.277036804451768</v>
      </c>
      <c r="AM754" s="31">
        <f t="shared" si="463"/>
        <v>-89.996879165111523</v>
      </c>
      <c r="AN754" s="31">
        <f t="shared" si="464"/>
        <v>-75.832250802652993</v>
      </c>
      <c r="AO754" s="31">
        <f t="shared" si="465"/>
        <v>-89.996882883279511</v>
      </c>
      <c r="AP754" s="30">
        <f t="shared" si="446"/>
        <v>23.609121289162623</v>
      </c>
      <c r="AQ754" s="30">
        <f t="shared" si="447"/>
        <v>-22.498774732165998</v>
      </c>
      <c r="AR754" s="31">
        <f t="shared" si="466"/>
        <v>-40.341589215710428</v>
      </c>
      <c r="AS754" s="33">
        <f t="shared" si="467"/>
        <v>-180.31698865124605</v>
      </c>
      <c r="AT754" s="31">
        <f t="shared" si="468"/>
        <v>10.417931120133279</v>
      </c>
      <c r="AU754" s="31">
        <f t="shared" si="469"/>
        <v>72.459950057951474</v>
      </c>
      <c r="AV754" s="32">
        <f t="shared" si="470"/>
        <v>-0.23790189098677017</v>
      </c>
      <c r="AW754" s="31">
        <f t="shared" si="471"/>
        <v>-13.3488890465305</v>
      </c>
      <c r="AX754" s="34">
        <f t="shared" si="472"/>
        <v>10.180029229146509</v>
      </c>
      <c r="AY754" s="35">
        <f t="shared" si="473"/>
        <v>59.111061011420972</v>
      </c>
      <c r="AZ754" s="10">
        <f t="shared" si="474"/>
        <v>-30.161559986563919</v>
      </c>
      <c r="BA754" s="10">
        <f t="shared" si="475"/>
        <v>-121.20592763982508</v>
      </c>
      <c r="BB754" s="10">
        <f t="shared" si="476"/>
        <v>58.794072360174923</v>
      </c>
      <c r="BC754" s="37"/>
      <c r="BD754" s="46">
        <f t="shared" si="477"/>
        <v>-30</v>
      </c>
      <c r="BE754" s="46">
        <f t="shared" si="478"/>
        <v>-121</v>
      </c>
      <c r="BF754" s="46">
        <f t="shared" si="479"/>
        <v>59</v>
      </c>
    </row>
    <row r="755" spans="22:58" x14ac:dyDescent="0.3">
      <c r="V755" s="29">
        <v>8.5100000000001206</v>
      </c>
      <c r="W755" s="38">
        <f t="shared" si="449"/>
        <v>3235936569.2971921</v>
      </c>
      <c r="X755" s="30">
        <f t="shared" si="448"/>
        <v>0.52657877444698298</v>
      </c>
      <c r="Y755" s="31">
        <f t="shared" si="450"/>
        <v>-119.22784764267681</v>
      </c>
      <c r="Z755" s="31">
        <f t="shared" si="451"/>
        <v>-89.999937377521789</v>
      </c>
      <c r="AA755" s="31">
        <f t="shared" si="452"/>
        <v>108.03300053190384</v>
      </c>
      <c r="AB755" s="31">
        <f t="shared" si="453"/>
        <v>-89.999772766370256</v>
      </c>
      <c r="AC755" s="31">
        <f t="shared" si="454"/>
        <v>45.248577253889025</v>
      </c>
      <c r="AD755" s="31">
        <f t="shared" si="455"/>
        <v>89.68689072589909</v>
      </c>
      <c r="AE755" s="31">
        <f t="shared" si="456"/>
        <v>34.580308917563045</v>
      </c>
      <c r="AF755" s="31">
        <f t="shared" si="457"/>
        <v>-90.312819417992969</v>
      </c>
      <c r="AG755" s="31">
        <f t="shared" si="445"/>
        <v>92.110410468749379</v>
      </c>
      <c r="AH755" s="31">
        <f t="shared" si="458"/>
        <v>-226.62085787710788</v>
      </c>
      <c r="AI755" s="31">
        <f t="shared" si="459"/>
        <v>-89.999999999732651</v>
      </c>
      <c r="AJ755" s="31">
        <f t="shared" si="460"/>
        <v>143.95523341015723</v>
      </c>
      <c r="AK755" s="31">
        <f t="shared" si="461"/>
        <v>89.999996366200492</v>
      </c>
      <c r="AL755" s="32">
        <f t="shared" si="462"/>
        <v>-85.477036803871854</v>
      </c>
      <c r="AM755" s="31">
        <f t="shared" si="463"/>
        <v>-89.996950203986387</v>
      </c>
      <c r="AN755" s="31">
        <f t="shared" si="464"/>
        <v>-76.032250802073136</v>
      </c>
      <c r="AO755" s="31">
        <f t="shared" si="465"/>
        <v>-89.996953837518546</v>
      </c>
      <c r="AP755" s="30">
        <f t="shared" si="446"/>
        <v>23.609121289162623</v>
      </c>
      <c r="AQ755" s="30">
        <f t="shared" si="447"/>
        <v>-22.498774732165998</v>
      </c>
      <c r="AR755" s="31">
        <f t="shared" si="466"/>
        <v>-40.341595327513467</v>
      </c>
      <c r="AS755" s="33">
        <f t="shared" si="467"/>
        <v>-180.30977325551152</v>
      </c>
      <c r="AT755" s="31">
        <f t="shared" si="468"/>
        <v>10.600141591852761</v>
      </c>
      <c r="AU755" s="31">
        <f t="shared" si="469"/>
        <v>72.835499926177178</v>
      </c>
      <c r="AV755" s="32">
        <f t="shared" si="470"/>
        <v>-0.24879862143439618</v>
      </c>
      <c r="AW755" s="31">
        <f t="shared" si="471"/>
        <v>-13.648319766425272</v>
      </c>
      <c r="AX755" s="34">
        <f t="shared" si="472"/>
        <v>10.351342970418365</v>
      </c>
      <c r="AY755" s="35">
        <f t="shared" si="473"/>
        <v>59.187180159751904</v>
      </c>
      <c r="AZ755" s="10">
        <f t="shared" si="474"/>
        <v>-29.990252357095102</v>
      </c>
      <c r="BA755" s="10">
        <f t="shared" si="475"/>
        <v>-121.12259309575961</v>
      </c>
      <c r="BB755" s="10">
        <f t="shared" si="476"/>
        <v>58.877406904240388</v>
      </c>
      <c r="BC755" s="37"/>
      <c r="BD755" s="46">
        <f t="shared" si="477"/>
        <v>-30</v>
      </c>
      <c r="BE755" s="46">
        <f t="shared" si="478"/>
        <v>-121</v>
      </c>
      <c r="BF755" s="46">
        <f t="shared" si="479"/>
        <v>59</v>
      </c>
    </row>
    <row r="756" spans="22:58" x14ac:dyDescent="0.3">
      <c r="V756" s="29">
        <v>8.5200000000001204</v>
      </c>
      <c r="W756" s="36">
        <f t="shared" si="449"/>
        <v>3311311214.8268294</v>
      </c>
      <c r="X756" s="30">
        <f t="shared" si="448"/>
        <v>0.52657877444698298</v>
      </c>
      <c r="Y756" s="31">
        <f t="shared" si="450"/>
        <v>-119.42784764267654</v>
      </c>
      <c r="Z756" s="31">
        <f t="shared" si="451"/>
        <v>-89.999938802983422</v>
      </c>
      <c r="AA756" s="31">
        <f t="shared" si="452"/>
        <v>108.23300053190074</v>
      </c>
      <c r="AB756" s="31">
        <f t="shared" si="453"/>
        <v>-89.999777938839159</v>
      </c>
      <c r="AC756" s="31">
        <f t="shared" si="454"/>
        <v>45.44857141660345</v>
      </c>
      <c r="AD756" s="31">
        <f t="shared" si="455"/>
        <v>89.69401782603299</v>
      </c>
      <c r="AE756" s="31">
        <f t="shared" si="456"/>
        <v>34.780303080274642</v>
      </c>
      <c r="AF756" s="31">
        <f t="shared" si="457"/>
        <v>-90.305698915789577</v>
      </c>
      <c r="AG756" s="31">
        <f t="shared" si="445"/>
        <v>92.110410468749379</v>
      </c>
      <c r="AH756" s="31">
        <f t="shared" si="458"/>
        <v>-226.82085787710787</v>
      </c>
      <c r="AI756" s="31">
        <f t="shared" si="459"/>
        <v>-89.999999999738733</v>
      </c>
      <c r="AJ756" s="31">
        <f t="shared" si="460"/>
        <v>144.15523341015722</v>
      </c>
      <c r="AK756" s="31">
        <f t="shared" si="461"/>
        <v>89.99999644891588</v>
      </c>
      <c r="AL756" s="32">
        <f t="shared" si="462"/>
        <v>-85.677036803318003</v>
      </c>
      <c r="AM756" s="31">
        <f t="shared" si="463"/>
        <v>-89.99701962581905</v>
      </c>
      <c r="AN756" s="31">
        <f t="shared" si="464"/>
        <v>-76.232250801519285</v>
      </c>
      <c r="AO756" s="31">
        <f t="shared" si="465"/>
        <v>-89.997023176641903</v>
      </c>
      <c r="AP756" s="30">
        <f t="shared" si="446"/>
        <v>23.609121289162623</v>
      </c>
      <c r="AQ756" s="30">
        <f t="shared" si="447"/>
        <v>-22.498774732165998</v>
      </c>
      <c r="AR756" s="31">
        <f t="shared" si="466"/>
        <v>-40.341601164248019</v>
      </c>
      <c r="AS756" s="33">
        <f t="shared" si="467"/>
        <v>-180.30272209243148</v>
      </c>
      <c r="AT756" s="31">
        <f t="shared" si="468"/>
        <v>10.783084429183599</v>
      </c>
      <c r="AU756" s="31">
        <f t="shared" si="469"/>
        <v>73.203976457548947</v>
      </c>
      <c r="AV756" s="32">
        <f t="shared" si="470"/>
        <v>-0.26017967083760352</v>
      </c>
      <c r="AW756" s="31">
        <f t="shared" si="471"/>
        <v>-13.953940312961365</v>
      </c>
      <c r="AX756" s="34">
        <f t="shared" si="472"/>
        <v>10.522904758345996</v>
      </c>
      <c r="AY756" s="35">
        <f t="shared" si="473"/>
        <v>59.250036144587582</v>
      </c>
      <c r="AZ756" s="10">
        <f t="shared" si="474"/>
        <v>-29.818696405902024</v>
      </c>
      <c r="BA756" s="10">
        <f t="shared" si="475"/>
        <v>-121.0526859478439</v>
      </c>
      <c r="BB756" s="10">
        <f t="shared" si="476"/>
        <v>58.947314052156102</v>
      </c>
      <c r="BC756" s="48"/>
      <c r="BD756" s="46">
        <f t="shared" si="477"/>
        <v>-30</v>
      </c>
      <c r="BE756" s="46">
        <f t="shared" si="478"/>
        <v>-121</v>
      </c>
      <c r="BF756" s="46">
        <f t="shared" si="479"/>
        <v>59</v>
      </c>
    </row>
    <row r="757" spans="22:58" x14ac:dyDescent="0.3">
      <c r="V757" s="29">
        <v>8.5300000000001202</v>
      </c>
      <c r="W757" s="38">
        <f t="shared" si="449"/>
        <v>3388441561.3929653</v>
      </c>
      <c r="X757" s="30">
        <f t="shared" si="448"/>
        <v>0.52657877444698298</v>
      </c>
      <c r="Y757" s="31">
        <f t="shared" si="450"/>
        <v>-119.62784764267631</v>
      </c>
      <c r="Z757" s="31">
        <f t="shared" si="451"/>
        <v>-89.999940195997596</v>
      </c>
      <c r="AA757" s="31">
        <f t="shared" si="452"/>
        <v>108.4330005318978</v>
      </c>
      <c r="AB757" s="31">
        <f t="shared" si="453"/>
        <v>-89.999782993568289</v>
      </c>
      <c r="AC757" s="31">
        <f t="shared" si="454"/>
        <v>45.648565842031715</v>
      </c>
      <c r="AD757" s="31">
        <f t="shared" si="455"/>
        <v>89.700982702711215</v>
      </c>
      <c r="AE757" s="31">
        <f t="shared" si="456"/>
        <v>34.980297505700193</v>
      </c>
      <c r="AF757" s="31">
        <f t="shared" si="457"/>
        <v>-90.298740486854669</v>
      </c>
      <c r="AG757" s="31">
        <f t="shared" si="445"/>
        <v>92.110410468749379</v>
      </c>
      <c r="AH757" s="31">
        <f t="shared" si="458"/>
        <v>-227.02085787710786</v>
      </c>
      <c r="AI757" s="31">
        <f t="shared" si="459"/>
        <v>-89.999999999744688</v>
      </c>
      <c r="AJ757" s="31">
        <f t="shared" si="460"/>
        <v>144.35523341015721</v>
      </c>
      <c r="AK757" s="31">
        <f t="shared" si="461"/>
        <v>89.999996529748415</v>
      </c>
      <c r="AL757" s="32">
        <f t="shared" si="462"/>
        <v>-85.877036802789121</v>
      </c>
      <c r="AM757" s="31">
        <f t="shared" si="463"/>
        <v>-89.997087467417884</v>
      </c>
      <c r="AN757" s="31">
        <f t="shared" si="464"/>
        <v>-76.432250800990403</v>
      </c>
      <c r="AO757" s="31">
        <f t="shared" si="465"/>
        <v>-89.997090937414157</v>
      </c>
      <c r="AP757" s="30">
        <f t="shared" si="446"/>
        <v>23.609121289162623</v>
      </c>
      <c r="AQ757" s="30">
        <f t="shared" si="447"/>
        <v>-22.498774732165998</v>
      </c>
      <c r="AR757" s="31">
        <f t="shared" si="466"/>
        <v>-40.341606738293585</v>
      </c>
      <c r="AS757" s="33">
        <f t="shared" si="467"/>
        <v>-180.29583142426884</v>
      </c>
      <c r="AT757" s="31">
        <f t="shared" si="468"/>
        <v>10.966732188000956</v>
      </c>
      <c r="AU757" s="31">
        <f t="shared" si="469"/>
        <v>73.565453058594642</v>
      </c>
      <c r="AV757" s="32">
        <f t="shared" si="470"/>
        <v>-0.27206521219984919</v>
      </c>
      <c r="AW757" s="31">
        <f t="shared" si="471"/>
        <v>-14.265843134884287</v>
      </c>
      <c r="AX757" s="34">
        <f t="shared" si="472"/>
        <v>10.694666975801107</v>
      </c>
      <c r="AY757" s="35">
        <f t="shared" si="473"/>
        <v>59.299609923710356</v>
      </c>
      <c r="AZ757" s="10">
        <f t="shared" si="474"/>
        <v>-29.64693976249248</v>
      </c>
      <c r="BA757" s="10">
        <f t="shared" si="475"/>
        <v>-120.99622150055848</v>
      </c>
      <c r="BB757" s="10">
        <f t="shared" si="476"/>
        <v>59.003778499441523</v>
      </c>
      <c r="BC757" s="37"/>
      <c r="BD757" s="46">
        <f t="shared" si="477"/>
        <v>-30</v>
      </c>
      <c r="BE757" s="46">
        <f t="shared" si="478"/>
        <v>-121</v>
      </c>
      <c r="BF757" s="46">
        <f t="shared" si="479"/>
        <v>59</v>
      </c>
    </row>
    <row r="758" spans="22:58" x14ac:dyDescent="0.3">
      <c r="V758" s="29">
        <v>8.5400000000001199</v>
      </c>
      <c r="W758" s="38">
        <f t="shared" si="449"/>
        <v>3467368504.5262775</v>
      </c>
      <c r="X758" s="30">
        <f t="shared" si="448"/>
        <v>0.52657877444698298</v>
      </c>
      <c r="Y758" s="31">
        <f t="shared" si="450"/>
        <v>-119.82784764267609</v>
      </c>
      <c r="Z758" s="31">
        <f t="shared" si="451"/>
        <v>-89.99994155730289</v>
      </c>
      <c r="AA758" s="31">
        <f t="shared" si="452"/>
        <v>108.63300053189499</v>
      </c>
      <c r="AB758" s="31">
        <f t="shared" si="453"/>
        <v>-89.999787933237741</v>
      </c>
      <c r="AC758" s="31">
        <f t="shared" si="454"/>
        <v>45.848560518350361</v>
      </c>
      <c r="AD758" s="31">
        <f t="shared" si="455"/>
        <v>89.707789047979759</v>
      </c>
      <c r="AE758" s="31">
        <f t="shared" si="456"/>
        <v>35.180292182016252</v>
      </c>
      <c r="AF758" s="31">
        <f t="shared" si="457"/>
        <v>-90.291940442560872</v>
      </c>
      <c r="AG758" s="31">
        <f t="shared" si="445"/>
        <v>92.110410468749379</v>
      </c>
      <c r="AH758" s="31">
        <f t="shared" si="458"/>
        <v>-227.22085787710785</v>
      </c>
      <c r="AI758" s="31">
        <f t="shared" si="459"/>
        <v>-89.9999999997505</v>
      </c>
      <c r="AJ758" s="31">
        <f t="shared" si="460"/>
        <v>144.5552334101572</v>
      </c>
      <c r="AK758" s="31">
        <f t="shared" si="461"/>
        <v>89.999996608740986</v>
      </c>
      <c r="AL758" s="32">
        <f t="shared" si="462"/>
        <v>-86.077036802284027</v>
      </c>
      <c r="AM758" s="31">
        <f t="shared" si="463"/>
        <v>-89.997153764753392</v>
      </c>
      <c r="AN758" s="31">
        <f t="shared" si="464"/>
        <v>-76.632250800485309</v>
      </c>
      <c r="AO758" s="31">
        <f t="shared" si="465"/>
        <v>-89.997157155762906</v>
      </c>
      <c r="AP758" s="30">
        <f t="shared" si="446"/>
        <v>23.609121289162623</v>
      </c>
      <c r="AQ758" s="30">
        <f t="shared" si="447"/>
        <v>-22.498774732165998</v>
      </c>
      <c r="AR758" s="31">
        <f t="shared" si="466"/>
        <v>-40.341612061472432</v>
      </c>
      <c r="AS758" s="33">
        <f t="shared" si="467"/>
        <v>-180.28909759832379</v>
      </c>
      <c r="AT758" s="31">
        <f t="shared" si="468"/>
        <v>11.15105823231108</v>
      </c>
      <c r="AU758" s="31">
        <f t="shared" si="469"/>
        <v>73.92000624314764</v>
      </c>
      <c r="AV758" s="32">
        <f t="shared" si="470"/>
        <v>-0.28447613665840737</v>
      </c>
      <c r="AW758" s="31">
        <f t="shared" si="471"/>
        <v>-14.584119631734632</v>
      </c>
      <c r="AX758" s="34">
        <f t="shared" si="472"/>
        <v>10.866582095652673</v>
      </c>
      <c r="AY758" s="35">
        <f t="shared" si="473"/>
        <v>59.335886611413009</v>
      </c>
      <c r="AZ758" s="10">
        <f t="shared" si="474"/>
        <v>-29.475029965819758</v>
      </c>
      <c r="BA758" s="10">
        <f t="shared" si="475"/>
        <v>-120.95321098691079</v>
      </c>
      <c r="BB758" s="10">
        <f t="shared" si="476"/>
        <v>59.04678901308921</v>
      </c>
      <c r="BC758" s="37"/>
      <c r="BD758" s="46">
        <f t="shared" si="477"/>
        <v>-29</v>
      </c>
      <c r="BE758" s="46">
        <f t="shared" si="478"/>
        <v>-121</v>
      </c>
      <c r="BF758" s="46">
        <f t="shared" si="479"/>
        <v>59</v>
      </c>
    </row>
    <row r="759" spans="22:58" x14ac:dyDescent="0.3">
      <c r="V759" s="29">
        <v>8.5500000000001197</v>
      </c>
      <c r="W759" s="36">
        <f t="shared" si="449"/>
        <v>3548133892.3367381</v>
      </c>
      <c r="X759" s="30">
        <f t="shared" si="448"/>
        <v>0.52657877444698298</v>
      </c>
      <c r="Y759" s="31">
        <f t="shared" si="450"/>
        <v>-120.02784764267589</v>
      </c>
      <c r="Z759" s="31">
        <f t="shared" si="451"/>
        <v>-89.999942887621103</v>
      </c>
      <c r="AA759" s="31">
        <f t="shared" si="452"/>
        <v>108.83300053189231</v>
      </c>
      <c r="AB759" s="31">
        <f t="shared" si="453"/>
        <v>-89.99979276046659</v>
      </c>
      <c r="AC759" s="31">
        <f t="shared" si="454"/>
        <v>46.048555434268046</v>
      </c>
      <c r="AD759" s="31">
        <f t="shared" si="455"/>
        <v>89.714440469884138</v>
      </c>
      <c r="AE759" s="31">
        <f t="shared" si="456"/>
        <v>35.380287097931451</v>
      </c>
      <c r="AF759" s="31">
        <f t="shared" si="457"/>
        <v>-90.285295178203555</v>
      </c>
      <c r="AG759" s="31">
        <f t="shared" si="445"/>
        <v>92.110410468749379</v>
      </c>
      <c r="AH759" s="31">
        <f t="shared" si="458"/>
        <v>-227.42085787710784</v>
      </c>
      <c r="AI759" s="31">
        <f t="shared" si="459"/>
        <v>-89.999999999756184</v>
      </c>
      <c r="AJ759" s="31">
        <f t="shared" si="460"/>
        <v>144.75523341015719</v>
      </c>
      <c r="AK759" s="31">
        <f t="shared" si="461"/>
        <v>89.999996685935471</v>
      </c>
      <c r="AL759" s="32">
        <f t="shared" si="462"/>
        <v>-86.277036801801671</v>
      </c>
      <c r="AM759" s="31">
        <f t="shared" si="463"/>
        <v>-89.997218552977316</v>
      </c>
      <c r="AN759" s="31">
        <f t="shared" si="464"/>
        <v>-76.832250800002953</v>
      </c>
      <c r="AO759" s="31">
        <f t="shared" si="465"/>
        <v>-89.997221866798029</v>
      </c>
      <c r="AP759" s="30">
        <f t="shared" si="446"/>
        <v>23.609121289162623</v>
      </c>
      <c r="AQ759" s="30">
        <f t="shared" si="447"/>
        <v>-22.498774732165998</v>
      </c>
      <c r="AR759" s="31">
        <f t="shared" si="466"/>
        <v>-40.341617145074878</v>
      </c>
      <c r="AS759" s="33">
        <f t="shared" si="467"/>
        <v>-180.28251704500158</v>
      </c>
      <c r="AT759" s="31">
        <f t="shared" si="468"/>
        <v>11.336036728688114</v>
      </c>
      <c r="AU759" s="31">
        <f t="shared" si="469"/>
        <v>74.26771534363921</v>
      </c>
      <c r="AV759" s="32">
        <f t="shared" si="470"/>
        <v>-0.29743406804840783</v>
      </c>
      <c r="AW759" s="31">
        <f t="shared" si="471"/>
        <v>-14.908859954613524</v>
      </c>
      <c r="AX759" s="34">
        <f t="shared" si="472"/>
        <v>11.038602660639706</v>
      </c>
      <c r="AY759" s="35">
        <f t="shared" si="473"/>
        <v>59.358855389025685</v>
      </c>
      <c r="AZ759" s="10">
        <f t="shared" si="474"/>
        <v>-29.303014484435174</v>
      </c>
      <c r="BA759" s="10">
        <f t="shared" si="475"/>
        <v>-120.92366165597591</v>
      </c>
      <c r="BB759" s="10">
        <f t="shared" si="476"/>
        <v>59.076338344024094</v>
      </c>
      <c r="BC759" s="48"/>
      <c r="BD759" s="46">
        <f t="shared" si="477"/>
        <v>-29</v>
      </c>
      <c r="BE759" s="46">
        <f t="shared" si="478"/>
        <v>-121</v>
      </c>
      <c r="BF759" s="46">
        <f t="shared" si="479"/>
        <v>59</v>
      </c>
    </row>
    <row r="760" spans="22:58" x14ac:dyDescent="0.3">
      <c r="V760" s="29">
        <v>8.5600000000001195</v>
      </c>
      <c r="W760" s="38">
        <f t="shared" si="449"/>
        <v>3630780547.7020192</v>
      </c>
      <c r="X760" s="30">
        <f t="shared" si="448"/>
        <v>0.52657877444698298</v>
      </c>
      <c r="Y760" s="31">
        <f t="shared" si="450"/>
        <v>-120.2278476426757</v>
      </c>
      <c r="Z760" s="31">
        <f t="shared" si="451"/>
        <v>-89.999944187657562</v>
      </c>
      <c r="AA760" s="31">
        <f t="shared" si="452"/>
        <v>109.03300053188977</v>
      </c>
      <c r="AB760" s="31">
        <f t="shared" si="453"/>
        <v>-89.999797477814312</v>
      </c>
      <c r="AC760" s="31">
        <f t="shared" si="454"/>
        <v>46.248550579001559</v>
      </c>
      <c r="AD760" s="31">
        <f t="shared" si="455"/>
        <v>89.720940494378766</v>
      </c>
      <c r="AE760" s="31">
        <f t="shared" si="456"/>
        <v>35.580282242662619</v>
      </c>
      <c r="AF760" s="31">
        <f t="shared" si="457"/>
        <v>-90.278801171093107</v>
      </c>
      <c r="AG760" s="31">
        <f t="shared" si="445"/>
        <v>92.110410468749379</v>
      </c>
      <c r="AH760" s="31">
        <f t="shared" si="458"/>
        <v>-227.62085787710785</v>
      </c>
      <c r="AI760" s="31">
        <f t="shared" si="459"/>
        <v>-89.999999999761727</v>
      </c>
      <c r="AJ760" s="31">
        <f t="shared" si="460"/>
        <v>144.95523341015718</v>
      </c>
      <c r="AK760" s="31">
        <f t="shared" si="461"/>
        <v>89.999996761372785</v>
      </c>
      <c r="AL760" s="32">
        <f t="shared" si="462"/>
        <v>-86.477036801341029</v>
      </c>
      <c r="AM760" s="31">
        <f t="shared" si="463"/>
        <v>-89.997281866441227</v>
      </c>
      <c r="AN760" s="31">
        <f t="shared" si="464"/>
        <v>-77.032250799542311</v>
      </c>
      <c r="AO760" s="31">
        <f t="shared" si="465"/>
        <v>-89.997285104830169</v>
      </c>
      <c r="AP760" s="30">
        <f t="shared" si="446"/>
        <v>23.609121289162623</v>
      </c>
      <c r="AQ760" s="30">
        <f t="shared" si="447"/>
        <v>-22.498774732165998</v>
      </c>
      <c r="AR760" s="31">
        <f t="shared" si="466"/>
        <v>-40.341621999883067</v>
      </c>
      <c r="AS760" s="33">
        <f t="shared" si="467"/>
        <v>-180.27608627592326</v>
      </c>
      <c r="AT760" s="31">
        <f t="shared" si="468"/>
        <v>11.521642639005487</v>
      </c>
      <c r="AU760" s="31">
        <f t="shared" si="469"/>
        <v>74.608662234558295</v>
      </c>
      <c r="AV760" s="32">
        <f t="shared" si="470"/>
        <v>-0.3109613767070698</v>
      </c>
      <c r="AW760" s="31">
        <f t="shared" si="471"/>
        <v>-15.240152795413012</v>
      </c>
      <c r="AX760" s="34">
        <f t="shared" si="472"/>
        <v>11.210681262298417</v>
      </c>
      <c r="AY760" s="35">
        <f t="shared" si="473"/>
        <v>59.368509439145285</v>
      </c>
      <c r="AZ760" s="10">
        <f t="shared" si="474"/>
        <v>-29.130940737584652</v>
      </c>
      <c r="BA760" s="10">
        <f t="shared" si="475"/>
        <v>-120.90757683677798</v>
      </c>
      <c r="BB760" s="10">
        <f t="shared" si="476"/>
        <v>59.092423163222023</v>
      </c>
      <c r="BC760" s="37"/>
      <c r="BD760" s="46">
        <f t="shared" si="477"/>
        <v>-29</v>
      </c>
      <c r="BE760" s="46">
        <f t="shared" si="478"/>
        <v>-121</v>
      </c>
      <c r="BF760" s="46">
        <f t="shared" si="479"/>
        <v>59</v>
      </c>
    </row>
    <row r="761" spans="22:58" x14ac:dyDescent="0.3">
      <c r="V761" s="29">
        <v>8.5700000000001193</v>
      </c>
      <c r="W761" s="38">
        <f t="shared" si="449"/>
        <v>3715352290.9727545</v>
      </c>
      <c r="X761" s="30">
        <f t="shared" si="448"/>
        <v>0.52657877444698298</v>
      </c>
      <c r="Y761" s="31">
        <f t="shared" si="450"/>
        <v>-120.42784764267552</v>
      </c>
      <c r="Z761" s="31">
        <f t="shared" si="451"/>
        <v>-89.999945458101578</v>
      </c>
      <c r="AA761" s="31">
        <f t="shared" si="452"/>
        <v>109.23300053188733</v>
      </c>
      <c r="AB761" s="31">
        <f t="shared" si="453"/>
        <v>-89.999802087782072</v>
      </c>
      <c r="AC761" s="31">
        <f t="shared" si="454"/>
        <v>46.448545942253006</v>
      </c>
      <c r="AD761" s="31">
        <f t="shared" si="455"/>
        <v>89.727292567193004</v>
      </c>
      <c r="AE761" s="31">
        <f t="shared" si="456"/>
        <v>35.780277605911806</v>
      </c>
      <c r="AF761" s="31">
        <f t="shared" si="457"/>
        <v>-90.272454978690646</v>
      </c>
      <c r="AG761" s="31">
        <f t="shared" si="445"/>
        <v>92.110410468749379</v>
      </c>
      <c r="AH761" s="31">
        <f t="shared" si="458"/>
        <v>-227.82085787710784</v>
      </c>
      <c r="AI761" s="31">
        <f t="shared" si="459"/>
        <v>-89.999999999767155</v>
      </c>
      <c r="AJ761" s="31">
        <f t="shared" si="460"/>
        <v>145.15523341015719</v>
      </c>
      <c r="AK761" s="31">
        <f t="shared" si="461"/>
        <v>89.999996835092929</v>
      </c>
      <c r="AL761" s="32">
        <f t="shared" si="462"/>
        <v>-86.677036800901121</v>
      </c>
      <c r="AM761" s="31">
        <f t="shared" si="463"/>
        <v>-89.997343738714747</v>
      </c>
      <c r="AN761" s="31">
        <f t="shared" si="464"/>
        <v>-77.232250799102374</v>
      </c>
      <c r="AO761" s="31">
        <f t="shared" si="465"/>
        <v>-89.997346903388973</v>
      </c>
      <c r="AP761" s="30">
        <f t="shared" si="446"/>
        <v>23.609121289162623</v>
      </c>
      <c r="AQ761" s="30">
        <f t="shared" si="447"/>
        <v>-22.498774732165998</v>
      </c>
      <c r="AR761" s="31">
        <f t="shared" si="466"/>
        <v>-40.341626636193944</v>
      </c>
      <c r="AS761" s="33">
        <f t="shared" si="467"/>
        <v>-180.26980188207961</v>
      </c>
      <c r="AT761" s="31">
        <f t="shared" si="468"/>
        <v>11.707851711631021</v>
      </c>
      <c r="AU761" s="31">
        <f t="shared" si="469"/>
        <v>74.942931068142954</v>
      </c>
      <c r="AV761" s="32">
        <f t="shared" si="470"/>
        <v>-0.32508119239430966</v>
      </c>
      <c r="AW761" s="31">
        <f t="shared" si="471"/>
        <v>-15.578085164279566</v>
      </c>
      <c r="AX761" s="34">
        <f t="shared" si="472"/>
        <v>11.382770519236711</v>
      </c>
      <c r="AY761" s="35">
        <f t="shared" si="473"/>
        <v>59.36484590386339</v>
      </c>
      <c r="AZ761" s="10">
        <f t="shared" si="474"/>
        <v>-28.958856116957232</v>
      </c>
      <c r="BA761" s="10">
        <f t="shared" si="475"/>
        <v>-120.90495597821621</v>
      </c>
      <c r="BB761" s="10">
        <f t="shared" si="476"/>
        <v>59.095044021783792</v>
      </c>
      <c r="BC761" s="37"/>
      <c r="BD761" s="46">
        <f t="shared" si="477"/>
        <v>-29</v>
      </c>
      <c r="BE761" s="46">
        <f t="shared" si="478"/>
        <v>-121</v>
      </c>
      <c r="BF761" s="46">
        <f t="shared" si="479"/>
        <v>59</v>
      </c>
    </row>
    <row r="762" spans="22:58" x14ac:dyDescent="0.3">
      <c r="V762" s="29">
        <v>8.5800000000001209</v>
      </c>
      <c r="W762" s="36">
        <f t="shared" si="449"/>
        <v>3801893963.2066779</v>
      </c>
      <c r="X762" s="30">
        <f t="shared" si="448"/>
        <v>0.52657877444698298</v>
      </c>
      <c r="Y762" s="31">
        <f t="shared" si="450"/>
        <v>-120.62784764267536</v>
      </c>
      <c r="Z762" s="31">
        <f t="shared" si="451"/>
        <v>-89.999946699626761</v>
      </c>
      <c r="AA762" s="31">
        <f t="shared" si="452"/>
        <v>109.43300053188501</v>
      </c>
      <c r="AB762" s="31">
        <f t="shared" si="453"/>
        <v>-89.999806592814153</v>
      </c>
      <c r="AC762" s="31">
        <f t="shared" si="454"/>
        <v>46.648541514187926</v>
      </c>
      <c r="AD762" s="31">
        <f t="shared" si="455"/>
        <v>89.733500055655043</v>
      </c>
      <c r="AE762" s="31">
        <f t="shared" si="456"/>
        <v>35.980273177844566</v>
      </c>
      <c r="AF762" s="31">
        <f t="shared" si="457"/>
        <v>-90.266253236785872</v>
      </c>
      <c r="AG762" s="31">
        <f t="shared" si="445"/>
        <v>92.110410468749379</v>
      </c>
      <c r="AH762" s="31">
        <f t="shared" si="458"/>
        <v>-228.02085787710786</v>
      </c>
      <c r="AI762" s="31">
        <f t="shared" si="459"/>
        <v>-89.999999999772456</v>
      </c>
      <c r="AJ762" s="31">
        <f t="shared" si="460"/>
        <v>145.35523341015721</v>
      </c>
      <c r="AK762" s="31">
        <f t="shared" si="461"/>
        <v>89.999996907135014</v>
      </c>
      <c r="AL762" s="32">
        <f t="shared" si="462"/>
        <v>-86.877036800481036</v>
      </c>
      <c r="AM762" s="31">
        <f t="shared" si="463"/>
        <v>-89.997404202603377</v>
      </c>
      <c r="AN762" s="31">
        <f t="shared" si="464"/>
        <v>-77.432250798682318</v>
      </c>
      <c r="AO762" s="31">
        <f t="shared" si="465"/>
        <v>-89.997407295240819</v>
      </c>
      <c r="AP762" s="30">
        <f t="shared" si="446"/>
        <v>23.609121289162623</v>
      </c>
      <c r="AQ762" s="30">
        <f t="shared" si="447"/>
        <v>-22.498774732165998</v>
      </c>
      <c r="AR762" s="31">
        <f t="shared" si="466"/>
        <v>-40.341631063841128</v>
      </c>
      <c r="AS762" s="33">
        <f t="shared" si="467"/>
        <v>-180.26366053202668</v>
      </c>
      <c r="AT762" s="31">
        <f t="shared" si="468"/>
        <v>11.894640471246856</v>
      </c>
      <c r="AU762" s="31">
        <f t="shared" si="469"/>
        <v>75.270608022297139</v>
      </c>
      <c r="AV762" s="32">
        <f t="shared" si="470"/>
        <v>-0.33981741619757366</v>
      </c>
      <c r="AW762" s="31">
        <f t="shared" si="471"/>
        <v>-15.922742155117895</v>
      </c>
      <c r="AX762" s="34">
        <f t="shared" si="472"/>
        <v>11.554823055049281</v>
      </c>
      <c r="AY762" s="35">
        <f t="shared" si="473"/>
        <v>59.347865867179245</v>
      </c>
      <c r="AZ762" s="10">
        <f t="shared" si="474"/>
        <v>-28.786808008791844</v>
      </c>
      <c r="BA762" s="10">
        <f t="shared" si="475"/>
        <v>-120.91579466484743</v>
      </c>
      <c r="BB762" s="10">
        <f t="shared" si="476"/>
        <v>59.084205335152575</v>
      </c>
      <c r="BC762" s="48"/>
      <c r="BD762" s="46">
        <f t="shared" si="477"/>
        <v>-29</v>
      </c>
      <c r="BE762" s="46">
        <f t="shared" si="478"/>
        <v>-121</v>
      </c>
      <c r="BF762" s="46">
        <f t="shared" si="479"/>
        <v>59</v>
      </c>
    </row>
    <row r="763" spans="22:58" x14ac:dyDescent="0.3">
      <c r="V763" s="29">
        <v>8.5900000000001207</v>
      </c>
      <c r="W763" s="38">
        <f t="shared" si="449"/>
        <v>3890451449.9438963</v>
      </c>
      <c r="X763" s="30">
        <f t="shared" si="448"/>
        <v>0.52657877444698298</v>
      </c>
      <c r="Y763" s="31">
        <f t="shared" si="450"/>
        <v>-120.82784764267521</v>
      </c>
      <c r="Z763" s="31">
        <f t="shared" si="451"/>
        <v>-89.999947912891372</v>
      </c>
      <c r="AA763" s="31">
        <f t="shared" si="452"/>
        <v>109.63300053188279</v>
      </c>
      <c r="AB763" s="31">
        <f t="shared" si="453"/>
        <v>-89.9998109952992</v>
      </c>
      <c r="AC763" s="31">
        <f t="shared" si="454"/>
        <v>46.848537285414345</v>
      </c>
      <c r="AD763" s="31">
        <f t="shared" si="455"/>
        <v>89.739566250474141</v>
      </c>
      <c r="AE763" s="31">
        <f t="shared" si="456"/>
        <v>36.18026894906891</v>
      </c>
      <c r="AF763" s="31">
        <f t="shared" si="457"/>
        <v>-90.260192657716445</v>
      </c>
      <c r="AG763" s="31">
        <f t="shared" si="445"/>
        <v>92.110410468749379</v>
      </c>
      <c r="AH763" s="31">
        <f t="shared" si="458"/>
        <v>-228.22085787710787</v>
      </c>
      <c r="AI763" s="31">
        <f t="shared" si="459"/>
        <v>-89.999999999777629</v>
      </c>
      <c r="AJ763" s="31">
        <f t="shared" si="460"/>
        <v>145.5552334101572</v>
      </c>
      <c r="AK763" s="31">
        <f t="shared" si="461"/>
        <v>89.999996977537222</v>
      </c>
      <c r="AL763" s="32">
        <f t="shared" si="462"/>
        <v>-87.077036800079824</v>
      </c>
      <c r="AM763" s="31">
        <f t="shared" si="463"/>
        <v>-89.997463290165896</v>
      </c>
      <c r="AN763" s="31">
        <f t="shared" si="464"/>
        <v>-77.632250798281106</v>
      </c>
      <c r="AO763" s="31">
        <f t="shared" si="465"/>
        <v>-89.997466312406303</v>
      </c>
      <c r="AP763" s="30">
        <f t="shared" si="446"/>
        <v>23.609121289162623</v>
      </c>
      <c r="AQ763" s="30">
        <f t="shared" si="447"/>
        <v>-22.498774732165998</v>
      </c>
      <c r="AR763" s="31">
        <f t="shared" si="466"/>
        <v>-40.341635292215571</v>
      </c>
      <c r="AS763" s="33">
        <f t="shared" si="467"/>
        <v>-180.25765897012275</v>
      </c>
      <c r="AT763" s="31">
        <f t="shared" si="468"/>
        <v>12.081986207446798</v>
      </c>
      <c r="AU763" s="31">
        <f t="shared" si="469"/>
        <v>75.591781060663479</v>
      </c>
      <c r="AV763" s="32">
        <f t="shared" si="470"/>
        <v>-0.35519473128024831</v>
      </c>
      <c r="AW763" s="31">
        <f t="shared" si="471"/>
        <v>-16.274206698987786</v>
      </c>
      <c r="AX763" s="34">
        <f t="shared" si="472"/>
        <v>11.72679147616655</v>
      </c>
      <c r="AY763" s="35">
        <f t="shared" si="473"/>
        <v>59.317574361675696</v>
      </c>
      <c r="AZ763" s="10">
        <f t="shared" si="474"/>
        <v>-28.614843816049021</v>
      </c>
      <c r="BA763" s="10">
        <f t="shared" si="475"/>
        <v>-120.94008460844705</v>
      </c>
      <c r="BB763" s="10">
        <f t="shared" si="476"/>
        <v>59.059915391552948</v>
      </c>
      <c r="BC763" s="37"/>
      <c r="BD763" s="46">
        <f t="shared" si="477"/>
        <v>-29</v>
      </c>
      <c r="BE763" s="46">
        <f t="shared" si="478"/>
        <v>-121</v>
      </c>
      <c r="BF763" s="46">
        <f t="shared" si="479"/>
        <v>59</v>
      </c>
    </row>
    <row r="764" spans="22:58" x14ac:dyDescent="0.3">
      <c r="V764" s="29">
        <v>8.6000000000001204</v>
      </c>
      <c r="W764" s="38">
        <f t="shared" si="449"/>
        <v>3981071705.5360885</v>
      </c>
      <c r="X764" s="30">
        <f t="shared" si="448"/>
        <v>0.52657877444698298</v>
      </c>
      <c r="Y764" s="31">
        <f t="shared" si="450"/>
        <v>-121.02784764267504</v>
      </c>
      <c r="Z764" s="31">
        <f t="shared" si="451"/>
        <v>-89.999949098538721</v>
      </c>
      <c r="AA764" s="31">
        <f t="shared" si="452"/>
        <v>109.83300053188066</v>
      </c>
      <c r="AB764" s="31">
        <f t="shared" si="453"/>
        <v>-89.999815297571431</v>
      </c>
      <c r="AC764" s="31">
        <f t="shared" si="454"/>
        <v>47.048533246963096</v>
      </c>
      <c r="AD764" s="31">
        <f t="shared" si="455"/>
        <v>89.74549436748282</v>
      </c>
      <c r="AE764" s="31">
        <f t="shared" si="456"/>
        <v>36.380264910615701</v>
      </c>
      <c r="AF764" s="31">
        <f t="shared" si="457"/>
        <v>-90.254270028627332</v>
      </c>
      <c r="AG764" s="31">
        <f t="shared" si="445"/>
        <v>92.110410468749379</v>
      </c>
      <c r="AH764" s="31">
        <f t="shared" si="458"/>
        <v>-228.42085787710786</v>
      </c>
      <c r="AI764" s="31">
        <f t="shared" si="459"/>
        <v>-89.999999999782688</v>
      </c>
      <c r="AJ764" s="31">
        <f t="shared" si="460"/>
        <v>145.75523341015722</v>
      </c>
      <c r="AK764" s="31">
        <f t="shared" si="461"/>
        <v>89.999997046336873</v>
      </c>
      <c r="AL764" s="32">
        <f t="shared" si="462"/>
        <v>-87.277036799696674</v>
      </c>
      <c r="AM764" s="31">
        <f t="shared" si="463"/>
        <v>-89.997521032731271</v>
      </c>
      <c r="AN764" s="31">
        <f t="shared" si="464"/>
        <v>-77.832250797897927</v>
      </c>
      <c r="AO764" s="31">
        <f t="shared" si="465"/>
        <v>-89.997523986177086</v>
      </c>
      <c r="AP764" s="30">
        <f t="shared" si="446"/>
        <v>23.609121289162623</v>
      </c>
      <c r="AQ764" s="30">
        <f t="shared" si="447"/>
        <v>-22.498774732165998</v>
      </c>
      <c r="AR764" s="31">
        <f t="shared" si="466"/>
        <v>-40.341639330285602</v>
      </c>
      <c r="AS764" s="33">
        <f t="shared" si="467"/>
        <v>-180.25179401480443</v>
      </c>
      <c r="AT764" s="31">
        <f t="shared" si="468"/>
        <v>12.26986696225593</v>
      </c>
      <c r="AU764" s="31">
        <f t="shared" si="469"/>
        <v>75.906539704728644</v>
      </c>
      <c r="AV764" s="32">
        <f t="shared" si="470"/>
        <v>-0.37123861232459376</v>
      </c>
      <c r="AW764" s="31">
        <f t="shared" si="471"/>
        <v>-16.632559305299829</v>
      </c>
      <c r="AX764" s="34">
        <f t="shared" si="472"/>
        <v>11.898628349931336</v>
      </c>
      <c r="AY764" s="35">
        <f t="shared" si="473"/>
        <v>59.273980399428815</v>
      </c>
      <c r="AZ764" s="10">
        <f t="shared" si="474"/>
        <v>-28.443010980354266</v>
      </c>
      <c r="BA764" s="10">
        <f t="shared" si="475"/>
        <v>-120.97781361537562</v>
      </c>
      <c r="BB764" s="10">
        <f t="shared" si="476"/>
        <v>59.022186384624376</v>
      </c>
      <c r="BC764" s="37"/>
      <c r="BD764" s="46">
        <f t="shared" si="477"/>
        <v>-28</v>
      </c>
      <c r="BE764" s="46">
        <f t="shared" si="478"/>
        <v>-121</v>
      </c>
      <c r="BF764" s="46">
        <f t="shared" si="479"/>
        <v>59</v>
      </c>
    </row>
    <row r="765" spans="22:58" x14ac:dyDescent="0.3">
      <c r="V765" s="29">
        <v>8.6100000000001202</v>
      </c>
      <c r="W765" s="36">
        <f t="shared" si="449"/>
        <v>4073802778.0422688</v>
      </c>
      <c r="X765" s="30">
        <f t="shared" si="448"/>
        <v>0.52657877444698298</v>
      </c>
      <c r="Y765" s="31">
        <f t="shared" si="450"/>
        <v>-121.22784764267487</v>
      </c>
      <c r="Z765" s="31">
        <f t="shared" si="451"/>
        <v>-89.999950257197426</v>
      </c>
      <c r="AA765" s="31">
        <f t="shared" si="452"/>
        <v>110.03300053187863</v>
      </c>
      <c r="AB765" s="31">
        <f t="shared" si="453"/>
        <v>-89.999819501912015</v>
      </c>
      <c r="AC765" s="31">
        <f t="shared" si="454"/>
        <v>47.248529390268594</v>
      </c>
      <c r="AD765" s="31">
        <f t="shared" si="455"/>
        <v>89.75128754933921</v>
      </c>
      <c r="AE765" s="31">
        <f t="shared" si="456"/>
        <v>36.580261053919337</v>
      </c>
      <c r="AF765" s="31">
        <f t="shared" si="457"/>
        <v>-90.248482209770216</v>
      </c>
      <c r="AG765" s="31">
        <f t="shared" si="445"/>
        <v>92.110410468749379</v>
      </c>
      <c r="AH765" s="31">
        <f t="shared" si="458"/>
        <v>-228.62085787710785</v>
      </c>
      <c r="AI765" s="31">
        <f t="shared" si="459"/>
        <v>-89.999999999787647</v>
      </c>
      <c r="AJ765" s="31">
        <f t="shared" si="460"/>
        <v>145.95523341015723</v>
      </c>
      <c r="AK765" s="31">
        <f t="shared" si="461"/>
        <v>89.999997113570458</v>
      </c>
      <c r="AL765" s="32">
        <f t="shared" si="462"/>
        <v>-87.47703679933079</v>
      </c>
      <c r="AM765" s="31">
        <f t="shared" si="463"/>
        <v>-89.997577460915394</v>
      </c>
      <c r="AN765" s="31">
        <f t="shared" si="464"/>
        <v>-78.032250797532015</v>
      </c>
      <c r="AO765" s="31">
        <f t="shared" si="465"/>
        <v>-89.997580347132583</v>
      </c>
      <c r="AP765" s="30">
        <f t="shared" si="446"/>
        <v>23.609121289162623</v>
      </c>
      <c r="AQ765" s="30">
        <f t="shared" si="447"/>
        <v>-22.498774732165998</v>
      </c>
      <c r="AR765" s="31">
        <f t="shared" si="466"/>
        <v>-40.341643186616054</v>
      </c>
      <c r="AS765" s="33">
        <f t="shared" si="467"/>
        <v>-180.24606255690281</v>
      </c>
      <c r="AT765" s="31">
        <f t="shared" si="468"/>
        <v>12.458261516707934</v>
      </c>
      <c r="AU765" s="31">
        <f t="shared" si="469"/>
        <v>76.214974817786882</v>
      </c>
      <c r="AV765" s="32">
        <f t="shared" si="470"/>
        <v>-0.38797533351183966</v>
      </c>
      <c r="AW765" s="31">
        <f t="shared" si="471"/>
        <v>-16.997877790773579</v>
      </c>
      <c r="AX765" s="34">
        <f t="shared" si="472"/>
        <v>12.070286183196094</v>
      </c>
      <c r="AY765" s="35">
        <f t="shared" si="473"/>
        <v>59.217097027013303</v>
      </c>
      <c r="AZ765" s="10">
        <f t="shared" si="474"/>
        <v>-28.271357003419958</v>
      </c>
      <c r="BA765" s="10">
        <f t="shared" si="475"/>
        <v>-121.02896552988952</v>
      </c>
      <c r="BB765" s="10">
        <f t="shared" si="476"/>
        <v>58.971034470110482</v>
      </c>
      <c r="BC765" s="48"/>
      <c r="BD765" s="46">
        <f t="shared" si="477"/>
        <v>-28</v>
      </c>
      <c r="BE765" s="46">
        <f t="shared" si="478"/>
        <v>-121</v>
      </c>
      <c r="BF765" s="46">
        <f t="shared" si="479"/>
        <v>59</v>
      </c>
    </row>
    <row r="766" spans="22:58" x14ac:dyDescent="0.3">
      <c r="V766" s="29">
        <v>8.62000000000012</v>
      </c>
      <c r="W766" s="38">
        <f t="shared" si="449"/>
        <v>4168693834.7045064</v>
      </c>
      <c r="X766" s="30">
        <f t="shared" si="448"/>
        <v>0.52657877444698298</v>
      </c>
      <c r="Y766" s="31">
        <f t="shared" si="450"/>
        <v>-121.42784764267469</v>
      </c>
      <c r="Z766" s="31">
        <f t="shared" si="451"/>
        <v>-89.999951389481851</v>
      </c>
      <c r="AA766" s="31">
        <f t="shared" si="452"/>
        <v>110.23300053187666</v>
      </c>
      <c r="AB766" s="31">
        <f t="shared" si="453"/>
        <v>-89.999823610550109</v>
      </c>
      <c r="AC766" s="31">
        <f t="shared" si="454"/>
        <v>47.448525707150694</v>
      </c>
      <c r="AD766" s="31">
        <f t="shared" si="455"/>
        <v>89.756948867190914</v>
      </c>
      <c r="AE766" s="31">
        <f t="shared" si="456"/>
        <v>36.780257370799646</v>
      </c>
      <c r="AF766" s="31">
        <f t="shared" si="457"/>
        <v>-90.242826132841031</v>
      </c>
      <c r="AG766" s="31">
        <f t="shared" si="445"/>
        <v>92.110410468749379</v>
      </c>
      <c r="AH766" s="31">
        <f t="shared" si="458"/>
        <v>-228.82085787710787</v>
      </c>
      <c r="AI766" s="31">
        <f t="shared" si="459"/>
        <v>-89.999999999792479</v>
      </c>
      <c r="AJ766" s="31">
        <f t="shared" si="460"/>
        <v>146.15523341015719</v>
      </c>
      <c r="AK766" s="31">
        <f t="shared" si="461"/>
        <v>89.999997179273606</v>
      </c>
      <c r="AL766" s="32">
        <f t="shared" si="462"/>
        <v>-87.67703679898132</v>
      </c>
      <c r="AM766" s="31">
        <f t="shared" si="463"/>
        <v>-89.997632604637232</v>
      </c>
      <c r="AN766" s="31">
        <f t="shared" si="464"/>
        <v>-78.23225079718263</v>
      </c>
      <c r="AO766" s="31">
        <f t="shared" si="465"/>
        <v>-89.997635425156105</v>
      </c>
      <c r="AP766" s="30">
        <f t="shared" si="446"/>
        <v>23.609121289162623</v>
      </c>
      <c r="AQ766" s="30">
        <f t="shared" si="447"/>
        <v>-22.498774732165998</v>
      </c>
      <c r="AR766" s="31">
        <f t="shared" si="466"/>
        <v>-40.341646869386359</v>
      </c>
      <c r="AS766" s="33">
        <f t="shared" si="467"/>
        <v>-180.24046155799715</v>
      </c>
      <c r="AT766" s="31">
        <f t="shared" si="468"/>
        <v>12.647149376608047</v>
      </c>
      <c r="AU766" s="31">
        <f t="shared" si="469"/>
        <v>76.517178400547621</v>
      </c>
      <c r="AV766" s="32">
        <f t="shared" si="470"/>
        <v>-0.40543197487399574</v>
      </c>
      <c r="AW766" s="31">
        <f t="shared" si="471"/>
        <v>-17.370236996190425</v>
      </c>
      <c r="AX766" s="34">
        <f t="shared" si="472"/>
        <v>12.241717401734052</v>
      </c>
      <c r="AY766" s="35">
        <f t="shared" si="473"/>
        <v>59.146941404357193</v>
      </c>
      <c r="AZ766" s="10">
        <f t="shared" si="474"/>
        <v>-28.099929467652309</v>
      </c>
      <c r="BA766" s="10">
        <f t="shared" si="475"/>
        <v>-121.09352015363996</v>
      </c>
      <c r="BB766" s="10">
        <f t="shared" si="476"/>
        <v>58.906479846360043</v>
      </c>
      <c r="BC766" s="37"/>
      <c r="BD766" s="46">
        <f t="shared" si="477"/>
        <v>-28</v>
      </c>
      <c r="BE766" s="46">
        <f t="shared" si="478"/>
        <v>-121</v>
      </c>
      <c r="BF766" s="46">
        <f t="shared" si="479"/>
        <v>59</v>
      </c>
    </row>
    <row r="767" spans="22:58" x14ac:dyDescent="0.3">
      <c r="V767" s="29">
        <v>8.6300000000001198</v>
      </c>
      <c r="W767" s="38">
        <f t="shared" si="449"/>
        <v>4265795188.0171056</v>
      </c>
      <c r="X767" s="30">
        <f t="shared" si="448"/>
        <v>0.52657877444698298</v>
      </c>
      <c r="Y767" s="31">
        <f t="shared" si="450"/>
        <v>-121.62784764267457</v>
      </c>
      <c r="Z767" s="31">
        <f t="shared" si="451"/>
        <v>-89.999952495992332</v>
      </c>
      <c r="AA767" s="31">
        <f t="shared" si="452"/>
        <v>110.4330005318748</v>
      </c>
      <c r="AB767" s="31">
        <f t="shared" si="453"/>
        <v>-89.999827625664182</v>
      </c>
      <c r="AC767" s="31">
        <f t="shared" si="454"/>
        <v>47.648522189797532</v>
      </c>
      <c r="AD767" s="31">
        <f t="shared" si="455"/>
        <v>89.762481322301184</v>
      </c>
      <c r="AE767" s="31">
        <f t="shared" si="456"/>
        <v>36.980253853444751</v>
      </c>
      <c r="AF767" s="31">
        <f t="shared" si="457"/>
        <v>-90.237298799355315</v>
      </c>
      <c r="AG767" s="31">
        <f t="shared" si="445"/>
        <v>92.110410468749379</v>
      </c>
      <c r="AH767" s="31">
        <f t="shared" si="458"/>
        <v>-229.02085787710786</v>
      </c>
      <c r="AI767" s="31">
        <f t="shared" si="459"/>
        <v>-89.999999999797197</v>
      </c>
      <c r="AJ767" s="31">
        <f t="shared" si="460"/>
        <v>146.35523341015718</v>
      </c>
      <c r="AK767" s="31">
        <f t="shared" si="461"/>
        <v>89.999997243481175</v>
      </c>
      <c r="AL767" s="32">
        <f t="shared" si="462"/>
        <v>-87.877036798647609</v>
      </c>
      <c r="AM767" s="31">
        <f t="shared" si="463"/>
        <v>-89.997686493134736</v>
      </c>
      <c r="AN767" s="31">
        <f t="shared" si="464"/>
        <v>-78.432250796848919</v>
      </c>
      <c r="AO767" s="31">
        <f t="shared" si="465"/>
        <v>-89.997689249450758</v>
      </c>
      <c r="AP767" s="30">
        <f t="shared" si="446"/>
        <v>23.609121289162623</v>
      </c>
      <c r="AQ767" s="30">
        <f t="shared" si="447"/>
        <v>-22.498774732165998</v>
      </c>
      <c r="AR767" s="31">
        <f t="shared" si="466"/>
        <v>-40.341650386407544</v>
      </c>
      <c r="AS767" s="33">
        <f t="shared" si="467"/>
        <v>-180.23498804880609</v>
      </c>
      <c r="AT767" s="31">
        <f t="shared" si="468"/>
        <v>12.836510757600903</v>
      </c>
      <c r="AU767" s="31">
        <f t="shared" si="469"/>
        <v>76.813243398135697</v>
      </c>
      <c r="AV767" s="32">
        <f t="shared" si="470"/>
        <v>-0.42363642684412695</v>
      </c>
      <c r="AW767" s="31">
        <f t="shared" si="471"/>
        <v>-17.749708491047045</v>
      </c>
      <c r="AX767" s="34">
        <f t="shared" si="472"/>
        <v>12.412874330756777</v>
      </c>
      <c r="AY767" s="35">
        <f t="shared" si="473"/>
        <v>59.063534907088652</v>
      </c>
      <c r="AZ767" s="10">
        <f t="shared" si="474"/>
        <v>-27.928776055650765</v>
      </c>
      <c r="BA767" s="10">
        <f t="shared" si="475"/>
        <v>-121.17145314171744</v>
      </c>
      <c r="BB767" s="10">
        <f t="shared" si="476"/>
        <v>58.828546858282564</v>
      </c>
      <c r="BC767" s="37"/>
      <c r="BD767" s="46">
        <f t="shared" si="477"/>
        <v>-28</v>
      </c>
      <c r="BE767" s="46">
        <f t="shared" si="478"/>
        <v>-121</v>
      </c>
      <c r="BF767" s="46">
        <f t="shared" si="479"/>
        <v>59</v>
      </c>
    </row>
    <row r="768" spans="22:58" x14ac:dyDescent="0.3">
      <c r="V768" s="29">
        <v>8.6400000000001196</v>
      </c>
      <c r="W768" s="36">
        <f t="shared" si="449"/>
        <v>4365158322.4028664</v>
      </c>
      <c r="X768" s="30">
        <f t="shared" si="448"/>
        <v>0.52657877444698298</v>
      </c>
      <c r="Y768" s="31">
        <f t="shared" si="450"/>
        <v>-121.82784764267441</v>
      </c>
      <c r="Z768" s="31">
        <f t="shared" si="451"/>
        <v>-89.99995357731558</v>
      </c>
      <c r="AA768" s="31">
        <f t="shared" si="452"/>
        <v>110.63300053187304</v>
      </c>
      <c r="AB768" s="31">
        <f t="shared" si="453"/>
        <v>-89.999831549383089</v>
      </c>
      <c r="AC768" s="31">
        <f t="shared" si="454"/>
        <v>47.848518830748681</v>
      </c>
      <c r="AD768" s="31">
        <f t="shared" si="455"/>
        <v>89.767887847638036</v>
      </c>
      <c r="AE768" s="31">
        <f t="shared" si="456"/>
        <v>37.180250494394294</v>
      </c>
      <c r="AF768" s="31">
        <f t="shared" si="457"/>
        <v>-90.231897279060632</v>
      </c>
      <c r="AG768" s="31">
        <f t="shared" si="445"/>
        <v>92.110410468749379</v>
      </c>
      <c r="AH768" s="31">
        <f t="shared" si="458"/>
        <v>-229.22085787710785</v>
      </c>
      <c r="AI768" s="31">
        <f t="shared" si="459"/>
        <v>-89.999999999801815</v>
      </c>
      <c r="AJ768" s="31">
        <f t="shared" si="460"/>
        <v>146.5552334101572</v>
      </c>
      <c r="AK768" s="31">
        <f t="shared" si="461"/>
        <v>89.999997306227215</v>
      </c>
      <c r="AL768" s="32">
        <f t="shared" si="462"/>
        <v>-88.077036798328919</v>
      </c>
      <c r="AM768" s="31">
        <f t="shared" si="463"/>
        <v>-89.997739154980266</v>
      </c>
      <c r="AN768" s="31">
        <f t="shared" si="464"/>
        <v>-78.632250796530201</v>
      </c>
      <c r="AO768" s="31">
        <f t="shared" si="465"/>
        <v>-89.997741848554867</v>
      </c>
      <c r="AP768" s="30">
        <f t="shared" si="446"/>
        <v>23.609121289162623</v>
      </c>
      <c r="AQ768" s="30">
        <f t="shared" si="447"/>
        <v>-22.498774732165998</v>
      </c>
      <c r="AR768" s="31">
        <f t="shared" si="466"/>
        <v>-40.341653745139283</v>
      </c>
      <c r="AS768" s="33">
        <f t="shared" si="467"/>
        <v>-180.22963912761548</v>
      </c>
      <c r="AT768" s="31">
        <f t="shared" si="468"/>
        <v>13.026326569653845</v>
      </c>
      <c r="AU768" s="31">
        <f t="shared" si="469"/>
        <v>77.103263518201658</v>
      </c>
      <c r="AV768" s="32">
        <f t="shared" si="470"/>
        <v>-0.44261739282449758</v>
      </c>
      <c r="AW768" s="31">
        <f t="shared" si="471"/>
        <v>-18.136360266297746</v>
      </c>
      <c r="AX768" s="34">
        <f t="shared" si="472"/>
        <v>12.583709176829348</v>
      </c>
      <c r="AY768" s="35">
        <f t="shared" si="473"/>
        <v>58.966903251903915</v>
      </c>
      <c r="AZ768" s="10">
        <f t="shared" si="474"/>
        <v>-27.757944568309934</v>
      </c>
      <c r="BA768" s="10">
        <f t="shared" si="475"/>
        <v>-121.26273587571157</v>
      </c>
      <c r="BB768" s="10">
        <f t="shared" si="476"/>
        <v>58.73726412428843</v>
      </c>
      <c r="BC768" s="48"/>
      <c r="BD768" s="46">
        <f t="shared" si="477"/>
        <v>-28</v>
      </c>
      <c r="BE768" s="46">
        <f t="shared" si="478"/>
        <v>-121</v>
      </c>
      <c r="BF768" s="46">
        <f t="shared" si="479"/>
        <v>59</v>
      </c>
    </row>
    <row r="769" spans="22:58" x14ac:dyDescent="0.3">
      <c r="V769" s="29">
        <v>8.6500000000001194</v>
      </c>
      <c r="W769" s="38">
        <f t="shared" si="449"/>
        <v>4466835921.5108652</v>
      </c>
      <c r="X769" s="30">
        <f t="shared" si="448"/>
        <v>0.52657877444698298</v>
      </c>
      <c r="Y769" s="31">
        <f t="shared" si="450"/>
        <v>-122.02784764267429</v>
      </c>
      <c r="Z769" s="31">
        <f t="shared" si="451"/>
        <v>-89.999954634024888</v>
      </c>
      <c r="AA769" s="31">
        <f t="shared" si="452"/>
        <v>110.83300053187133</v>
      </c>
      <c r="AB769" s="31">
        <f t="shared" si="453"/>
        <v>-89.999835383787257</v>
      </c>
      <c r="AC769" s="31">
        <f t="shared" si="454"/>
        <v>48.048515622879499</v>
      </c>
      <c r="AD769" s="31">
        <f t="shared" si="455"/>
        <v>89.773171309427426</v>
      </c>
      <c r="AE769" s="31">
        <f t="shared" si="456"/>
        <v>37.380247286523534</v>
      </c>
      <c r="AF769" s="31">
        <f t="shared" si="457"/>
        <v>-90.226618708384706</v>
      </c>
      <c r="AG769" s="31">
        <f t="shared" si="445"/>
        <v>92.110410468749379</v>
      </c>
      <c r="AH769" s="31">
        <f t="shared" si="458"/>
        <v>-229.42085787710784</v>
      </c>
      <c r="AI769" s="31">
        <f t="shared" si="459"/>
        <v>-89.999999999806334</v>
      </c>
      <c r="AJ769" s="31">
        <f t="shared" si="460"/>
        <v>146.75523341015719</v>
      </c>
      <c r="AK769" s="31">
        <f t="shared" si="461"/>
        <v>89.999997367544964</v>
      </c>
      <c r="AL769" s="32">
        <f t="shared" si="462"/>
        <v>-88.277036798024568</v>
      </c>
      <c r="AM769" s="31">
        <f t="shared" si="463"/>
        <v>-89.997790618095863</v>
      </c>
      <c r="AN769" s="31">
        <f t="shared" si="464"/>
        <v>-78.83225079622585</v>
      </c>
      <c r="AO769" s="31">
        <f t="shared" si="465"/>
        <v>-89.997793250357233</v>
      </c>
      <c r="AP769" s="30">
        <f t="shared" si="446"/>
        <v>23.609121289162623</v>
      </c>
      <c r="AQ769" s="30">
        <f t="shared" si="447"/>
        <v>-22.498774732165998</v>
      </c>
      <c r="AR769" s="31">
        <f t="shared" si="466"/>
        <v>-40.341656952705691</v>
      </c>
      <c r="AS769" s="33">
        <f t="shared" si="467"/>
        <v>-180.22441195874194</v>
      </c>
      <c r="AT769" s="31">
        <f t="shared" si="468"/>
        <v>13.216578401059312</v>
      </c>
      <c r="AU769" s="31">
        <f t="shared" si="469"/>
        <v>77.387333059835981</v>
      </c>
      <c r="AV769" s="32">
        <f t="shared" si="470"/>
        <v>-0.46240438958528551</v>
      </c>
      <c r="AW769" s="31">
        <f t="shared" si="471"/>
        <v>-18.530256415466642</v>
      </c>
      <c r="AX769" s="34">
        <f t="shared" si="472"/>
        <v>12.754174011474026</v>
      </c>
      <c r="AY769" s="35">
        <f t="shared" si="473"/>
        <v>58.857076644369343</v>
      </c>
      <c r="AZ769" s="10">
        <f t="shared" si="474"/>
        <v>-27.587482941231663</v>
      </c>
      <c r="BA769" s="10">
        <f t="shared" si="475"/>
        <v>-121.3673353143726</v>
      </c>
      <c r="BB769" s="10">
        <f t="shared" si="476"/>
        <v>58.632664685627404</v>
      </c>
      <c r="BC769" s="37"/>
      <c r="BD769" s="46">
        <f t="shared" si="477"/>
        <v>-28</v>
      </c>
      <c r="BE769" s="46">
        <f t="shared" si="478"/>
        <v>-121</v>
      </c>
      <c r="BF769" s="46">
        <f t="shared" si="479"/>
        <v>59</v>
      </c>
    </row>
    <row r="770" spans="22:58" x14ac:dyDescent="0.3">
      <c r="V770" s="29">
        <v>8.6600000000001192</v>
      </c>
      <c r="W770" s="38">
        <f t="shared" si="449"/>
        <v>4570881896.150012</v>
      </c>
      <c r="X770" s="30">
        <f t="shared" si="448"/>
        <v>0.52657877444698298</v>
      </c>
      <c r="Y770" s="31">
        <f t="shared" si="450"/>
        <v>-122.22784764267416</v>
      </c>
      <c r="Z770" s="31">
        <f t="shared" si="451"/>
        <v>-89.999955666680549</v>
      </c>
      <c r="AA770" s="31">
        <f t="shared" si="452"/>
        <v>111.03300053186972</v>
      </c>
      <c r="AB770" s="31">
        <f t="shared" si="453"/>
        <v>-89.999839130909749</v>
      </c>
      <c r="AC770" s="31">
        <f t="shared" si="454"/>
        <v>48.248512559386</v>
      </c>
      <c r="AD770" s="31">
        <f t="shared" si="455"/>
        <v>89.778334508671094</v>
      </c>
      <c r="AE770" s="31">
        <f t="shared" si="456"/>
        <v>37.580244223028544</v>
      </c>
      <c r="AF770" s="31">
        <f t="shared" si="457"/>
        <v>-90.221460288919218</v>
      </c>
      <c r="AG770" s="31">
        <f t="shared" si="445"/>
        <v>92.110410468749379</v>
      </c>
      <c r="AH770" s="31">
        <f t="shared" si="458"/>
        <v>-229.62085787710782</v>
      </c>
      <c r="AI770" s="31">
        <f t="shared" si="459"/>
        <v>-89.999999999810726</v>
      </c>
      <c r="AJ770" s="31">
        <f t="shared" si="460"/>
        <v>146.95523341015718</v>
      </c>
      <c r="AK770" s="31">
        <f t="shared" si="461"/>
        <v>89.999997427466951</v>
      </c>
      <c r="AL770" s="32">
        <f t="shared" si="462"/>
        <v>-88.477036797733916</v>
      </c>
      <c r="AM770" s="31">
        <f t="shared" si="463"/>
        <v>-89.997840909767916</v>
      </c>
      <c r="AN770" s="31">
        <f t="shared" si="464"/>
        <v>-79.032250795935198</v>
      </c>
      <c r="AO770" s="31">
        <f t="shared" si="465"/>
        <v>-89.997843482111691</v>
      </c>
      <c r="AP770" s="30">
        <f t="shared" si="446"/>
        <v>23.609121289162623</v>
      </c>
      <c r="AQ770" s="30">
        <f t="shared" si="447"/>
        <v>-22.498774732165998</v>
      </c>
      <c r="AR770" s="31">
        <f t="shared" si="466"/>
        <v>-40.34166001591003</v>
      </c>
      <c r="AS770" s="33">
        <f t="shared" si="467"/>
        <v>-180.21930377103092</v>
      </c>
      <c r="AT770" s="31">
        <f t="shared" si="468"/>
        <v>13.407248502051161</v>
      </c>
      <c r="AU770" s="31">
        <f t="shared" si="469"/>
        <v>77.665546752958221</v>
      </c>
      <c r="AV770" s="32">
        <f t="shared" si="470"/>
        <v>-0.48302774530047105</v>
      </c>
      <c r="AW770" s="31">
        <f t="shared" si="471"/>
        <v>-18.93145680450861</v>
      </c>
      <c r="AX770" s="34">
        <f t="shared" si="472"/>
        <v>12.924220756750689</v>
      </c>
      <c r="AY770" s="35">
        <f t="shared" si="473"/>
        <v>58.734089948449608</v>
      </c>
      <c r="AZ770" s="10">
        <f t="shared" si="474"/>
        <v>-27.417439259159341</v>
      </c>
      <c r="BA770" s="10">
        <f t="shared" si="475"/>
        <v>-121.48521382258131</v>
      </c>
      <c r="BB770" s="10">
        <f t="shared" si="476"/>
        <v>58.514786177418685</v>
      </c>
      <c r="BC770" s="37"/>
      <c r="BD770" s="46">
        <f t="shared" si="477"/>
        <v>-27</v>
      </c>
      <c r="BE770" s="46">
        <f t="shared" si="478"/>
        <v>-121</v>
      </c>
      <c r="BF770" s="46">
        <f t="shared" si="479"/>
        <v>59</v>
      </c>
    </row>
    <row r="771" spans="22:58" x14ac:dyDescent="0.3">
      <c r="V771" s="29">
        <v>8.6700000000001207</v>
      </c>
      <c r="W771" s="36">
        <f t="shared" si="449"/>
        <v>4677351412.8732891</v>
      </c>
      <c r="X771" s="30">
        <f t="shared" si="448"/>
        <v>0.52657877444698298</v>
      </c>
      <c r="Y771" s="31">
        <f t="shared" si="450"/>
        <v>-122.4278476426741</v>
      </c>
      <c r="Z771" s="31">
        <f t="shared" si="451"/>
        <v>-89.999956675830106</v>
      </c>
      <c r="AA771" s="31">
        <f t="shared" si="452"/>
        <v>111.23300053186821</v>
      </c>
      <c r="AB771" s="31">
        <f t="shared" si="453"/>
        <v>-89.999842792737297</v>
      </c>
      <c r="AC771" s="31">
        <f t="shared" si="454"/>
        <v>48.448509633770442</v>
      </c>
      <c r="AD771" s="31">
        <f t="shared" si="455"/>
        <v>89.783380182630026</v>
      </c>
      <c r="AE771" s="31">
        <f t="shared" si="456"/>
        <v>37.78024129741155</v>
      </c>
      <c r="AF771" s="31">
        <f t="shared" si="457"/>
        <v>-90.216419285937377</v>
      </c>
      <c r="AG771" s="31">
        <f t="shared" si="445"/>
        <v>92.110410468749379</v>
      </c>
      <c r="AH771" s="31">
        <f t="shared" si="458"/>
        <v>-229.82085787710787</v>
      </c>
      <c r="AI771" s="31">
        <f t="shared" si="459"/>
        <v>-89.999999999815046</v>
      </c>
      <c r="AJ771" s="31">
        <f t="shared" si="460"/>
        <v>147.15523341015722</v>
      </c>
      <c r="AK771" s="31">
        <f t="shared" si="461"/>
        <v>89.999997486024967</v>
      </c>
      <c r="AL771" s="32">
        <f t="shared" si="462"/>
        <v>-88.677036797456395</v>
      </c>
      <c r="AM771" s="31">
        <f t="shared" si="463"/>
        <v>-89.99789005666176</v>
      </c>
      <c r="AN771" s="31">
        <f t="shared" si="464"/>
        <v>-79.232250795657677</v>
      </c>
      <c r="AO771" s="31">
        <f t="shared" si="465"/>
        <v>-89.997892570451839</v>
      </c>
      <c r="AP771" s="30">
        <f t="shared" si="446"/>
        <v>23.609121289162623</v>
      </c>
      <c r="AQ771" s="30">
        <f t="shared" si="447"/>
        <v>-22.498774732165998</v>
      </c>
      <c r="AR771" s="31">
        <f t="shared" si="466"/>
        <v>-40.341662941249503</v>
      </c>
      <c r="AS771" s="33">
        <f t="shared" si="467"/>
        <v>-180.2143118563892</v>
      </c>
      <c r="AT771" s="31">
        <f t="shared" si="468"/>
        <v>13.598319768122792</v>
      </c>
      <c r="AU771" s="31">
        <f t="shared" si="469"/>
        <v>77.937999607837369</v>
      </c>
      <c r="AV771" s="32">
        <f t="shared" si="470"/>
        <v>-0.50451859502237595</v>
      </c>
      <c r="AW771" s="31">
        <f t="shared" si="471"/>
        <v>-19.340016730907347</v>
      </c>
      <c r="AX771" s="34">
        <f t="shared" si="472"/>
        <v>13.093801173100417</v>
      </c>
      <c r="AY771" s="35">
        <f t="shared" si="473"/>
        <v>58.597982876930018</v>
      </c>
      <c r="AZ771" s="10">
        <f t="shared" si="474"/>
        <v>-27.247861768149086</v>
      </c>
      <c r="BA771" s="10">
        <f t="shared" si="475"/>
        <v>-121.61632897945918</v>
      </c>
      <c r="BB771" s="10">
        <f t="shared" si="476"/>
        <v>58.383671020540817</v>
      </c>
      <c r="BC771" s="48"/>
      <c r="BD771" s="46">
        <f t="shared" si="477"/>
        <v>-27</v>
      </c>
      <c r="BE771" s="46">
        <f t="shared" si="478"/>
        <v>-122</v>
      </c>
      <c r="BF771" s="46">
        <f t="shared" si="479"/>
        <v>58</v>
      </c>
    </row>
    <row r="772" spans="22:58" x14ac:dyDescent="0.3">
      <c r="V772" s="29">
        <v>8.6800000000001294</v>
      </c>
      <c r="W772" s="38">
        <f t="shared" si="449"/>
        <v>4786300923.2278233</v>
      </c>
      <c r="X772" s="30">
        <f t="shared" si="448"/>
        <v>0.52657877444698298</v>
      </c>
      <c r="Y772" s="31">
        <f t="shared" si="450"/>
        <v>-122.62784764267415</v>
      </c>
      <c r="Z772" s="31">
        <f t="shared" si="451"/>
        <v>-89.999957662008612</v>
      </c>
      <c r="AA772" s="31">
        <f t="shared" si="452"/>
        <v>111.43300053186692</v>
      </c>
      <c r="AB772" s="31">
        <f t="shared" si="453"/>
        <v>-89.999846371211476</v>
      </c>
      <c r="AC772" s="31">
        <f t="shared" si="454"/>
        <v>48.64850683982759</v>
      </c>
      <c r="AD772" s="31">
        <f t="shared" si="455"/>
        <v>89.7883110062741</v>
      </c>
      <c r="AE772" s="31">
        <f t="shared" si="456"/>
        <v>37.980238503467348</v>
      </c>
      <c r="AF772" s="31">
        <f t="shared" si="457"/>
        <v>-90.211493026945973</v>
      </c>
      <c r="AG772" s="31">
        <f t="shared" ref="AG772:AG822" si="480">DC_gain_comp</f>
        <v>92.110410468749379</v>
      </c>
      <c r="AH772" s="31">
        <f t="shared" si="458"/>
        <v>-230.02085787710803</v>
      </c>
      <c r="AI772" s="31">
        <f t="shared" si="459"/>
        <v>-89.999999999819252</v>
      </c>
      <c r="AJ772" s="31">
        <f t="shared" si="460"/>
        <v>147.35523341015738</v>
      </c>
      <c r="AK772" s="31">
        <f t="shared" si="461"/>
        <v>89.999997543250018</v>
      </c>
      <c r="AL772" s="32">
        <f t="shared" si="462"/>
        <v>-88.877036797191508</v>
      </c>
      <c r="AM772" s="31">
        <f t="shared" si="463"/>
        <v>-89.997938084835724</v>
      </c>
      <c r="AN772" s="31">
        <f t="shared" si="464"/>
        <v>-79.43225079539279</v>
      </c>
      <c r="AO772" s="31">
        <f t="shared" si="465"/>
        <v>-89.997940541404958</v>
      </c>
      <c r="AP772" s="30">
        <f t="shared" ref="AP772:AP822" si="481">-20*LOG(GmPS*Rsns)</f>
        <v>23.609121289162623</v>
      </c>
      <c r="AQ772" s="30">
        <f t="shared" ref="AQ772:AQ822" si="482">20*LOG(Vref/Vout)</f>
        <v>-22.498774732165998</v>
      </c>
      <c r="AR772" s="31">
        <f t="shared" si="466"/>
        <v>-40.341665734928817</v>
      </c>
      <c r="AS772" s="33">
        <f t="shared" si="467"/>
        <v>-180.20943356835093</v>
      </c>
      <c r="AT772" s="31">
        <f t="shared" si="468"/>
        <v>13.789775723127697</v>
      </c>
      <c r="AU772" s="31">
        <f t="shared" si="469"/>
        <v>78.204786774386079</v>
      </c>
      <c r="AV772" s="32">
        <f t="shared" si="470"/>
        <v>-0.52690887339232184</v>
      </c>
      <c r="AW772" s="31">
        <f t="shared" si="471"/>
        <v>-19.755986572615488</v>
      </c>
      <c r="AX772" s="34">
        <f t="shared" si="472"/>
        <v>13.262866849735374</v>
      </c>
      <c r="AY772" s="35">
        <f t="shared" si="473"/>
        <v>58.448800201770595</v>
      </c>
      <c r="AZ772" s="10">
        <f t="shared" si="474"/>
        <v>-27.078798885193443</v>
      </c>
      <c r="BA772" s="10">
        <f t="shared" si="475"/>
        <v>-121.76063336658034</v>
      </c>
      <c r="BB772" s="10">
        <f t="shared" si="476"/>
        <v>58.239366633419664</v>
      </c>
      <c r="BC772" s="37"/>
      <c r="BD772" s="46">
        <f t="shared" si="477"/>
        <v>-27</v>
      </c>
      <c r="BE772" s="46">
        <f t="shared" si="478"/>
        <v>-122</v>
      </c>
      <c r="BF772" s="46">
        <f t="shared" si="479"/>
        <v>58</v>
      </c>
    </row>
    <row r="773" spans="22:58" x14ac:dyDescent="0.3">
      <c r="V773" s="29">
        <v>8.6900000000001292</v>
      </c>
      <c r="W773" s="38">
        <f t="shared" si="449"/>
        <v>4897788193.6859341</v>
      </c>
      <c r="X773" s="30">
        <f t="shared" ref="X773:X822" si="483">DC_gain_power</f>
        <v>0.52657877444698298</v>
      </c>
      <c r="Y773" s="31">
        <f t="shared" si="450"/>
        <v>-122.82784764267404</v>
      </c>
      <c r="Z773" s="31">
        <f t="shared" si="451"/>
        <v>-89.999958625738955</v>
      </c>
      <c r="AA773" s="31">
        <f t="shared" si="452"/>
        <v>111.63300053186552</v>
      </c>
      <c r="AB773" s="31">
        <f t="shared" si="453"/>
        <v>-89.999849868229646</v>
      </c>
      <c r="AC773" s="31">
        <f t="shared" si="454"/>
        <v>48.848504171631014</v>
      </c>
      <c r="AD773" s="31">
        <f t="shared" si="455"/>
        <v>89.793129593698964</v>
      </c>
      <c r="AE773" s="31">
        <f t="shared" si="456"/>
        <v>38.180235835269478</v>
      </c>
      <c r="AF773" s="31">
        <f t="shared" si="457"/>
        <v>-90.206678900269637</v>
      </c>
      <c r="AG773" s="31">
        <f t="shared" si="480"/>
        <v>92.110410468749379</v>
      </c>
      <c r="AH773" s="31">
        <f t="shared" si="458"/>
        <v>-230.22085787710805</v>
      </c>
      <c r="AI773" s="31">
        <f t="shared" si="459"/>
        <v>-89.999999999823359</v>
      </c>
      <c r="AJ773" s="31">
        <f t="shared" si="460"/>
        <v>147.5552334101574</v>
      </c>
      <c r="AK773" s="31">
        <f t="shared" si="461"/>
        <v>89.999997599172474</v>
      </c>
      <c r="AL773" s="32">
        <f t="shared" si="462"/>
        <v>-89.077036796938373</v>
      </c>
      <c r="AM773" s="31">
        <f t="shared" si="463"/>
        <v>-89.997985019754978</v>
      </c>
      <c r="AN773" s="31">
        <f t="shared" si="464"/>
        <v>-79.632250795139626</v>
      </c>
      <c r="AO773" s="31">
        <f t="shared" si="465"/>
        <v>-89.997987420405863</v>
      </c>
      <c r="AP773" s="30">
        <f t="shared" si="481"/>
        <v>23.609121289162623</v>
      </c>
      <c r="AQ773" s="30">
        <f t="shared" si="482"/>
        <v>-22.498774732165998</v>
      </c>
      <c r="AR773" s="31">
        <f t="shared" si="466"/>
        <v>-40.341668402873523</v>
      </c>
      <c r="AS773" s="33">
        <f t="shared" si="467"/>
        <v>-180.2046663206755</v>
      </c>
      <c r="AT773" s="31">
        <f t="shared" si="468"/>
        <v>13.981600502235361</v>
      </c>
      <c r="AU773" s="31">
        <f t="shared" si="469"/>
        <v>78.466003410862157</v>
      </c>
      <c r="AV773" s="32">
        <f t="shared" si="470"/>
        <v>-0.5502313043818311</v>
      </c>
      <c r="AW773" s="31">
        <f t="shared" si="471"/>
        <v>-20.179411427565555</v>
      </c>
      <c r="AX773" s="34">
        <f t="shared" si="472"/>
        <v>13.431369197853529</v>
      </c>
      <c r="AY773" s="35">
        <f t="shared" si="473"/>
        <v>58.286591983296603</v>
      </c>
      <c r="AZ773" s="10">
        <f t="shared" si="474"/>
        <v>-26.910299205019996</v>
      </c>
      <c r="BA773" s="10">
        <f t="shared" si="475"/>
        <v>-121.9180743373789</v>
      </c>
      <c r="BB773" s="10">
        <f t="shared" si="476"/>
        <v>58.081925662621103</v>
      </c>
      <c r="BC773" s="37"/>
      <c r="BD773" s="46">
        <f t="shared" si="477"/>
        <v>-27</v>
      </c>
      <c r="BE773" s="46">
        <f t="shared" si="478"/>
        <v>-122</v>
      </c>
      <c r="BF773" s="46">
        <f t="shared" si="479"/>
        <v>58</v>
      </c>
    </row>
    <row r="774" spans="22:58" x14ac:dyDescent="0.3">
      <c r="V774" s="29">
        <v>8.7000000000001307</v>
      </c>
      <c r="W774" s="36">
        <f t="shared" si="449"/>
        <v>5011872336.2742472</v>
      </c>
      <c r="X774" s="30">
        <f t="shared" si="483"/>
        <v>0.52657877444698298</v>
      </c>
      <c r="Y774" s="31">
        <f t="shared" si="450"/>
        <v>-123.02784764267399</v>
      </c>
      <c r="Z774" s="31">
        <f t="shared" si="451"/>
        <v>-89.999959567532116</v>
      </c>
      <c r="AA774" s="31">
        <f t="shared" si="452"/>
        <v>111.83300053186422</v>
      </c>
      <c r="AB774" s="31">
        <f t="shared" si="453"/>
        <v>-89.999853285645969</v>
      </c>
      <c r="AC774" s="31">
        <f t="shared" si="454"/>
        <v>49.048501623521581</v>
      </c>
      <c r="AD774" s="31">
        <f t="shared" si="455"/>
        <v>89.797838499510661</v>
      </c>
      <c r="AE774" s="31">
        <f t="shared" si="456"/>
        <v>38.380233287158795</v>
      </c>
      <c r="AF774" s="31">
        <f t="shared" si="457"/>
        <v>-90.20197435366741</v>
      </c>
      <c r="AG774" s="31">
        <f t="shared" si="480"/>
        <v>92.110410468749379</v>
      </c>
      <c r="AH774" s="31">
        <f t="shared" si="458"/>
        <v>-230.42085787710806</v>
      </c>
      <c r="AI774" s="31">
        <f t="shared" si="459"/>
        <v>-89.999999999827381</v>
      </c>
      <c r="AJ774" s="31">
        <f t="shared" si="460"/>
        <v>147.75523341015742</v>
      </c>
      <c r="AK774" s="31">
        <f t="shared" si="461"/>
        <v>89.999997653821978</v>
      </c>
      <c r="AL774" s="32">
        <f t="shared" si="462"/>
        <v>-89.277036796696635</v>
      </c>
      <c r="AM774" s="31">
        <f t="shared" si="463"/>
        <v>-89.998030886305031</v>
      </c>
      <c r="AN774" s="31">
        <f t="shared" si="464"/>
        <v>-79.832250794897917</v>
      </c>
      <c r="AO774" s="31">
        <f t="shared" si="465"/>
        <v>-89.998033232310434</v>
      </c>
      <c r="AP774" s="30">
        <f t="shared" si="481"/>
        <v>23.609121289162623</v>
      </c>
      <c r="AQ774" s="30">
        <f t="shared" si="482"/>
        <v>-22.498774732165998</v>
      </c>
      <c r="AR774" s="31">
        <f t="shared" si="466"/>
        <v>-40.341670950742497</v>
      </c>
      <c r="AS774" s="33">
        <f t="shared" si="467"/>
        <v>-180.20000758597786</v>
      </c>
      <c r="AT774" s="31">
        <f t="shared" si="468"/>
        <v>14.173778834811806</v>
      </c>
      <c r="AU774" s="31">
        <f t="shared" si="469"/>
        <v>78.721744561608475</v>
      </c>
      <c r="AV774" s="32">
        <f t="shared" si="470"/>
        <v>-0.57451938785789569</v>
      </c>
      <c r="AW774" s="31">
        <f t="shared" si="471"/>
        <v>-20.610330744620384</v>
      </c>
      <c r="AX774" s="34">
        <f t="shared" si="472"/>
        <v>13.59925944695391</v>
      </c>
      <c r="AY774" s="35">
        <f t="shared" si="473"/>
        <v>58.11141381698809</v>
      </c>
      <c r="AZ774" s="10">
        <f t="shared" si="474"/>
        <v>-26.742411503788588</v>
      </c>
      <c r="BA774" s="10">
        <f t="shared" si="475"/>
        <v>-122.08859376898977</v>
      </c>
      <c r="BB774" s="10">
        <f t="shared" si="476"/>
        <v>57.911406231010233</v>
      </c>
      <c r="BC774" s="48"/>
      <c r="BD774" s="46">
        <f t="shared" si="477"/>
        <v>-27</v>
      </c>
      <c r="BE774" s="46">
        <f t="shared" si="478"/>
        <v>-122</v>
      </c>
      <c r="BF774" s="46">
        <f t="shared" si="479"/>
        <v>58</v>
      </c>
    </row>
    <row r="775" spans="22:58" x14ac:dyDescent="0.3">
      <c r="V775" s="29">
        <v>8.7100000000001305</v>
      </c>
      <c r="W775" s="38">
        <f t="shared" si="449"/>
        <v>5128613839.9152079</v>
      </c>
      <c r="X775" s="30">
        <f t="shared" si="483"/>
        <v>0.52657877444698298</v>
      </c>
      <c r="Y775" s="31">
        <f t="shared" si="450"/>
        <v>-123.22784764267388</v>
      </c>
      <c r="Z775" s="31">
        <f t="shared" si="451"/>
        <v>-89.999960487887449</v>
      </c>
      <c r="AA775" s="31">
        <f t="shared" si="452"/>
        <v>112.03300053186294</v>
      </c>
      <c r="AB775" s="31">
        <f t="shared" si="453"/>
        <v>-89.9998566252724</v>
      </c>
      <c r="AC775" s="31">
        <f t="shared" si="454"/>
        <v>49.248499190094535</v>
      </c>
      <c r="AD775" s="31">
        <f t="shared" si="455"/>
        <v>89.802440220178767</v>
      </c>
      <c r="AE775" s="31">
        <f t="shared" si="456"/>
        <v>38.580230853730583</v>
      </c>
      <c r="AF775" s="31">
        <f t="shared" si="457"/>
        <v>-90.197376892981083</v>
      </c>
      <c r="AG775" s="31">
        <f t="shared" si="480"/>
        <v>92.110410468749379</v>
      </c>
      <c r="AH775" s="31">
        <f t="shared" si="458"/>
        <v>-230.62085787710805</v>
      </c>
      <c r="AI775" s="31">
        <f t="shared" si="459"/>
        <v>-89.999999999831317</v>
      </c>
      <c r="AJ775" s="31">
        <f t="shared" si="460"/>
        <v>147.95523341015743</v>
      </c>
      <c r="AK775" s="31">
        <f t="shared" si="461"/>
        <v>89.999997707227521</v>
      </c>
      <c r="AL775" s="32">
        <f t="shared" si="462"/>
        <v>-89.477036796465782</v>
      </c>
      <c r="AM775" s="31">
        <f t="shared" si="463"/>
        <v>-89.998075708804947</v>
      </c>
      <c r="AN775" s="31">
        <f t="shared" si="464"/>
        <v>-80.032250794667036</v>
      </c>
      <c r="AO775" s="31">
        <f t="shared" si="465"/>
        <v>-89.998078001408743</v>
      </c>
      <c r="AP775" s="30">
        <f t="shared" si="481"/>
        <v>23.609121289162623</v>
      </c>
      <c r="AQ775" s="30">
        <f t="shared" si="482"/>
        <v>-22.498774732165998</v>
      </c>
      <c r="AR775" s="31">
        <f t="shared" si="466"/>
        <v>-40.341673383939828</v>
      </c>
      <c r="AS775" s="33">
        <f t="shared" si="467"/>
        <v>-180.19545489438983</v>
      </c>
      <c r="AT775" s="31">
        <f t="shared" si="468"/>
        <v>14.366296027282244</v>
      </c>
      <c r="AU775" s="31">
        <f t="shared" si="469"/>
        <v>78.972105043451563</v>
      </c>
      <c r="AV775" s="32">
        <f t="shared" si="470"/>
        <v>-0.59980738276533174</v>
      </c>
      <c r="AW775" s="31">
        <f t="shared" si="471"/>
        <v>-21.048777946960957</v>
      </c>
      <c r="AX775" s="34">
        <f t="shared" si="472"/>
        <v>13.766488644516912</v>
      </c>
      <c r="AY775" s="35">
        <f t="shared" si="473"/>
        <v>57.92332709649061</v>
      </c>
      <c r="AZ775" s="10">
        <f t="shared" si="474"/>
        <v>-26.575184739422916</v>
      </c>
      <c r="BA775" s="10">
        <f t="shared" si="475"/>
        <v>-122.27212779789922</v>
      </c>
      <c r="BB775" s="10">
        <f t="shared" si="476"/>
        <v>57.727872202100784</v>
      </c>
      <c r="BC775" s="37"/>
      <c r="BD775" s="46">
        <f t="shared" si="477"/>
        <v>-27</v>
      </c>
      <c r="BE775" s="46">
        <f t="shared" si="478"/>
        <v>-122</v>
      </c>
      <c r="BF775" s="46">
        <f t="shared" si="479"/>
        <v>58</v>
      </c>
    </row>
    <row r="776" spans="22:58" x14ac:dyDescent="0.3">
      <c r="V776" s="29">
        <v>8.7200000000001303</v>
      </c>
      <c r="W776" s="38">
        <f t="shared" si="449"/>
        <v>5248074602.4993029</v>
      </c>
      <c r="X776" s="30">
        <f t="shared" si="483"/>
        <v>0.52657877444698298</v>
      </c>
      <c r="Y776" s="31">
        <f t="shared" si="450"/>
        <v>-123.42784764267377</v>
      </c>
      <c r="Z776" s="31">
        <f t="shared" si="451"/>
        <v>-89.999961387292942</v>
      </c>
      <c r="AA776" s="31">
        <f t="shared" si="452"/>
        <v>112.23300053186166</v>
      </c>
      <c r="AB776" s="31">
        <f t="shared" si="453"/>
        <v>-89.999859888879641</v>
      </c>
      <c r="AC776" s="31">
        <f t="shared" si="454"/>
        <v>49.448496866188442</v>
      </c>
      <c r="AD776" s="31">
        <f t="shared" si="455"/>
        <v>89.806937195358884</v>
      </c>
      <c r="AE776" s="31">
        <f t="shared" si="456"/>
        <v>38.780228529823326</v>
      </c>
      <c r="AF776" s="31">
        <f t="shared" si="457"/>
        <v>-90.192884080813698</v>
      </c>
      <c r="AG776" s="31">
        <f t="shared" si="480"/>
        <v>92.110410468749379</v>
      </c>
      <c r="AH776" s="31">
        <f t="shared" si="458"/>
        <v>-230.82085787710807</v>
      </c>
      <c r="AI776" s="31">
        <f t="shared" si="459"/>
        <v>-89.999999999835154</v>
      </c>
      <c r="AJ776" s="31">
        <f t="shared" si="460"/>
        <v>148.15523341015739</v>
      </c>
      <c r="AK776" s="31">
        <f t="shared" si="461"/>
        <v>89.999997759417397</v>
      </c>
      <c r="AL776" s="32">
        <f t="shared" si="462"/>
        <v>-89.677036796245261</v>
      </c>
      <c r="AM776" s="31">
        <f t="shared" si="463"/>
        <v>-89.998119511020207</v>
      </c>
      <c r="AN776" s="31">
        <f t="shared" si="464"/>
        <v>-80.232250794446543</v>
      </c>
      <c r="AO776" s="31">
        <f t="shared" si="465"/>
        <v>-89.998121751437964</v>
      </c>
      <c r="AP776" s="30">
        <f t="shared" si="481"/>
        <v>23.609121289162623</v>
      </c>
      <c r="AQ776" s="30">
        <f t="shared" si="482"/>
        <v>-22.498774732165998</v>
      </c>
      <c r="AR776" s="31">
        <f t="shared" si="466"/>
        <v>-40.341675707626592</v>
      </c>
      <c r="AS776" s="33">
        <f t="shared" si="467"/>
        <v>-180.19100583225168</v>
      </c>
      <c r="AT776" s="31">
        <f t="shared" si="468"/>
        <v>14.559137946033783</v>
      </c>
      <c r="AU776" s="31">
        <f t="shared" si="469"/>
        <v>79.217179340387901</v>
      </c>
      <c r="AV776" s="32">
        <f t="shared" si="470"/>
        <v>-0.62613028672216431</v>
      </c>
      <c r="AW776" s="31">
        <f t="shared" si="471"/>
        <v>-21.494780049071778</v>
      </c>
      <c r="AX776" s="34">
        <f t="shared" si="472"/>
        <v>13.933007659311619</v>
      </c>
      <c r="AY776" s="35">
        <f t="shared" si="473"/>
        <v>57.722399291316123</v>
      </c>
      <c r="AZ776" s="10">
        <f t="shared" si="474"/>
        <v>-26.408668048314972</v>
      </c>
      <c r="BA776" s="10">
        <f t="shared" si="475"/>
        <v>-122.46860654093555</v>
      </c>
      <c r="BB776" s="10">
        <f t="shared" si="476"/>
        <v>57.531393459064446</v>
      </c>
      <c r="BC776" s="37"/>
      <c r="BD776" s="46">
        <f t="shared" si="477"/>
        <v>-26</v>
      </c>
      <c r="BE776" s="46">
        <f t="shared" si="478"/>
        <v>-122</v>
      </c>
      <c r="BF776" s="46">
        <f t="shared" si="479"/>
        <v>58</v>
      </c>
    </row>
    <row r="777" spans="22:58" x14ac:dyDescent="0.3">
      <c r="V777" s="29">
        <v>8.7300000000001301</v>
      </c>
      <c r="W777" s="36">
        <f t="shared" si="449"/>
        <v>5370317963.7041397</v>
      </c>
      <c r="X777" s="30">
        <f t="shared" si="483"/>
        <v>0.52657877444698298</v>
      </c>
      <c r="Y777" s="31">
        <f t="shared" si="450"/>
        <v>-123.62784764267367</v>
      </c>
      <c r="Z777" s="31">
        <f t="shared" si="451"/>
        <v>-89.999962266225452</v>
      </c>
      <c r="AA777" s="31">
        <f t="shared" si="452"/>
        <v>112.4330005318605</v>
      </c>
      <c r="AB777" s="31">
        <f t="shared" si="453"/>
        <v>-89.999863078198118</v>
      </c>
      <c r="AC777" s="31">
        <f t="shared" si="454"/>
        <v>49.648494646874219</v>
      </c>
      <c r="AD777" s="31">
        <f t="shared" si="455"/>
        <v>89.811331809185049</v>
      </c>
      <c r="AE777" s="31">
        <f t="shared" si="456"/>
        <v>38.980226310508037</v>
      </c>
      <c r="AF777" s="31">
        <f t="shared" si="457"/>
        <v>-90.188493535238536</v>
      </c>
      <c r="AG777" s="31">
        <f t="shared" si="480"/>
        <v>92.110410468749379</v>
      </c>
      <c r="AH777" s="31">
        <f t="shared" si="458"/>
        <v>-231.02085787710806</v>
      </c>
      <c r="AI777" s="31">
        <f t="shared" si="459"/>
        <v>-89.999999999838906</v>
      </c>
      <c r="AJ777" s="31">
        <f t="shared" si="460"/>
        <v>148.35523341015738</v>
      </c>
      <c r="AK777" s="31">
        <f t="shared" si="461"/>
        <v>89.999997810419273</v>
      </c>
      <c r="AL777" s="32">
        <f t="shared" si="462"/>
        <v>-89.877036796034702</v>
      </c>
      <c r="AM777" s="31">
        <f t="shared" si="463"/>
        <v>-89.998162316175325</v>
      </c>
      <c r="AN777" s="31">
        <f t="shared" si="464"/>
        <v>-80.432250794235983</v>
      </c>
      <c r="AO777" s="31">
        <f t="shared" si="465"/>
        <v>-89.998164505594957</v>
      </c>
      <c r="AP777" s="30">
        <f t="shared" si="481"/>
        <v>23.609121289162623</v>
      </c>
      <c r="AQ777" s="30">
        <f t="shared" si="482"/>
        <v>-22.498774732165998</v>
      </c>
      <c r="AR777" s="31">
        <f t="shared" si="466"/>
        <v>-40.341677926731322</v>
      </c>
      <c r="AS777" s="33">
        <f t="shared" si="467"/>
        <v>-180.18665804083349</v>
      </c>
      <c r="AT777" s="31">
        <f t="shared" si="468"/>
        <v>14.752291000406075</v>
      </c>
      <c r="AU777" s="31">
        <f t="shared" si="469"/>
        <v>79.457061506181603</v>
      </c>
      <c r="AV777" s="32">
        <f t="shared" si="470"/>
        <v>-0.65352381182767261</v>
      </c>
      <c r="AW777" s="31">
        <f t="shared" si="471"/>
        <v>-21.948357268629206</v>
      </c>
      <c r="AX777" s="34">
        <f t="shared" si="472"/>
        <v>14.098767188578401</v>
      </c>
      <c r="AY777" s="35">
        <f t="shared" si="473"/>
        <v>57.508704237552394</v>
      </c>
      <c r="AZ777" s="10">
        <f t="shared" si="474"/>
        <v>-26.242910738152922</v>
      </c>
      <c r="BA777" s="10">
        <f t="shared" si="475"/>
        <v>-122.6779538032811</v>
      </c>
      <c r="BB777" s="10">
        <f t="shared" si="476"/>
        <v>57.322046196718901</v>
      </c>
      <c r="BC777" s="48"/>
      <c r="BD777" s="46">
        <f t="shared" si="477"/>
        <v>-26</v>
      </c>
      <c r="BE777" s="46">
        <f t="shared" si="478"/>
        <v>-123</v>
      </c>
      <c r="BF777" s="46">
        <f t="shared" si="479"/>
        <v>57</v>
      </c>
    </row>
    <row r="778" spans="22:58" x14ac:dyDescent="0.3">
      <c r="V778" s="29">
        <v>8.7400000000001299</v>
      </c>
      <c r="W778" s="38">
        <f t="shared" si="449"/>
        <v>5495408738.5778952</v>
      </c>
      <c r="X778" s="30">
        <f t="shared" si="483"/>
        <v>0.52657877444698298</v>
      </c>
      <c r="Y778" s="31">
        <f t="shared" si="450"/>
        <v>-123.82784764267358</v>
      </c>
      <c r="Z778" s="31">
        <f t="shared" si="451"/>
        <v>-89.999963125151027</v>
      </c>
      <c r="AA778" s="31">
        <f t="shared" si="452"/>
        <v>112.63300053185938</v>
      </c>
      <c r="AB778" s="31">
        <f t="shared" si="453"/>
        <v>-89.999866194918837</v>
      </c>
      <c r="AC778" s="31">
        <f t="shared" si="454"/>
        <v>49.848492527444535</v>
      </c>
      <c r="AD778" s="31">
        <f t="shared" si="455"/>
        <v>89.815626391532732</v>
      </c>
      <c r="AE778" s="31">
        <f t="shared" si="456"/>
        <v>39.180224191077329</v>
      </c>
      <c r="AF778" s="31">
        <f t="shared" si="457"/>
        <v>-90.184202928537132</v>
      </c>
      <c r="AG778" s="31">
        <f t="shared" si="480"/>
        <v>92.110410468749379</v>
      </c>
      <c r="AH778" s="31">
        <f t="shared" si="458"/>
        <v>-231.22085787710805</v>
      </c>
      <c r="AI778" s="31">
        <f t="shared" si="459"/>
        <v>-89.999999999842572</v>
      </c>
      <c r="AJ778" s="31">
        <f t="shared" si="460"/>
        <v>148.55523341015737</v>
      </c>
      <c r="AK778" s="31">
        <f t="shared" si="461"/>
        <v>89.999997860260223</v>
      </c>
      <c r="AL778" s="32">
        <f t="shared" si="462"/>
        <v>-90.077036795833635</v>
      </c>
      <c r="AM778" s="31">
        <f t="shared" si="463"/>
        <v>-89.998204146966145</v>
      </c>
      <c r="AN778" s="31">
        <f t="shared" si="464"/>
        <v>-80.632250794034917</v>
      </c>
      <c r="AO778" s="31">
        <f t="shared" si="465"/>
        <v>-89.998206286548495</v>
      </c>
      <c r="AP778" s="30">
        <f t="shared" si="481"/>
        <v>23.609121289162623</v>
      </c>
      <c r="AQ778" s="30">
        <f t="shared" si="482"/>
        <v>-22.498774732165998</v>
      </c>
      <c r="AR778" s="31">
        <f t="shared" si="466"/>
        <v>-40.341680045960963</v>
      </c>
      <c r="AS778" s="33">
        <f t="shared" si="467"/>
        <v>-180.18240921508561</v>
      </c>
      <c r="AT778" s="31">
        <f t="shared" si="468"/>
        <v>14.945742125814354</v>
      </c>
      <c r="AU778" s="31">
        <f t="shared" si="469"/>
        <v>79.691845074503675</v>
      </c>
      <c r="AV778" s="32">
        <f t="shared" si="470"/>
        <v>-0.68202435648933124</v>
      </c>
      <c r="AW778" s="31">
        <f t="shared" si="471"/>
        <v>-22.409522634761998</v>
      </c>
      <c r="AX778" s="34">
        <f t="shared" si="472"/>
        <v>14.263717769325023</v>
      </c>
      <c r="AY778" s="35">
        <f t="shared" si="473"/>
        <v>57.282322439741677</v>
      </c>
      <c r="AZ778" s="10">
        <f t="shared" si="474"/>
        <v>-26.07796227663594</v>
      </c>
      <c r="BA778" s="10">
        <f t="shared" si="475"/>
        <v>-122.90008677534394</v>
      </c>
      <c r="BB778" s="10">
        <f t="shared" si="476"/>
        <v>57.099913224656063</v>
      </c>
      <c r="BC778" s="37"/>
      <c r="BD778" s="46">
        <f t="shared" si="477"/>
        <v>-26</v>
      </c>
      <c r="BE778" s="46">
        <f t="shared" si="478"/>
        <v>-123</v>
      </c>
      <c r="BF778" s="46">
        <f t="shared" si="479"/>
        <v>57</v>
      </c>
    </row>
    <row r="779" spans="22:58" x14ac:dyDescent="0.3">
      <c r="V779" s="29">
        <v>8.7500000000001297</v>
      </c>
      <c r="W779" s="38">
        <f t="shared" si="449"/>
        <v>5623413251.9051781</v>
      </c>
      <c r="X779" s="30">
        <f t="shared" si="483"/>
        <v>0.52657877444698298</v>
      </c>
      <c r="Y779" s="31">
        <f t="shared" si="450"/>
        <v>-124.02784764267351</v>
      </c>
      <c r="Z779" s="31">
        <f t="shared" si="451"/>
        <v>-89.999963964525065</v>
      </c>
      <c r="AA779" s="31">
        <f t="shared" si="452"/>
        <v>112.83300053185832</v>
      </c>
      <c r="AB779" s="31">
        <f t="shared" si="453"/>
        <v>-89.999869240694338</v>
      </c>
      <c r="AC779" s="31">
        <f t="shared" si="454"/>
        <v>50.048490503403933</v>
      </c>
      <c r="AD779" s="31">
        <f t="shared" si="455"/>
        <v>89.819823219253195</v>
      </c>
      <c r="AE779" s="31">
        <f t="shared" si="456"/>
        <v>39.380222167035733</v>
      </c>
      <c r="AF779" s="31">
        <f t="shared" si="457"/>
        <v>-90.180009985966208</v>
      </c>
      <c r="AG779" s="31">
        <f t="shared" si="480"/>
        <v>92.110410468749379</v>
      </c>
      <c r="AH779" s="31">
        <f t="shared" si="458"/>
        <v>-231.42085787710806</v>
      </c>
      <c r="AI779" s="31">
        <f t="shared" si="459"/>
        <v>-89.999999999846167</v>
      </c>
      <c r="AJ779" s="31">
        <f t="shared" si="460"/>
        <v>148.75523341015739</v>
      </c>
      <c r="AK779" s="31">
        <f t="shared" si="461"/>
        <v>89.999997908966634</v>
      </c>
      <c r="AL779" s="32">
        <f t="shared" si="462"/>
        <v>-90.277036795641607</v>
      </c>
      <c r="AM779" s="31">
        <f t="shared" si="463"/>
        <v>-89.998245025571933</v>
      </c>
      <c r="AN779" s="31">
        <f t="shared" si="464"/>
        <v>-80.832250793842917</v>
      </c>
      <c r="AO779" s="31">
        <f t="shared" si="465"/>
        <v>-89.998247116451466</v>
      </c>
      <c r="AP779" s="30">
        <f t="shared" si="481"/>
        <v>23.609121289162623</v>
      </c>
      <c r="AQ779" s="30">
        <f t="shared" si="482"/>
        <v>-22.498774732165998</v>
      </c>
      <c r="AR779" s="31">
        <f t="shared" si="466"/>
        <v>-40.34168206981056</v>
      </c>
      <c r="AS779" s="33">
        <f t="shared" si="467"/>
        <v>-180.17825710241766</v>
      </c>
      <c r="AT779" s="31">
        <f t="shared" si="468"/>
        <v>15.139478767044521</v>
      </c>
      <c r="AU779" s="31">
        <f t="shared" si="469"/>
        <v>79.921622976248003</v>
      </c>
      <c r="AV779" s="32">
        <f t="shared" si="470"/>
        <v>-0.7116689730839908</v>
      </c>
      <c r="AW779" s="31">
        <f t="shared" si="471"/>
        <v>-22.878281594318263</v>
      </c>
      <c r="AX779" s="34">
        <f t="shared" si="472"/>
        <v>14.427809793960529</v>
      </c>
      <c r="AY779" s="35">
        <f t="shared" si="473"/>
        <v>57.043341381929736</v>
      </c>
      <c r="AZ779" s="10">
        <f t="shared" si="474"/>
        <v>-25.913872275850032</v>
      </c>
      <c r="BA779" s="10">
        <f t="shared" si="475"/>
        <v>-123.13491572048792</v>
      </c>
      <c r="BB779" s="10">
        <f t="shared" si="476"/>
        <v>56.865084279512075</v>
      </c>
      <c r="BC779" s="37"/>
      <c r="BD779" s="46">
        <f t="shared" si="477"/>
        <v>-26</v>
      </c>
      <c r="BE779" s="46">
        <f t="shared" si="478"/>
        <v>-123</v>
      </c>
      <c r="BF779" s="46">
        <f t="shared" si="479"/>
        <v>57</v>
      </c>
    </row>
    <row r="780" spans="22:58" x14ac:dyDescent="0.3">
      <c r="V780" s="29">
        <v>8.7600000000001295</v>
      </c>
      <c r="W780" s="36">
        <f t="shared" si="449"/>
        <v>5754399373.3732967</v>
      </c>
      <c r="X780" s="30">
        <f t="shared" si="483"/>
        <v>0.52657877444698298</v>
      </c>
      <c r="Y780" s="31">
        <f t="shared" si="450"/>
        <v>-124.22784764267342</v>
      </c>
      <c r="Z780" s="31">
        <f t="shared" si="451"/>
        <v>-89.999964784792624</v>
      </c>
      <c r="AA780" s="31">
        <f t="shared" si="452"/>
        <v>113.0330005318573</v>
      </c>
      <c r="AB780" s="31">
        <f t="shared" si="453"/>
        <v>-89.999872217139512</v>
      </c>
      <c r="AC780" s="31">
        <f t="shared" si="454"/>
        <v>50.248488570459287</v>
      </c>
      <c r="AD780" s="31">
        <f t="shared" si="455"/>
        <v>89.823924517379822</v>
      </c>
      <c r="AE780" s="31">
        <f t="shared" si="456"/>
        <v>39.580220234090149</v>
      </c>
      <c r="AF780" s="31">
        <f t="shared" si="457"/>
        <v>-90.175912484552299</v>
      </c>
      <c r="AG780" s="31">
        <f t="shared" si="480"/>
        <v>92.110410468749379</v>
      </c>
      <c r="AH780" s="31">
        <f t="shared" si="458"/>
        <v>-231.62085787710805</v>
      </c>
      <c r="AI780" s="31">
        <f t="shared" si="459"/>
        <v>-89.999999999849663</v>
      </c>
      <c r="AJ780" s="31">
        <f t="shared" si="460"/>
        <v>148.9552334101574</v>
      </c>
      <c r="AK780" s="31">
        <f t="shared" si="461"/>
        <v>89.999997956564371</v>
      </c>
      <c r="AL780" s="32">
        <f t="shared" si="462"/>
        <v>-90.477036795458204</v>
      </c>
      <c r="AM780" s="31">
        <f t="shared" si="463"/>
        <v>-89.99828497366704</v>
      </c>
      <c r="AN780" s="31">
        <f t="shared" si="464"/>
        <v>-81.032250793659486</v>
      </c>
      <c r="AO780" s="31">
        <f t="shared" si="465"/>
        <v>-89.998287016952332</v>
      </c>
      <c r="AP780" s="30">
        <f t="shared" si="481"/>
        <v>23.609121289162623</v>
      </c>
      <c r="AQ780" s="30">
        <f t="shared" si="482"/>
        <v>-22.498774732165998</v>
      </c>
      <c r="AR780" s="31">
        <f t="shared" si="466"/>
        <v>-40.341684002572713</v>
      </c>
      <c r="AS780" s="33">
        <f t="shared" si="467"/>
        <v>-180.17419950150463</v>
      </c>
      <c r="AT780" s="31">
        <f t="shared" si="468"/>
        <v>15.333488861754667</v>
      </c>
      <c r="AU780" s="31">
        <f t="shared" si="469"/>
        <v>80.146487463664911</v>
      </c>
      <c r="AV780" s="32">
        <f t="shared" si="470"/>
        <v>-0.74249533128012357</v>
      </c>
      <c r="AW780" s="31">
        <f t="shared" si="471"/>
        <v>-23.354631617938335</v>
      </c>
      <c r="AX780" s="34">
        <f t="shared" si="472"/>
        <v>14.590993530474544</v>
      </c>
      <c r="AY780" s="35">
        <f t="shared" si="473"/>
        <v>56.791855845726573</v>
      </c>
      <c r="AZ780" s="10">
        <f t="shared" si="474"/>
        <v>-25.750690472098171</v>
      </c>
      <c r="BA780" s="10">
        <f t="shared" si="475"/>
        <v>-123.38234365577806</v>
      </c>
      <c r="BB780" s="10">
        <f t="shared" si="476"/>
        <v>56.617656344221942</v>
      </c>
      <c r="BC780" s="48"/>
      <c r="BD780" s="46">
        <f t="shared" si="477"/>
        <v>-26</v>
      </c>
      <c r="BE780" s="46">
        <f t="shared" si="478"/>
        <v>-123</v>
      </c>
      <c r="BF780" s="46">
        <f t="shared" si="479"/>
        <v>57</v>
      </c>
    </row>
    <row r="781" spans="22:58" x14ac:dyDescent="0.3">
      <c r="V781" s="29">
        <v>8.7700000000001292</v>
      </c>
      <c r="W781" s="38">
        <f t="shared" si="449"/>
        <v>5888436553.5576553</v>
      </c>
      <c r="X781" s="30">
        <f t="shared" si="483"/>
        <v>0.52657877444698298</v>
      </c>
      <c r="Y781" s="31">
        <f t="shared" si="450"/>
        <v>-124.42784764267336</v>
      </c>
      <c r="Z781" s="31">
        <f t="shared" si="451"/>
        <v>-89.999965586388598</v>
      </c>
      <c r="AA781" s="31">
        <f t="shared" si="452"/>
        <v>113.23300053185633</v>
      </c>
      <c r="AB781" s="31">
        <f t="shared" si="453"/>
        <v>-89.999875125832546</v>
      </c>
      <c r="AC781" s="31">
        <f t="shared" si="454"/>
        <v>50.448486724510673</v>
      </c>
      <c r="AD781" s="31">
        <f t="shared" si="455"/>
        <v>89.82793246030694</v>
      </c>
      <c r="AE781" s="31">
        <f t="shared" si="456"/>
        <v>39.780218388140639</v>
      </c>
      <c r="AF781" s="31">
        <f t="shared" si="457"/>
        <v>-90.171908251914218</v>
      </c>
      <c r="AG781" s="31">
        <f t="shared" si="480"/>
        <v>92.110410468749379</v>
      </c>
      <c r="AH781" s="31">
        <f t="shared" si="458"/>
        <v>-231.82085787710804</v>
      </c>
      <c r="AI781" s="31">
        <f t="shared" si="459"/>
        <v>-89.999999999853088</v>
      </c>
      <c r="AJ781" s="31">
        <f t="shared" si="460"/>
        <v>149.15523341015739</v>
      </c>
      <c r="AK781" s="31">
        <f t="shared" si="461"/>
        <v>89.999998003078645</v>
      </c>
      <c r="AL781" s="32">
        <f t="shared" si="462"/>
        <v>-90.677036795283087</v>
      </c>
      <c r="AM781" s="31">
        <f t="shared" si="463"/>
        <v>-89.998324012432491</v>
      </c>
      <c r="AN781" s="31">
        <f t="shared" si="464"/>
        <v>-81.232250793484369</v>
      </c>
      <c r="AO781" s="31">
        <f t="shared" si="465"/>
        <v>-89.998326009206934</v>
      </c>
      <c r="AP781" s="30">
        <f t="shared" si="481"/>
        <v>23.609121289162623</v>
      </c>
      <c r="AQ781" s="30">
        <f t="shared" si="482"/>
        <v>-22.498774732165998</v>
      </c>
      <c r="AR781" s="31">
        <f t="shared" si="466"/>
        <v>-40.341685848347105</v>
      </c>
      <c r="AS781" s="33">
        <f t="shared" si="467"/>
        <v>-180.17023426112115</v>
      </c>
      <c r="AT781" s="31">
        <f t="shared" si="468"/>
        <v>15.527760824213743</v>
      </c>
      <c r="AU781" s="31">
        <f t="shared" si="469"/>
        <v>80.366530040961393</v>
      </c>
      <c r="AV781" s="32">
        <f t="shared" si="470"/>
        <v>-0.77454167686267361</v>
      </c>
      <c r="AW781" s="31">
        <f t="shared" si="471"/>
        <v>-23.83856180790232</v>
      </c>
      <c r="AX781" s="34">
        <f t="shared" si="472"/>
        <v>14.75321914735107</v>
      </c>
      <c r="AY781" s="35">
        <f t="shared" si="473"/>
        <v>56.52796823305907</v>
      </c>
      <c r="AZ781" s="10">
        <f t="shared" si="474"/>
        <v>-25.588466700996037</v>
      </c>
      <c r="BA781" s="10">
        <f t="shared" si="475"/>
        <v>-123.64226602806208</v>
      </c>
      <c r="BB781" s="10">
        <f t="shared" si="476"/>
        <v>56.357733971937918</v>
      </c>
      <c r="BC781" s="37"/>
      <c r="BD781" s="46">
        <f t="shared" si="477"/>
        <v>-26</v>
      </c>
      <c r="BE781" s="46">
        <f t="shared" si="478"/>
        <v>-124</v>
      </c>
      <c r="BF781" s="46">
        <f t="shared" si="479"/>
        <v>56</v>
      </c>
    </row>
    <row r="782" spans="22:58" x14ac:dyDescent="0.3">
      <c r="V782" s="29">
        <v>8.7800000000001308</v>
      </c>
      <c r="W782" s="38">
        <f t="shared" si="449"/>
        <v>6025595860.7454052</v>
      </c>
      <c r="X782" s="30">
        <f t="shared" si="483"/>
        <v>0.52657877444698298</v>
      </c>
      <c r="Y782" s="31">
        <f t="shared" si="450"/>
        <v>-124.62784764267332</v>
      </c>
      <c r="Z782" s="31">
        <f t="shared" si="451"/>
        <v>-89.999966369738033</v>
      </c>
      <c r="AA782" s="31">
        <f t="shared" si="452"/>
        <v>113.43300053185543</v>
      </c>
      <c r="AB782" s="31">
        <f t="shared" si="453"/>
        <v>-89.999877968315616</v>
      </c>
      <c r="AC782" s="31">
        <f t="shared" si="454"/>
        <v>50.648484961642737</v>
      </c>
      <c r="AD782" s="31">
        <f t="shared" si="455"/>
        <v>89.831849172941958</v>
      </c>
      <c r="AE782" s="31">
        <f t="shared" si="456"/>
        <v>39.980216625271837</v>
      </c>
      <c r="AF782" s="31">
        <f t="shared" si="457"/>
        <v>-90.167995165111705</v>
      </c>
      <c r="AG782" s="31">
        <f t="shared" si="480"/>
        <v>92.110410468749379</v>
      </c>
      <c r="AH782" s="31">
        <f t="shared" si="458"/>
        <v>-232.02085787710809</v>
      </c>
      <c r="AI782" s="31">
        <f t="shared" si="459"/>
        <v>-89.999999999856428</v>
      </c>
      <c r="AJ782" s="31">
        <f t="shared" si="460"/>
        <v>149.35523341015741</v>
      </c>
      <c r="AK782" s="31">
        <f t="shared" si="461"/>
        <v>89.999998048534124</v>
      </c>
      <c r="AL782" s="32">
        <f t="shared" si="462"/>
        <v>-90.877036795115856</v>
      </c>
      <c r="AM782" s="31">
        <f t="shared" si="463"/>
        <v>-89.998362162567147</v>
      </c>
      <c r="AN782" s="31">
        <f t="shared" si="464"/>
        <v>-81.432250793317166</v>
      </c>
      <c r="AO782" s="31">
        <f t="shared" si="465"/>
        <v>-89.998364113889451</v>
      </c>
      <c r="AP782" s="30">
        <f t="shared" si="481"/>
        <v>23.609121289162623</v>
      </c>
      <c r="AQ782" s="30">
        <f t="shared" si="482"/>
        <v>-22.498774732165998</v>
      </c>
      <c r="AR782" s="31">
        <f t="shared" si="466"/>
        <v>-40.341687611048705</v>
      </c>
      <c r="AS782" s="33">
        <f t="shared" si="467"/>
        <v>-180.16635927900114</v>
      </c>
      <c r="AT782" s="31">
        <f t="shared" si="468"/>
        <v>15.722283529303958</v>
      </c>
      <c r="AU782" s="31">
        <f t="shared" si="469"/>
        <v>80.581841401025855</v>
      </c>
      <c r="AV782" s="32">
        <f t="shared" si="470"/>
        <v>-0.80784678591959092</v>
      </c>
      <c r="AW782" s="31">
        <f t="shared" si="471"/>
        <v>-24.330052509888251</v>
      </c>
      <c r="AX782" s="34">
        <f t="shared" si="472"/>
        <v>14.914436743384368</v>
      </c>
      <c r="AY782" s="35">
        <f t="shared" si="473"/>
        <v>56.251788891137608</v>
      </c>
      <c r="AZ782" s="10">
        <f t="shared" si="474"/>
        <v>-25.427250867664338</v>
      </c>
      <c r="BA782" s="10">
        <f t="shared" si="475"/>
        <v>-123.91457038786353</v>
      </c>
      <c r="BB782" s="10">
        <f t="shared" si="476"/>
        <v>56.085429612136465</v>
      </c>
      <c r="BC782" s="37"/>
      <c r="BD782" s="46">
        <f t="shared" si="477"/>
        <v>-25</v>
      </c>
      <c r="BE782" s="46">
        <f t="shared" si="478"/>
        <v>-124</v>
      </c>
      <c r="BF782" s="46">
        <f t="shared" si="479"/>
        <v>56</v>
      </c>
    </row>
    <row r="783" spans="22:58" x14ac:dyDescent="0.3">
      <c r="V783" s="29">
        <v>8.7900000000001306</v>
      </c>
      <c r="W783" s="36">
        <f t="shared" si="449"/>
        <v>6165950018.6166916</v>
      </c>
      <c r="X783" s="30">
        <f t="shared" si="483"/>
        <v>0.52657877444698298</v>
      </c>
      <c r="Y783" s="31">
        <f t="shared" si="450"/>
        <v>-124.82784764267323</v>
      </c>
      <c r="Z783" s="31">
        <f t="shared" si="451"/>
        <v>-89.99996713525627</v>
      </c>
      <c r="AA783" s="31">
        <f t="shared" si="452"/>
        <v>113.63300053185455</v>
      </c>
      <c r="AB783" s="31">
        <f t="shared" si="453"/>
        <v>-89.999880746095883</v>
      </c>
      <c r="AC783" s="31">
        <f t="shared" si="454"/>
        <v>50.84848327811622</v>
      </c>
      <c r="AD783" s="31">
        <f t="shared" si="455"/>
        <v>89.835676731831256</v>
      </c>
      <c r="AE783" s="31">
        <f t="shared" si="456"/>
        <v>40.180214941744524</v>
      </c>
      <c r="AF783" s="31">
        <f t="shared" si="457"/>
        <v>-90.164171149520882</v>
      </c>
      <c r="AG783" s="31">
        <f t="shared" si="480"/>
        <v>92.110410468749379</v>
      </c>
      <c r="AH783" s="31">
        <f t="shared" si="458"/>
        <v>-232.22085787710807</v>
      </c>
      <c r="AI783" s="31">
        <f t="shared" si="459"/>
        <v>-89.999999999859696</v>
      </c>
      <c r="AJ783" s="31">
        <f t="shared" si="460"/>
        <v>149.55523341015743</v>
      </c>
      <c r="AK783" s="31">
        <f t="shared" si="461"/>
        <v>89.999998092954911</v>
      </c>
      <c r="AL783" s="32">
        <f t="shared" si="462"/>
        <v>-91.077036794956143</v>
      </c>
      <c r="AM783" s="31">
        <f t="shared" si="463"/>
        <v>-89.998399444298727</v>
      </c>
      <c r="AN783" s="31">
        <f t="shared" si="464"/>
        <v>-81.632250793157425</v>
      </c>
      <c r="AO783" s="31">
        <f t="shared" si="465"/>
        <v>-89.998401351203512</v>
      </c>
      <c r="AP783" s="30">
        <f t="shared" si="481"/>
        <v>23.609121289162623</v>
      </c>
      <c r="AQ783" s="30">
        <f t="shared" si="482"/>
        <v>-22.498774732165998</v>
      </c>
      <c r="AR783" s="31">
        <f t="shared" si="466"/>
        <v>-40.341689294416277</v>
      </c>
      <c r="AS783" s="33">
        <f t="shared" si="467"/>
        <v>-180.16257250072439</v>
      </c>
      <c r="AT783" s="31">
        <f t="shared" si="468"/>
        <v>15.917046296809684</v>
      </c>
      <c r="AU783" s="31">
        <f t="shared" si="469"/>
        <v>80.792511367944329</v>
      </c>
      <c r="AV783" s="32">
        <f t="shared" si="470"/>
        <v>-0.84244991426996774</v>
      </c>
      <c r="AW783" s="31">
        <f t="shared" si="471"/>
        <v>-24.829074930939932</v>
      </c>
      <c r="AX783" s="34">
        <f t="shared" si="472"/>
        <v>15.074596382539715</v>
      </c>
      <c r="AY783" s="35">
        <f t="shared" si="473"/>
        <v>55.963436437004397</v>
      </c>
      <c r="AZ783" s="10">
        <f t="shared" si="474"/>
        <v>-25.26709291187656</v>
      </c>
      <c r="BA783" s="10">
        <f t="shared" si="475"/>
        <v>-124.19913606372</v>
      </c>
      <c r="BB783" s="10">
        <f t="shared" si="476"/>
        <v>55.800863936279995</v>
      </c>
      <c r="BC783" s="48"/>
      <c r="BD783" s="46">
        <f t="shared" si="477"/>
        <v>-25</v>
      </c>
      <c r="BE783" s="46">
        <f t="shared" si="478"/>
        <v>-124</v>
      </c>
      <c r="BF783" s="46">
        <f t="shared" si="479"/>
        <v>56</v>
      </c>
    </row>
    <row r="784" spans="22:58" x14ac:dyDescent="0.3">
      <c r="V784" s="29">
        <v>8.8000000000001304</v>
      </c>
      <c r="W784" s="38">
        <f t="shared" si="449"/>
        <v>6309573444.8038464</v>
      </c>
      <c r="X784" s="30">
        <f t="shared" si="483"/>
        <v>0.52657877444698298</v>
      </c>
      <c r="Y784" s="31">
        <f t="shared" si="450"/>
        <v>-125.02784764267318</v>
      </c>
      <c r="Z784" s="31">
        <f t="shared" si="451"/>
        <v>-89.999967883349157</v>
      </c>
      <c r="AA784" s="31">
        <f t="shared" si="452"/>
        <v>113.83300053185368</v>
      </c>
      <c r="AB784" s="31">
        <f t="shared" si="453"/>
        <v>-89.99988346064616</v>
      </c>
      <c r="AC784" s="31">
        <f t="shared" si="454"/>
        <v>51.048481670360282</v>
      </c>
      <c r="AD784" s="31">
        <f t="shared" si="455"/>
        <v>89.839417166260475</v>
      </c>
      <c r="AE784" s="31">
        <f t="shared" si="456"/>
        <v>40.380213333987776</v>
      </c>
      <c r="AF784" s="31">
        <f t="shared" si="457"/>
        <v>-90.160434177734842</v>
      </c>
      <c r="AG784" s="31">
        <f t="shared" si="480"/>
        <v>92.110410468749379</v>
      </c>
      <c r="AH784" s="31">
        <f t="shared" si="458"/>
        <v>-232.42085787710806</v>
      </c>
      <c r="AI784" s="31">
        <f t="shared" si="459"/>
        <v>-89.999999999862894</v>
      </c>
      <c r="AJ784" s="31">
        <f t="shared" si="460"/>
        <v>149.75523341015742</v>
      </c>
      <c r="AK784" s="31">
        <f t="shared" si="461"/>
        <v>89.999998136364553</v>
      </c>
      <c r="AL784" s="32">
        <f t="shared" si="462"/>
        <v>-91.277036794803607</v>
      </c>
      <c r="AM784" s="31">
        <f t="shared" si="463"/>
        <v>-89.998435877394471</v>
      </c>
      <c r="AN784" s="31">
        <f t="shared" si="464"/>
        <v>-81.832250793004889</v>
      </c>
      <c r="AO784" s="31">
        <f t="shared" si="465"/>
        <v>-89.998437740892811</v>
      </c>
      <c r="AP784" s="30">
        <f t="shared" si="481"/>
        <v>23.609121289162623</v>
      </c>
      <c r="AQ784" s="30">
        <f t="shared" si="482"/>
        <v>-22.498774732165998</v>
      </c>
      <c r="AR784" s="31">
        <f t="shared" si="466"/>
        <v>-40.341690902020488</v>
      </c>
      <c r="AS784" s="33">
        <f t="shared" si="467"/>
        <v>-180.15887191862765</v>
      </c>
      <c r="AT784" s="31">
        <f t="shared" si="468"/>
        <v>16.112038876012953</v>
      </c>
      <c r="AU784" s="31">
        <f t="shared" si="469"/>
        <v>80.998628844985959</v>
      </c>
      <c r="AV784" s="32">
        <f t="shared" si="470"/>
        <v>-0.87839074203795453</v>
      </c>
      <c r="AW784" s="31">
        <f t="shared" si="471"/>
        <v>-25.335590766104115</v>
      </c>
      <c r="AX784" s="34">
        <f t="shared" si="472"/>
        <v>15.233648133974999</v>
      </c>
      <c r="AY784" s="35">
        <f t="shared" si="473"/>
        <v>55.66303807888184</v>
      </c>
      <c r="AZ784" s="10">
        <f t="shared" si="474"/>
        <v>-25.10804276804549</v>
      </c>
      <c r="BA784" s="10">
        <f t="shared" si="475"/>
        <v>-124.49583383974581</v>
      </c>
      <c r="BB784" s="10">
        <f t="shared" si="476"/>
        <v>55.504166160254186</v>
      </c>
      <c r="BC784" s="37"/>
      <c r="BD784" s="46">
        <f t="shared" si="477"/>
        <v>-25</v>
      </c>
      <c r="BE784" s="46">
        <f t="shared" si="478"/>
        <v>-124</v>
      </c>
      <c r="BF784" s="46">
        <f t="shared" si="479"/>
        <v>56</v>
      </c>
    </row>
    <row r="785" spans="22:58" x14ac:dyDescent="0.3">
      <c r="V785" s="29">
        <v>8.8100000000001302</v>
      </c>
      <c r="W785" s="38">
        <f t="shared" si="449"/>
        <v>6456542290.3485117</v>
      </c>
      <c r="X785" s="30">
        <f t="shared" si="483"/>
        <v>0.52657877444698298</v>
      </c>
      <c r="Y785" s="31">
        <f t="shared" si="450"/>
        <v>-125.22784764267311</v>
      </c>
      <c r="Z785" s="31">
        <f t="shared" si="451"/>
        <v>-89.99996861441339</v>
      </c>
      <c r="AA785" s="31">
        <f t="shared" si="452"/>
        <v>114.03300053185289</v>
      </c>
      <c r="AB785" s="31">
        <f t="shared" si="453"/>
        <v>-89.999886113405708</v>
      </c>
      <c r="AC785" s="31">
        <f t="shared" si="454"/>
        <v>51.248480134964716</v>
      </c>
      <c r="AD785" s="31">
        <f t="shared" si="455"/>
        <v>89.843072459329889</v>
      </c>
      <c r="AE785" s="31">
        <f t="shared" si="456"/>
        <v>40.580211798591485</v>
      </c>
      <c r="AF785" s="31">
        <f t="shared" si="457"/>
        <v>-90.156782268489209</v>
      </c>
      <c r="AG785" s="31">
        <f t="shared" si="480"/>
        <v>92.110410468749379</v>
      </c>
      <c r="AH785" s="31">
        <f t="shared" si="458"/>
        <v>-232.62085787710805</v>
      </c>
      <c r="AI785" s="31">
        <f t="shared" si="459"/>
        <v>-89.999999999866006</v>
      </c>
      <c r="AJ785" s="31">
        <f t="shared" si="460"/>
        <v>149.9552334101574</v>
      </c>
      <c r="AK785" s="31">
        <f t="shared" si="461"/>
        <v>89.999998178786086</v>
      </c>
      <c r="AL785" s="32">
        <f t="shared" si="462"/>
        <v>-91.477036794657934</v>
      </c>
      <c r="AM785" s="31">
        <f t="shared" si="463"/>
        <v>-89.99847148117172</v>
      </c>
      <c r="AN785" s="31">
        <f t="shared" si="464"/>
        <v>-82.032250792859216</v>
      </c>
      <c r="AO785" s="31">
        <f t="shared" si="465"/>
        <v>-89.998473302251639</v>
      </c>
      <c r="AP785" s="30">
        <f t="shared" si="481"/>
        <v>23.609121289162623</v>
      </c>
      <c r="AQ785" s="30">
        <f t="shared" si="482"/>
        <v>-22.498774732165998</v>
      </c>
      <c r="AR785" s="31">
        <f t="shared" si="466"/>
        <v>-40.341692437271107</v>
      </c>
      <c r="AS785" s="33">
        <f t="shared" si="467"/>
        <v>-180.15525557074085</v>
      </c>
      <c r="AT785" s="31">
        <f t="shared" si="468"/>
        <v>16.307251430611483</v>
      </c>
      <c r="AU785" s="31">
        <f t="shared" si="469"/>
        <v>81.200281767745096</v>
      </c>
      <c r="AV785" s="32">
        <f t="shared" si="470"/>
        <v>-0.91570931330393202</v>
      </c>
      <c r="AW785" s="31">
        <f t="shared" si="471"/>
        <v>-25.849551836344197</v>
      </c>
      <c r="AX785" s="34">
        <f t="shared" si="472"/>
        <v>15.391542117307552</v>
      </c>
      <c r="AY785" s="35">
        <f t="shared" si="473"/>
        <v>55.350729931400899</v>
      </c>
      <c r="AZ785" s="10">
        <f t="shared" si="474"/>
        <v>-24.950150319963555</v>
      </c>
      <c r="BA785" s="10">
        <f t="shared" si="475"/>
        <v>-124.80452563933994</v>
      </c>
      <c r="BB785" s="10">
        <f t="shared" si="476"/>
        <v>55.195474360660057</v>
      </c>
      <c r="BC785" s="37"/>
      <c r="BD785" s="46">
        <f t="shared" si="477"/>
        <v>-25</v>
      </c>
      <c r="BE785" s="46">
        <f t="shared" si="478"/>
        <v>-125</v>
      </c>
      <c r="BF785" s="46">
        <f t="shared" si="479"/>
        <v>55</v>
      </c>
    </row>
    <row r="786" spans="22:58" x14ac:dyDescent="0.3">
      <c r="V786" s="29">
        <v>8.82000000000013</v>
      </c>
      <c r="W786" s="36">
        <f t="shared" si="449"/>
        <v>6606934480.0779381</v>
      </c>
      <c r="X786" s="30">
        <f t="shared" si="483"/>
        <v>0.52657877444698298</v>
      </c>
      <c r="Y786" s="31">
        <f t="shared" si="450"/>
        <v>-125.42784764267302</v>
      </c>
      <c r="Z786" s="31">
        <f t="shared" si="451"/>
        <v>-89.999969328836556</v>
      </c>
      <c r="AA786" s="31">
        <f t="shared" si="452"/>
        <v>114.23300053185208</v>
      </c>
      <c r="AB786" s="31">
        <f t="shared" si="453"/>
        <v>-89.999888705781103</v>
      </c>
      <c r="AC786" s="31">
        <f t="shared" si="454"/>
        <v>51.448478668672799</v>
      </c>
      <c r="AD786" s="31">
        <f t="shared" si="455"/>
        <v>89.846644549005163</v>
      </c>
      <c r="AE786" s="31">
        <f t="shared" si="456"/>
        <v>40.780210332298857</v>
      </c>
      <c r="AF786" s="31">
        <f t="shared" si="457"/>
        <v>-90.153213485612497</v>
      </c>
      <c r="AG786" s="31">
        <f t="shared" si="480"/>
        <v>92.110410468749379</v>
      </c>
      <c r="AH786" s="31">
        <f t="shared" si="458"/>
        <v>-232.82085787710804</v>
      </c>
      <c r="AI786" s="31">
        <f t="shared" si="459"/>
        <v>-89.999999999869061</v>
      </c>
      <c r="AJ786" s="31">
        <f t="shared" si="460"/>
        <v>150.15523341015739</v>
      </c>
      <c r="AK786" s="31">
        <f t="shared" si="461"/>
        <v>89.999998220241963</v>
      </c>
      <c r="AL786" s="32">
        <f t="shared" si="462"/>
        <v>-91.677036794518784</v>
      </c>
      <c r="AM786" s="31">
        <f t="shared" si="463"/>
        <v>-89.998506274508074</v>
      </c>
      <c r="AN786" s="31">
        <f t="shared" si="464"/>
        <v>-82.232250792720066</v>
      </c>
      <c r="AO786" s="31">
        <f t="shared" si="465"/>
        <v>-89.998508054135172</v>
      </c>
      <c r="AP786" s="30">
        <f t="shared" si="481"/>
        <v>23.609121289162623</v>
      </c>
      <c r="AQ786" s="30">
        <f t="shared" si="482"/>
        <v>-22.498774732165998</v>
      </c>
      <c r="AR786" s="31">
        <f t="shared" si="466"/>
        <v>-40.341693903424584</v>
      </c>
      <c r="AS786" s="33">
        <f t="shared" si="467"/>
        <v>-180.15172153974765</v>
      </c>
      <c r="AT786" s="31">
        <f t="shared" si="468"/>
        <v>16.502674523973319</v>
      </c>
      <c r="AU786" s="31">
        <f t="shared" si="469"/>
        <v>81.397557062139612</v>
      </c>
      <c r="AV786" s="32">
        <f t="shared" si="470"/>
        <v>-0.95444597079567661</v>
      </c>
      <c r="AW786" s="31">
        <f t="shared" si="471"/>
        <v>-26.370899740479548</v>
      </c>
      <c r="AX786" s="34">
        <f t="shared" si="472"/>
        <v>15.548228553177642</v>
      </c>
      <c r="AY786" s="35">
        <f t="shared" si="473"/>
        <v>55.026657321660068</v>
      </c>
      <c r="AZ786" s="10">
        <f t="shared" si="474"/>
        <v>-24.79346535024694</v>
      </c>
      <c r="BA786" s="10">
        <f t="shared" si="475"/>
        <v>-125.12506421808759</v>
      </c>
      <c r="BB786" s="10">
        <f t="shared" si="476"/>
        <v>54.874935781912413</v>
      </c>
      <c r="BC786" s="48"/>
      <c r="BD786" s="46">
        <f t="shared" si="477"/>
        <v>-25</v>
      </c>
      <c r="BE786" s="46">
        <f t="shared" si="478"/>
        <v>-125</v>
      </c>
      <c r="BF786" s="46">
        <f t="shared" si="479"/>
        <v>55</v>
      </c>
    </row>
    <row r="787" spans="22:58" x14ac:dyDescent="0.3">
      <c r="V787" s="29">
        <v>8.8300000000001297</v>
      </c>
      <c r="W787" s="38">
        <f t="shared" si="449"/>
        <v>6760829753.9218416</v>
      </c>
      <c r="X787" s="30">
        <f t="shared" si="483"/>
        <v>0.52657877444698298</v>
      </c>
      <c r="Y787" s="31">
        <f t="shared" si="450"/>
        <v>-125.62784764267298</v>
      </c>
      <c r="Z787" s="31">
        <f t="shared" si="451"/>
        <v>-89.999970026997474</v>
      </c>
      <c r="AA787" s="31">
        <f t="shared" si="452"/>
        <v>114.43300053185133</v>
      </c>
      <c r="AB787" s="31">
        <f t="shared" si="453"/>
        <v>-89.999891239146805</v>
      </c>
      <c r="AC787" s="31">
        <f t="shared" si="454"/>
        <v>51.64847726837445</v>
      </c>
      <c r="AD787" s="31">
        <f t="shared" si="455"/>
        <v>89.850135329144379</v>
      </c>
      <c r="AE787" s="31">
        <f t="shared" si="456"/>
        <v>40.980208931999798</v>
      </c>
      <c r="AF787" s="31">
        <f t="shared" si="457"/>
        <v>-90.1497259369999</v>
      </c>
      <c r="AG787" s="31">
        <f t="shared" si="480"/>
        <v>92.110410468749379</v>
      </c>
      <c r="AH787" s="31">
        <f t="shared" si="458"/>
        <v>-233.02085787710806</v>
      </c>
      <c r="AI787" s="31">
        <f t="shared" si="459"/>
        <v>-89.999999999872045</v>
      </c>
      <c r="AJ787" s="31">
        <f t="shared" si="460"/>
        <v>150.35523341015738</v>
      </c>
      <c r="AK787" s="31">
        <f t="shared" si="461"/>
        <v>89.999998260754211</v>
      </c>
      <c r="AL787" s="32">
        <f t="shared" si="462"/>
        <v>-91.87703679438593</v>
      </c>
      <c r="AM787" s="31">
        <f t="shared" si="463"/>
        <v>-89.998540275851383</v>
      </c>
      <c r="AN787" s="31">
        <f t="shared" si="464"/>
        <v>-82.432250792587212</v>
      </c>
      <c r="AO787" s="31">
        <f t="shared" si="465"/>
        <v>-89.998542014969217</v>
      </c>
      <c r="AP787" s="30">
        <f t="shared" si="481"/>
        <v>23.609121289162623</v>
      </c>
      <c r="AQ787" s="30">
        <f t="shared" si="482"/>
        <v>-22.498774732165998</v>
      </c>
      <c r="AR787" s="31">
        <f t="shared" si="466"/>
        <v>-40.341695303590789</v>
      </c>
      <c r="AS787" s="33">
        <f t="shared" si="467"/>
        <v>-180.1482679519691</v>
      </c>
      <c r="AT787" s="31">
        <f t="shared" si="468"/>
        <v>16.69829910473927</v>
      </c>
      <c r="AU787" s="31">
        <f t="shared" si="469"/>
        <v>81.590540606975594</v>
      </c>
      <c r="AV787" s="32">
        <f t="shared" si="470"/>
        <v>-0.99464128561645637</v>
      </c>
      <c r="AW787" s="31">
        <f t="shared" si="471"/>
        <v>-26.899565524023814</v>
      </c>
      <c r="AX787" s="34">
        <f t="shared" si="472"/>
        <v>15.703657819122814</v>
      </c>
      <c r="AY787" s="35">
        <f t="shared" si="473"/>
        <v>54.69097508295178</v>
      </c>
      <c r="AZ787" s="10">
        <f t="shared" si="474"/>
        <v>-24.638037484467976</v>
      </c>
      <c r="BA787" s="10">
        <f t="shared" si="475"/>
        <v>-125.45729286901732</v>
      </c>
      <c r="BB787" s="10">
        <f t="shared" si="476"/>
        <v>54.542707130982677</v>
      </c>
      <c r="BC787" s="37"/>
      <c r="BD787" s="46">
        <f t="shared" si="477"/>
        <v>-25</v>
      </c>
      <c r="BE787" s="46">
        <f t="shared" si="478"/>
        <v>-125</v>
      </c>
      <c r="BF787" s="46">
        <f t="shared" si="479"/>
        <v>55</v>
      </c>
    </row>
    <row r="788" spans="22:58" x14ac:dyDescent="0.3">
      <c r="V788" s="29">
        <v>8.8400000000001295</v>
      </c>
      <c r="W788" s="38">
        <f t="shared" si="449"/>
        <v>6918309709.1914358</v>
      </c>
      <c r="X788" s="30">
        <f t="shared" si="483"/>
        <v>0.52657877444698298</v>
      </c>
      <c r="Y788" s="31">
        <f t="shared" si="450"/>
        <v>-125.82784764267291</v>
      </c>
      <c r="Z788" s="31">
        <f t="shared" si="451"/>
        <v>-89.999970709266307</v>
      </c>
      <c r="AA788" s="31">
        <f t="shared" si="452"/>
        <v>114.63300053185064</v>
      </c>
      <c r="AB788" s="31">
        <f t="shared" si="453"/>
        <v>-89.999893714846081</v>
      </c>
      <c r="AC788" s="31">
        <f t="shared" si="454"/>
        <v>51.8484759310995</v>
      </c>
      <c r="AD788" s="31">
        <f t="shared" si="455"/>
        <v>89.853546650501656</v>
      </c>
      <c r="AE788" s="31">
        <f t="shared" si="456"/>
        <v>41.180207594724223</v>
      </c>
      <c r="AF788" s="31">
        <f t="shared" si="457"/>
        <v>-90.146317773610733</v>
      </c>
      <c r="AG788" s="31">
        <f t="shared" si="480"/>
        <v>92.110410468749379</v>
      </c>
      <c r="AH788" s="31">
        <f t="shared" si="458"/>
        <v>-233.22085787710805</v>
      </c>
      <c r="AI788" s="31">
        <f t="shared" si="459"/>
        <v>-89.999999999874959</v>
      </c>
      <c r="AJ788" s="31">
        <f t="shared" si="460"/>
        <v>150.55523341015737</v>
      </c>
      <c r="AK788" s="31">
        <f t="shared" si="461"/>
        <v>89.999998300344274</v>
      </c>
      <c r="AL788" s="32">
        <f t="shared" si="462"/>
        <v>-92.077036794259058</v>
      </c>
      <c r="AM788" s="31">
        <f t="shared" si="463"/>
        <v>-89.998573503229636</v>
      </c>
      <c r="AN788" s="31">
        <f t="shared" si="464"/>
        <v>-82.63225079246034</v>
      </c>
      <c r="AO788" s="31">
        <f t="shared" si="465"/>
        <v>-89.998575202760321</v>
      </c>
      <c r="AP788" s="30">
        <f t="shared" si="481"/>
        <v>23.609121289162623</v>
      </c>
      <c r="AQ788" s="30">
        <f t="shared" si="482"/>
        <v>-22.498774732165998</v>
      </c>
      <c r="AR788" s="31">
        <f t="shared" si="466"/>
        <v>-40.341696640739492</v>
      </c>
      <c r="AS788" s="33">
        <f t="shared" si="467"/>
        <v>-180.14489297637107</v>
      </c>
      <c r="AT788" s="31">
        <f t="shared" si="468"/>
        <v>16.894116492781432</v>
      </c>
      <c r="AU788" s="31">
        <f t="shared" si="469"/>
        <v>81.779317200799724</v>
      </c>
      <c r="AV788" s="32">
        <f t="shared" si="470"/>
        <v>-1.0363359820447373</v>
      </c>
      <c r="AW788" s="31">
        <f t="shared" si="471"/>
        <v>-27.435469367902545</v>
      </c>
      <c r="AX788" s="34">
        <f t="shared" si="472"/>
        <v>15.857780510736696</v>
      </c>
      <c r="AY788" s="35">
        <f t="shared" si="473"/>
        <v>54.343847832897183</v>
      </c>
      <c r="AZ788" s="10">
        <f t="shared" si="474"/>
        <v>-24.483916130002797</v>
      </c>
      <c r="BA788" s="10">
        <f t="shared" si="475"/>
        <v>-125.80104514347389</v>
      </c>
      <c r="BB788" s="10">
        <f t="shared" si="476"/>
        <v>54.198954856526115</v>
      </c>
      <c r="BC788" s="37"/>
      <c r="BD788" s="46">
        <f t="shared" si="477"/>
        <v>-24</v>
      </c>
      <c r="BE788" s="46">
        <f t="shared" si="478"/>
        <v>-126</v>
      </c>
      <c r="BF788" s="46">
        <f t="shared" si="479"/>
        <v>54</v>
      </c>
    </row>
    <row r="789" spans="22:58" x14ac:dyDescent="0.3">
      <c r="V789" s="29">
        <v>8.8500000000001293</v>
      </c>
      <c r="W789" s="36">
        <f t="shared" si="449"/>
        <v>7079457843.8434973</v>
      </c>
      <c r="X789" s="30">
        <f t="shared" si="483"/>
        <v>0.52657877444698298</v>
      </c>
      <c r="Y789" s="31">
        <f t="shared" si="450"/>
        <v>-126.02784764267285</v>
      </c>
      <c r="Z789" s="31">
        <f t="shared" si="451"/>
        <v>-89.999971376004808</v>
      </c>
      <c r="AA789" s="31">
        <f t="shared" si="452"/>
        <v>114.83300053184996</v>
      </c>
      <c r="AB789" s="31">
        <f t="shared" si="453"/>
        <v>-89.999896134191559</v>
      </c>
      <c r="AC789" s="31">
        <f t="shared" si="454"/>
        <v>52.048474654011443</v>
      </c>
      <c r="AD789" s="31">
        <f t="shared" si="455"/>
        <v>89.856880321707948</v>
      </c>
      <c r="AE789" s="31">
        <f t="shared" si="456"/>
        <v>41.38020631763554</v>
      </c>
      <c r="AF789" s="31">
        <f t="shared" si="457"/>
        <v>-90.142987188488419</v>
      </c>
      <c r="AG789" s="31">
        <f t="shared" si="480"/>
        <v>92.110410468749379</v>
      </c>
      <c r="AH789" s="31">
        <f t="shared" si="458"/>
        <v>-233.42085787710803</v>
      </c>
      <c r="AI789" s="31">
        <f t="shared" si="459"/>
        <v>-89.999999999877801</v>
      </c>
      <c r="AJ789" s="31">
        <f t="shared" si="460"/>
        <v>150.75523341015736</v>
      </c>
      <c r="AK789" s="31">
        <f t="shared" si="461"/>
        <v>89.999998339033169</v>
      </c>
      <c r="AL789" s="32">
        <f t="shared" si="462"/>
        <v>-92.277036794137913</v>
      </c>
      <c r="AM789" s="31">
        <f t="shared" si="463"/>
        <v>-89.9986059742604</v>
      </c>
      <c r="AN789" s="31">
        <f t="shared" si="464"/>
        <v>-82.832250792339195</v>
      </c>
      <c r="AO789" s="31">
        <f t="shared" si="465"/>
        <v>-89.998607635105031</v>
      </c>
      <c r="AP789" s="30">
        <f t="shared" si="481"/>
        <v>23.609121289162623</v>
      </c>
      <c r="AQ789" s="30">
        <f t="shared" si="482"/>
        <v>-22.498774732165998</v>
      </c>
      <c r="AR789" s="31">
        <f t="shared" si="466"/>
        <v>-40.34169791770703</v>
      </c>
      <c r="AS789" s="33">
        <f t="shared" si="467"/>
        <v>-180.14159482359344</v>
      </c>
      <c r="AT789" s="31">
        <f t="shared" si="468"/>
        <v>17.090118365525122</v>
      </c>
      <c r="AU789" s="31">
        <f t="shared" si="469"/>
        <v>81.963970532773331</v>
      </c>
      <c r="AV789" s="32">
        <f t="shared" si="470"/>
        <v>-1.079570857481214</v>
      </c>
      <c r="AW789" s="31">
        <f t="shared" si="471"/>
        <v>-27.978520300120465</v>
      </c>
      <c r="AX789" s="34">
        <f t="shared" si="472"/>
        <v>16.010547508043906</v>
      </c>
      <c r="AY789" s="35">
        <f t="shared" si="473"/>
        <v>53.985450232652866</v>
      </c>
      <c r="AZ789" s="10">
        <f t="shared" si="474"/>
        <v>-24.331150409663124</v>
      </c>
      <c r="BA789" s="10">
        <f t="shared" si="475"/>
        <v>-126.15614459094057</v>
      </c>
      <c r="BB789" s="10">
        <f t="shared" si="476"/>
        <v>53.843855409059429</v>
      </c>
      <c r="BC789" s="48"/>
      <c r="BD789" s="46">
        <f t="shared" si="477"/>
        <v>-24</v>
      </c>
      <c r="BE789" s="46">
        <f t="shared" si="478"/>
        <v>-126</v>
      </c>
      <c r="BF789" s="46">
        <f t="shared" si="479"/>
        <v>54</v>
      </c>
    </row>
    <row r="790" spans="22:58" x14ac:dyDescent="0.3">
      <c r="V790" s="29">
        <v>8.8600000000001309</v>
      </c>
      <c r="W790" s="38">
        <f t="shared" si="449"/>
        <v>7244359600.7520924</v>
      </c>
      <c r="X790" s="30">
        <f t="shared" si="483"/>
        <v>0.52657877444698298</v>
      </c>
      <c r="Y790" s="31">
        <f t="shared" si="450"/>
        <v>-126.22784764267283</v>
      </c>
      <c r="Z790" s="31">
        <f t="shared" si="451"/>
        <v>-89.9999720275665</v>
      </c>
      <c r="AA790" s="31">
        <f t="shared" si="452"/>
        <v>115.03300053184935</v>
      </c>
      <c r="AB790" s="31">
        <f t="shared" si="453"/>
        <v>-89.999898498465996</v>
      </c>
      <c r="AC790" s="31">
        <f t="shared" si="454"/>
        <v>52.248473434401497</v>
      </c>
      <c r="AD790" s="31">
        <f t="shared" si="455"/>
        <v>89.860138110229514</v>
      </c>
      <c r="AE790" s="31">
        <f t="shared" si="456"/>
        <v>41.580205098025012</v>
      </c>
      <c r="AF790" s="31">
        <f t="shared" si="457"/>
        <v>-90.139732415802996</v>
      </c>
      <c r="AG790" s="31">
        <f t="shared" si="480"/>
        <v>92.110410468749379</v>
      </c>
      <c r="AH790" s="31">
        <f t="shared" si="458"/>
        <v>-233.62085787710808</v>
      </c>
      <c r="AI790" s="31">
        <f t="shared" si="459"/>
        <v>-89.999999999880572</v>
      </c>
      <c r="AJ790" s="31">
        <f t="shared" si="460"/>
        <v>150.9552334101574</v>
      </c>
      <c r="AK790" s="31">
        <f t="shared" si="461"/>
        <v>89.99999837684139</v>
      </c>
      <c r="AL790" s="32">
        <f t="shared" si="462"/>
        <v>-92.477036794022226</v>
      </c>
      <c r="AM790" s="31">
        <f t="shared" si="463"/>
        <v>-89.998637706160281</v>
      </c>
      <c r="AN790" s="31">
        <f t="shared" si="464"/>
        <v>-83.032250792223508</v>
      </c>
      <c r="AO790" s="31">
        <f t="shared" si="465"/>
        <v>-89.998639329199463</v>
      </c>
      <c r="AP790" s="30">
        <f t="shared" si="481"/>
        <v>23.609121289162623</v>
      </c>
      <c r="AQ790" s="30">
        <f t="shared" si="482"/>
        <v>-22.498774732165998</v>
      </c>
      <c r="AR790" s="31">
        <f t="shared" si="466"/>
        <v>-40.341699137201871</v>
      </c>
      <c r="AS790" s="33">
        <f t="shared" si="467"/>
        <v>-180.13837174500247</v>
      </c>
      <c r="AT790" s="31">
        <f t="shared" si="468"/>
        <v>17.286296744638385</v>
      </c>
      <c r="AU790" s="31">
        <f t="shared" si="469"/>
        <v>82.144583157312184</v>
      </c>
      <c r="AV790" s="32">
        <f t="shared" si="470"/>
        <v>-1.1243866976626533</v>
      </c>
      <c r="AW790" s="31">
        <f t="shared" si="471"/>
        <v>-28.52861593350989</v>
      </c>
      <c r="AX790" s="34">
        <f t="shared" si="472"/>
        <v>16.161910046975731</v>
      </c>
      <c r="AY790" s="35">
        <f t="shared" si="473"/>
        <v>53.615967223802294</v>
      </c>
      <c r="AZ790" s="10">
        <f t="shared" si="474"/>
        <v>-24.179789090226141</v>
      </c>
      <c r="BA790" s="10">
        <f t="shared" si="475"/>
        <v>-126.52240452120017</v>
      </c>
      <c r="BB790" s="10">
        <f t="shared" si="476"/>
        <v>53.477595478799827</v>
      </c>
      <c r="BC790" s="37"/>
      <c r="BD790" s="46">
        <f t="shared" si="477"/>
        <v>-24</v>
      </c>
      <c r="BE790" s="46">
        <f t="shared" si="478"/>
        <v>-127</v>
      </c>
      <c r="BF790" s="46">
        <f t="shared" si="479"/>
        <v>53</v>
      </c>
    </row>
    <row r="791" spans="22:58" x14ac:dyDescent="0.3">
      <c r="V791" s="29">
        <v>8.8700000000001307</v>
      </c>
      <c r="W791" s="38">
        <f t="shared" si="449"/>
        <v>7413102413.0114174</v>
      </c>
      <c r="X791" s="30">
        <f t="shared" si="483"/>
        <v>0.52657877444698298</v>
      </c>
      <c r="Y791" s="31">
        <f t="shared" si="450"/>
        <v>-126.42784764267279</v>
      </c>
      <c r="Z791" s="31">
        <f t="shared" si="451"/>
        <v>-89.999972664296806</v>
      </c>
      <c r="AA791" s="31">
        <f t="shared" si="452"/>
        <v>115.23300053184875</v>
      </c>
      <c r="AB791" s="31">
        <f t="shared" si="453"/>
        <v>-89.999900808922987</v>
      </c>
      <c r="AC791" s="31">
        <f t="shared" si="454"/>
        <v>52.448472269682696</v>
      </c>
      <c r="AD791" s="31">
        <f t="shared" si="455"/>
        <v>89.863321743304638</v>
      </c>
      <c r="AE791" s="31">
        <f t="shared" si="456"/>
        <v>41.780203933305643</v>
      </c>
      <c r="AF791" s="31">
        <f t="shared" si="457"/>
        <v>-90.136551729915155</v>
      </c>
      <c r="AG791" s="31">
        <f t="shared" si="480"/>
        <v>92.110410468749379</v>
      </c>
      <c r="AH791" s="31">
        <f t="shared" si="458"/>
        <v>-233.82085787710807</v>
      </c>
      <c r="AI791" s="31">
        <f t="shared" si="459"/>
        <v>-89.9999999998833</v>
      </c>
      <c r="AJ791" s="31">
        <f t="shared" si="460"/>
        <v>151.15523341015742</v>
      </c>
      <c r="AK791" s="31">
        <f t="shared" si="461"/>
        <v>89.999998413788987</v>
      </c>
      <c r="AL791" s="32">
        <f t="shared" si="462"/>
        <v>-92.677036793911725</v>
      </c>
      <c r="AM791" s="31">
        <f t="shared" si="463"/>
        <v>-89.998668715753951</v>
      </c>
      <c r="AN791" s="31">
        <f t="shared" si="464"/>
        <v>-83.232250792112978</v>
      </c>
      <c r="AO791" s="31">
        <f t="shared" si="465"/>
        <v>-89.998670301848264</v>
      </c>
      <c r="AP791" s="30">
        <f t="shared" si="481"/>
        <v>23.609121289162623</v>
      </c>
      <c r="AQ791" s="30">
        <f t="shared" si="482"/>
        <v>-22.498774732165998</v>
      </c>
      <c r="AR791" s="31">
        <f t="shared" si="466"/>
        <v>-40.341700301810711</v>
      </c>
      <c r="AS791" s="33">
        <f t="shared" si="467"/>
        <v>-180.13522203176342</v>
      </c>
      <c r="AT791" s="31">
        <f t="shared" si="468"/>
        <v>17.482643983092146</v>
      </c>
      <c r="AU791" s="31">
        <f t="shared" si="469"/>
        <v>82.321236472248358</v>
      </c>
      <c r="AV791" s="32">
        <f t="shared" si="470"/>
        <v>-1.1708241873086314</v>
      </c>
      <c r="AW791" s="31">
        <f t="shared" si="471"/>
        <v>-29.085642232728869</v>
      </c>
      <c r="AX791" s="34">
        <f t="shared" si="472"/>
        <v>16.311819795783514</v>
      </c>
      <c r="AY791" s="35">
        <f t="shared" si="473"/>
        <v>53.235594239519486</v>
      </c>
      <c r="AZ791" s="10">
        <f t="shared" si="474"/>
        <v>-24.029880506027197</v>
      </c>
      <c r="BA791" s="10">
        <f t="shared" si="475"/>
        <v>-126.89962779224393</v>
      </c>
      <c r="BB791" s="10">
        <f t="shared" si="476"/>
        <v>53.100372207756067</v>
      </c>
      <c r="BC791" s="37"/>
      <c r="BD791" s="46">
        <f t="shared" si="477"/>
        <v>-24</v>
      </c>
      <c r="BE791" s="46">
        <f t="shared" si="478"/>
        <v>-127</v>
      </c>
      <c r="BF791" s="46">
        <f t="shared" si="479"/>
        <v>53</v>
      </c>
    </row>
    <row r="792" spans="22:58" x14ac:dyDescent="0.3">
      <c r="V792" s="29">
        <v>8.8800000000001305</v>
      </c>
      <c r="W792" s="36">
        <f t="shared" si="449"/>
        <v>7585775750.2941322</v>
      </c>
      <c r="X792" s="30">
        <f t="shared" si="483"/>
        <v>0.52657877444698298</v>
      </c>
      <c r="Y792" s="31">
        <f t="shared" si="450"/>
        <v>-126.62784764267273</v>
      </c>
      <c r="Z792" s="31">
        <f t="shared" si="451"/>
        <v>-89.999973286533375</v>
      </c>
      <c r="AA792" s="31">
        <f t="shared" si="452"/>
        <v>115.43300053184815</v>
      </c>
      <c r="AB792" s="31">
        <f t="shared" si="453"/>
        <v>-89.999903066787567</v>
      </c>
      <c r="AC792" s="31">
        <f t="shared" si="454"/>
        <v>52.648471157384584</v>
      </c>
      <c r="AD792" s="31">
        <f t="shared" si="455"/>
        <v>89.866432908859025</v>
      </c>
      <c r="AE792" s="31">
        <f t="shared" si="456"/>
        <v>41.980202821006991</v>
      </c>
      <c r="AF792" s="31">
        <f t="shared" si="457"/>
        <v>-90.133443444461903</v>
      </c>
      <c r="AG792" s="31">
        <f t="shared" si="480"/>
        <v>92.110410468749379</v>
      </c>
      <c r="AH792" s="31">
        <f t="shared" si="458"/>
        <v>-234.02085787710806</v>
      </c>
      <c r="AI792" s="31">
        <f t="shared" si="459"/>
        <v>-89.999999999885958</v>
      </c>
      <c r="AJ792" s="31">
        <f t="shared" si="460"/>
        <v>151.35523341015741</v>
      </c>
      <c r="AK792" s="31">
        <f t="shared" si="461"/>
        <v>89.999998449895557</v>
      </c>
      <c r="AL792" s="32">
        <f t="shared" si="462"/>
        <v>-92.877036793806198</v>
      </c>
      <c r="AM792" s="31">
        <f t="shared" si="463"/>
        <v>-89.99869901948307</v>
      </c>
      <c r="AN792" s="31">
        <f t="shared" si="464"/>
        <v>-83.432250792007451</v>
      </c>
      <c r="AO792" s="31">
        <f t="shared" si="465"/>
        <v>-89.998700569473471</v>
      </c>
      <c r="AP792" s="30">
        <f t="shared" si="481"/>
        <v>23.609121289162623</v>
      </c>
      <c r="AQ792" s="30">
        <f t="shared" si="482"/>
        <v>-22.498774732165998</v>
      </c>
      <c r="AR792" s="31">
        <f t="shared" si="466"/>
        <v>-40.341701414003836</v>
      </c>
      <c r="AS792" s="33">
        <f t="shared" si="467"/>
        <v>-180.13214401393537</v>
      </c>
      <c r="AT792" s="31">
        <f t="shared" si="468"/>
        <v>17.679152752592721</v>
      </c>
      <c r="AU792" s="31">
        <f t="shared" si="469"/>
        <v>82.494010700281891</v>
      </c>
      <c r="AV792" s="32">
        <f t="shared" si="470"/>
        <v>-1.2189238164163931</v>
      </c>
      <c r="AW792" s="31">
        <f t="shared" si="471"/>
        <v>-29.649473313685441</v>
      </c>
      <c r="AX792" s="34">
        <f t="shared" si="472"/>
        <v>16.460228936176328</v>
      </c>
      <c r="AY792" s="35">
        <f t="shared" si="473"/>
        <v>52.84453738659645</v>
      </c>
      <c r="AZ792" s="10">
        <f t="shared" si="474"/>
        <v>-23.881472477827508</v>
      </c>
      <c r="BA792" s="10">
        <f t="shared" si="475"/>
        <v>-127.28760662733893</v>
      </c>
      <c r="BB792" s="10">
        <f t="shared" si="476"/>
        <v>52.712393372661069</v>
      </c>
      <c r="BC792" s="48"/>
      <c r="BD792" s="46">
        <f t="shared" si="477"/>
        <v>-24</v>
      </c>
      <c r="BE792" s="46">
        <f t="shared" si="478"/>
        <v>-127</v>
      </c>
      <c r="BF792" s="46">
        <f t="shared" si="479"/>
        <v>53</v>
      </c>
    </row>
    <row r="793" spans="22:58" x14ac:dyDescent="0.3">
      <c r="V793" s="29">
        <v>8.8900000000001302</v>
      </c>
      <c r="W793" s="38">
        <f t="shared" si="449"/>
        <v>7762471166.2892637</v>
      </c>
      <c r="X793" s="30">
        <f t="shared" si="483"/>
        <v>0.52657877444698298</v>
      </c>
      <c r="Y793" s="31">
        <f t="shared" si="450"/>
        <v>-126.82784764267269</v>
      </c>
      <c r="Z793" s="31">
        <f t="shared" si="451"/>
        <v>-89.999973894606129</v>
      </c>
      <c r="AA793" s="31">
        <f t="shared" si="452"/>
        <v>115.6330005318476</v>
      </c>
      <c r="AB793" s="31">
        <f t="shared" si="453"/>
        <v>-89.999905273256871</v>
      </c>
      <c r="AC793" s="31">
        <f t="shared" si="454"/>
        <v>52.848470095147874</v>
      </c>
      <c r="AD793" s="31">
        <f t="shared" si="455"/>
        <v>89.86947325640044</v>
      </c>
      <c r="AE793" s="31">
        <f t="shared" si="456"/>
        <v>42.180201758769769</v>
      </c>
      <c r="AF793" s="31">
        <f t="shared" si="457"/>
        <v>-90.130405911462574</v>
      </c>
      <c r="AG793" s="31">
        <f t="shared" si="480"/>
        <v>92.110410468749379</v>
      </c>
      <c r="AH793" s="31">
        <f t="shared" si="458"/>
        <v>-234.22085787710807</v>
      </c>
      <c r="AI793" s="31">
        <f t="shared" si="459"/>
        <v>-89.999999999888558</v>
      </c>
      <c r="AJ793" s="31">
        <f t="shared" si="460"/>
        <v>151.5552334101574</v>
      </c>
      <c r="AK793" s="31">
        <f t="shared" si="461"/>
        <v>89.999998485180242</v>
      </c>
      <c r="AL793" s="32">
        <f t="shared" si="462"/>
        <v>-93.077036793705417</v>
      </c>
      <c r="AM793" s="31">
        <f t="shared" si="463"/>
        <v>-89.998728633415112</v>
      </c>
      <c r="AN793" s="31">
        <f t="shared" si="464"/>
        <v>-83.632250791906728</v>
      </c>
      <c r="AO793" s="31">
        <f t="shared" si="465"/>
        <v>-89.998730148123428</v>
      </c>
      <c r="AP793" s="30">
        <f t="shared" si="481"/>
        <v>23.609121289162623</v>
      </c>
      <c r="AQ793" s="30">
        <f t="shared" si="482"/>
        <v>-22.498774732165998</v>
      </c>
      <c r="AR793" s="31">
        <f t="shared" si="466"/>
        <v>-40.341702476140334</v>
      </c>
      <c r="AS793" s="33">
        <f t="shared" si="467"/>
        <v>-180.12913605958602</v>
      </c>
      <c r="AT793" s="31">
        <f t="shared" si="468"/>
        <v>17.875816031386094</v>
      </c>
      <c r="AU793" s="31">
        <f t="shared" si="469"/>
        <v>82.662984873500079</v>
      </c>
      <c r="AV793" s="32">
        <f t="shared" si="470"/>
        <v>-1.268725782469502</v>
      </c>
      <c r="AW793" s="31">
        <f t="shared" si="471"/>
        <v>-30.219971278533365</v>
      </c>
      <c r="AX793" s="34">
        <f t="shared" si="472"/>
        <v>16.607090248916592</v>
      </c>
      <c r="AY793" s="35">
        <f t="shared" si="473"/>
        <v>52.443013594966715</v>
      </c>
      <c r="AZ793" s="10">
        <f t="shared" si="474"/>
        <v>-23.734612227223742</v>
      </c>
      <c r="BA793" s="10">
        <f t="shared" si="475"/>
        <v>-127.6861224646193</v>
      </c>
      <c r="BB793" s="10">
        <f t="shared" si="476"/>
        <v>52.313877535380698</v>
      </c>
      <c r="BC793" s="37"/>
      <c r="BD793" s="46">
        <f t="shared" si="477"/>
        <v>-24</v>
      </c>
      <c r="BE793" s="46">
        <f t="shared" si="478"/>
        <v>-128</v>
      </c>
      <c r="BF793" s="46">
        <f t="shared" si="479"/>
        <v>52</v>
      </c>
    </row>
    <row r="794" spans="22:58" x14ac:dyDescent="0.3">
      <c r="V794" s="29">
        <v>8.90000000000013</v>
      </c>
      <c r="W794" s="38">
        <f t="shared" si="449"/>
        <v>7943282347.2452154</v>
      </c>
      <c r="X794" s="30">
        <f t="shared" si="483"/>
        <v>0.52657877444698298</v>
      </c>
      <c r="Y794" s="31">
        <f t="shared" si="450"/>
        <v>-127.02784764267265</v>
      </c>
      <c r="Z794" s="31">
        <f t="shared" si="451"/>
        <v>-89.999974488837438</v>
      </c>
      <c r="AA794" s="31">
        <f t="shared" si="452"/>
        <v>115.83300053184706</v>
      </c>
      <c r="AB794" s="31">
        <f t="shared" si="453"/>
        <v>-89.99990742950078</v>
      </c>
      <c r="AC794" s="31">
        <f t="shared" si="454"/>
        <v>53.048469080719435</v>
      </c>
      <c r="AD794" s="31">
        <f t="shared" si="455"/>
        <v>89.872444397892835</v>
      </c>
      <c r="AE794" s="31">
        <f t="shared" si="456"/>
        <v>42.380200744340833</v>
      </c>
      <c r="AF794" s="31">
        <f t="shared" si="457"/>
        <v>-90.127437520445383</v>
      </c>
      <c r="AG794" s="31">
        <f t="shared" si="480"/>
        <v>92.110410468749379</v>
      </c>
      <c r="AH794" s="31">
        <f t="shared" si="458"/>
        <v>-234.42085787710806</v>
      </c>
      <c r="AI794" s="31">
        <f t="shared" si="459"/>
        <v>-89.999999999891088</v>
      </c>
      <c r="AJ794" s="31">
        <f t="shared" si="460"/>
        <v>151.75523341015742</v>
      </c>
      <c r="AK794" s="31">
        <f t="shared" si="461"/>
        <v>89.999998519661744</v>
      </c>
      <c r="AL794" s="32">
        <f t="shared" si="462"/>
        <v>-93.27703679360917</v>
      </c>
      <c r="AM794" s="31">
        <f t="shared" si="463"/>
        <v>-89.998757573251751</v>
      </c>
      <c r="AN794" s="31">
        <f t="shared" si="464"/>
        <v>-83.832250791810452</v>
      </c>
      <c r="AO794" s="31">
        <f t="shared" si="465"/>
        <v>-89.998759053481095</v>
      </c>
      <c r="AP794" s="30">
        <f t="shared" si="481"/>
        <v>23.609121289162623</v>
      </c>
      <c r="AQ794" s="30">
        <f t="shared" si="482"/>
        <v>-22.498774732165998</v>
      </c>
      <c r="AR794" s="31">
        <f t="shared" si="466"/>
        <v>-40.341703490472995</v>
      </c>
      <c r="AS794" s="33">
        <f t="shared" si="467"/>
        <v>-180.12619657392648</v>
      </c>
      <c r="AT794" s="31">
        <f t="shared" si="468"/>
        <v>18.072627092433176</v>
      </c>
      <c r="AU794" s="31">
        <f t="shared" si="469"/>
        <v>82.828236820754512</v>
      </c>
      <c r="AV794" s="32">
        <f t="shared" si="470"/>
        <v>-1.3202698888785238</v>
      </c>
      <c r="AW794" s="31">
        <f t="shared" si="471"/>
        <v>-30.796986089324506</v>
      </c>
      <c r="AX794" s="34">
        <f t="shared" si="472"/>
        <v>16.752357203554652</v>
      </c>
      <c r="AY794" s="35">
        <f t="shared" si="473"/>
        <v>52.031250731430006</v>
      </c>
      <c r="AZ794" s="10">
        <f t="shared" si="474"/>
        <v>-23.589346286918342</v>
      </c>
      <c r="BA794" s="10">
        <f t="shared" si="475"/>
        <v>-128.09494584249649</v>
      </c>
      <c r="BB794" s="10">
        <f t="shared" si="476"/>
        <v>51.905054157503514</v>
      </c>
      <c r="BC794" s="37"/>
      <c r="BD794" s="46">
        <f t="shared" si="477"/>
        <v>-24</v>
      </c>
      <c r="BE794" s="46">
        <f t="shared" si="478"/>
        <v>-128</v>
      </c>
      <c r="BF794" s="46">
        <f t="shared" si="479"/>
        <v>52</v>
      </c>
    </row>
    <row r="795" spans="22:58" x14ac:dyDescent="0.3">
      <c r="V795" s="29">
        <v>8.9100000000001298</v>
      </c>
      <c r="W795" s="36">
        <f t="shared" si="449"/>
        <v>8128305161.6434479</v>
      </c>
      <c r="X795" s="30">
        <f t="shared" si="483"/>
        <v>0.52657877444698298</v>
      </c>
      <c r="Y795" s="31">
        <f t="shared" si="450"/>
        <v>-127.22784764267261</v>
      </c>
      <c r="Z795" s="31">
        <f t="shared" si="451"/>
        <v>-89.999975069542401</v>
      </c>
      <c r="AA795" s="31">
        <f t="shared" si="452"/>
        <v>116.03300053184654</v>
      </c>
      <c r="AB795" s="31">
        <f t="shared" si="453"/>
        <v>-89.999909536662614</v>
      </c>
      <c r="AC795" s="31">
        <f t="shared" si="454"/>
        <v>53.248468111947588</v>
      </c>
      <c r="AD795" s="31">
        <f t="shared" si="455"/>
        <v>89.87534790861082</v>
      </c>
      <c r="AE795" s="31">
        <f t="shared" si="456"/>
        <v>42.580199775568502</v>
      </c>
      <c r="AF795" s="31">
        <f t="shared" si="457"/>
        <v>-90.124536697594181</v>
      </c>
      <c r="AG795" s="31">
        <f t="shared" si="480"/>
        <v>92.110410468749379</v>
      </c>
      <c r="AH795" s="31">
        <f t="shared" si="458"/>
        <v>-234.62085787710805</v>
      </c>
      <c r="AI795" s="31">
        <f t="shared" si="459"/>
        <v>-89.999999999893561</v>
      </c>
      <c r="AJ795" s="31">
        <f t="shared" si="460"/>
        <v>151.9552334101574</v>
      </c>
      <c r="AK795" s="31">
        <f t="shared" si="461"/>
        <v>89.999998553358367</v>
      </c>
      <c r="AL795" s="32">
        <f t="shared" si="462"/>
        <v>-93.477036793517257</v>
      </c>
      <c r="AM795" s="31">
        <f t="shared" si="463"/>
        <v>-89.998785854337299</v>
      </c>
      <c r="AN795" s="31">
        <f t="shared" si="464"/>
        <v>-84.032250791718539</v>
      </c>
      <c r="AO795" s="31">
        <f t="shared" si="465"/>
        <v>-89.998787300872493</v>
      </c>
      <c r="AP795" s="30">
        <f t="shared" si="481"/>
        <v>23.609121289162623</v>
      </c>
      <c r="AQ795" s="30">
        <f t="shared" si="482"/>
        <v>-22.498774732165998</v>
      </c>
      <c r="AR795" s="31">
        <f t="shared" si="466"/>
        <v>-40.341704459153412</v>
      </c>
      <c r="AS795" s="33">
        <f t="shared" si="467"/>
        <v>-180.12332399846667</v>
      </c>
      <c r="AT795" s="31">
        <f t="shared" si="468"/>
        <v>18.26957949195338</v>
      </c>
      <c r="AU795" s="31">
        <f t="shared" si="469"/>
        <v>82.989843157695177</v>
      </c>
      <c r="AV795" s="32">
        <f t="shared" si="470"/>
        <v>-1.3735954400246466</v>
      </c>
      <c r="AW795" s="31">
        <f t="shared" si="471"/>
        <v>-31.380355483298253</v>
      </c>
      <c r="AX795" s="34">
        <f t="shared" si="472"/>
        <v>16.895984051928732</v>
      </c>
      <c r="AY795" s="35">
        <f t="shared" si="473"/>
        <v>51.609487674396924</v>
      </c>
      <c r="AZ795" s="10">
        <f t="shared" si="474"/>
        <v>-23.44572040722468</v>
      </c>
      <c r="BA795" s="10">
        <f t="shared" si="475"/>
        <v>-128.51383632406976</v>
      </c>
      <c r="BB795" s="10">
        <f t="shared" si="476"/>
        <v>51.486163675930243</v>
      </c>
      <c r="BC795" s="48"/>
      <c r="BD795" s="46">
        <f t="shared" si="477"/>
        <v>-23</v>
      </c>
      <c r="BE795" s="46">
        <f t="shared" si="478"/>
        <v>-129</v>
      </c>
      <c r="BF795" s="46">
        <f t="shared" si="479"/>
        <v>51</v>
      </c>
    </row>
    <row r="796" spans="22:58" x14ac:dyDescent="0.3">
      <c r="V796" s="29">
        <v>8.9200000000001296</v>
      </c>
      <c r="W796" s="38">
        <f t="shared" si="449"/>
        <v>8317637711.0292225</v>
      </c>
      <c r="X796" s="30">
        <f t="shared" si="483"/>
        <v>0.52657877444698298</v>
      </c>
      <c r="Y796" s="31">
        <f t="shared" si="450"/>
        <v>-127.42784764267257</v>
      </c>
      <c r="Z796" s="31">
        <f t="shared" si="451"/>
        <v>-89.999975637028882</v>
      </c>
      <c r="AA796" s="31">
        <f t="shared" si="452"/>
        <v>116.23300053184606</v>
      </c>
      <c r="AB796" s="31">
        <f t="shared" si="453"/>
        <v>-89.999911595859572</v>
      </c>
      <c r="AC796" s="31">
        <f t="shared" si="454"/>
        <v>53.448467186777442</v>
      </c>
      <c r="AD796" s="31">
        <f t="shared" si="455"/>
        <v>89.878185327974506</v>
      </c>
      <c r="AE796" s="31">
        <f t="shared" si="456"/>
        <v>42.780198850397916</v>
      </c>
      <c r="AF796" s="31">
        <f t="shared" si="457"/>
        <v>-90.121701904913948</v>
      </c>
      <c r="AG796" s="31">
        <f t="shared" si="480"/>
        <v>92.110410468749379</v>
      </c>
      <c r="AH796" s="31">
        <f t="shared" si="458"/>
        <v>-234.82085787710804</v>
      </c>
      <c r="AI796" s="31">
        <f t="shared" si="459"/>
        <v>-89.999999999895991</v>
      </c>
      <c r="AJ796" s="31">
        <f t="shared" si="460"/>
        <v>152.15523341015742</v>
      </c>
      <c r="AK796" s="31">
        <f t="shared" si="461"/>
        <v>89.999998586287944</v>
      </c>
      <c r="AL796" s="32">
        <f t="shared" si="462"/>
        <v>-93.677036793429494</v>
      </c>
      <c r="AM796" s="31">
        <f t="shared" si="463"/>
        <v>-89.998813491666738</v>
      </c>
      <c r="AN796" s="31">
        <f t="shared" si="464"/>
        <v>-84.232250791630747</v>
      </c>
      <c r="AO796" s="31">
        <f t="shared" si="465"/>
        <v>-89.998814905274784</v>
      </c>
      <c r="AP796" s="30">
        <f t="shared" si="481"/>
        <v>23.609121289162623</v>
      </c>
      <c r="AQ796" s="30">
        <f t="shared" si="482"/>
        <v>-22.498774732165998</v>
      </c>
      <c r="AR796" s="31">
        <f t="shared" si="466"/>
        <v>-40.341705384236207</v>
      </c>
      <c r="AS796" s="33">
        <f t="shared" si="467"/>
        <v>-180.12051681018875</v>
      </c>
      <c r="AT796" s="31">
        <f t="shared" si="468"/>
        <v>18.466667058333268</v>
      </c>
      <c r="AU796" s="31">
        <f t="shared" si="469"/>
        <v>83.147879279272445</v>
      </c>
      <c r="AV796" s="32">
        <f t="shared" si="470"/>
        <v>-1.428741133330296</v>
      </c>
      <c r="AW796" s="31">
        <f t="shared" si="471"/>
        <v>-31.969904932645967</v>
      </c>
      <c r="AX796" s="34">
        <f t="shared" si="472"/>
        <v>17.037925925002973</v>
      </c>
      <c r="AY796" s="35">
        <f t="shared" si="473"/>
        <v>51.177974346626478</v>
      </c>
      <c r="AZ796" s="10">
        <f t="shared" si="474"/>
        <v>-23.303779459233233</v>
      </c>
      <c r="BA796" s="10">
        <f t="shared" si="475"/>
        <v>-128.94254246356226</v>
      </c>
      <c r="BB796" s="10">
        <f t="shared" si="476"/>
        <v>51.057457536437738</v>
      </c>
      <c r="BC796" s="37"/>
      <c r="BD796" s="46">
        <f t="shared" si="477"/>
        <v>-23</v>
      </c>
      <c r="BE796" s="46">
        <f t="shared" si="478"/>
        <v>-129</v>
      </c>
      <c r="BF796" s="46">
        <f t="shared" si="479"/>
        <v>51</v>
      </c>
    </row>
    <row r="797" spans="22:58" x14ac:dyDescent="0.3">
      <c r="V797" s="29">
        <v>8.9300000000001294</v>
      </c>
      <c r="W797" s="38">
        <f t="shared" si="449"/>
        <v>8511380382.0263042</v>
      </c>
      <c r="X797" s="30">
        <f t="shared" si="483"/>
        <v>0.52657877444698298</v>
      </c>
      <c r="Y797" s="31">
        <f t="shared" si="450"/>
        <v>-127.62784764267252</v>
      </c>
      <c r="Z797" s="31">
        <f t="shared" si="451"/>
        <v>-89.99997619159781</v>
      </c>
      <c r="AA797" s="31">
        <f t="shared" si="452"/>
        <v>116.43300053184555</v>
      </c>
      <c r="AB797" s="31">
        <f t="shared" si="453"/>
        <v>-89.999913608183476</v>
      </c>
      <c r="AC797" s="31">
        <f t="shared" si="454"/>
        <v>53.648466303246607</v>
      </c>
      <c r="AD797" s="31">
        <f t="shared" si="455"/>
        <v>89.880958160365523</v>
      </c>
      <c r="AE797" s="31">
        <f t="shared" si="456"/>
        <v>42.980197966866626</v>
      </c>
      <c r="AF797" s="31">
        <f t="shared" si="457"/>
        <v>-90.118931639415749</v>
      </c>
      <c r="AG797" s="31">
        <f t="shared" si="480"/>
        <v>92.110410468749379</v>
      </c>
      <c r="AH797" s="31">
        <f t="shared" si="458"/>
        <v>-235.02085787710803</v>
      </c>
      <c r="AI797" s="31">
        <f t="shared" si="459"/>
        <v>-89.999999999898364</v>
      </c>
      <c r="AJ797" s="31">
        <f t="shared" si="460"/>
        <v>152.35523341015738</v>
      </c>
      <c r="AK797" s="31">
        <f t="shared" si="461"/>
        <v>89.999998618467956</v>
      </c>
      <c r="AL797" s="32">
        <f t="shared" si="462"/>
        <v>-93.877036793345638</v>
      </c>
      <c r="AM797" s="31">
        <f t="shared" si="463"/>
        <v>-89.998840499893745</v>
      </c>
      <c r="AN797" s="31">
        <f t="shared" si="464"/>
        <v>-84.43225079154692</v>
      </c>
      <c r="AO797" s="31">
        <f t="shared" si="465"/>
        <v>-89.998841881324154</v>
      </c>
      <c r="AP797" s="30">
        <f t="shared" si="481"/>
        <v>23.609121289162623</v>
      </c>
      <c r="AQ797" s="30">
        <f t="shared" si="482"/>
        <v>-22.498774732165998</v>
      </c>
      <c r="AR797" s="31">
        <f t="shared" si="466"/>
        <v>-40.341706267683669</v>
      </c>
      <c r="AS797" s="33">
        <f t="shared" si="467"/>
        <v>-180.11777352073989</v>
      </c>
      <c r="AT797" s="31">
        <f t="shared" si="468"/>
        <v>18.663883881395954</v>
      </c>
      <c r="AU797" s="31">
        <f t="shared" si="469"/>
        <v>83.302419354527004</v>
      </c>
      <c r="AV797" s="32">
        <f t="shared" si="470"/>
        <v>-1.4857449488330785</v>
      </c>
      <c r="AW797" s="31">
        <f t="shared" si="471"/>
        <v>-32.565447651402472</v>
      </c>
      <c r="AX797" s="34">
        <f t="shared" si="472"/>
        <v>17.178138932562874</v>
      </c>
      <c r="AY797" s="35">
        <f t="shared" si="473"/>
        <v>50.736971703124532</v>
      </c>
      <c r="AZ797" s="10">
        <f t="shared" si="474"/>
        <v>-23.163567335120796</v>
      </c>
      <c r="BA797" s="10">
        <f t="shared" si="475"/>
        <v>-129.38080181761535</v>
      </c>
      <c r="BB797" s="10">
        <f t="shared" si="476"/>
        <v>50.61919818238465</v>
      </c>
      <c r="BC797" s="37"/>
      <c r="BD797" s="46">
        <f t="shared" si="477"/>
        <v>-23</v>
      </c>
      <c r="BE797" s="46">
        <f t="shared" si="478"/>
        <v>-129</v>
      </c>
      <c r="BF797" s="46">
        <f t="shared" si="479"/>
        <v>51</v>
      </c>
    </row>
    <row r="798" spans="22:58" x14ac:dyDescent="0.3">
      <c r="V798" s="29">
        <v>8.9400000000001292</v>
      </c>
      <c r="W798" s="36">
        <f t="shared" si="449"/>
        <v>8709635899.5634041</v>
      </c>
      <c r="X798" s="30">
        <f t="shared" si="483"/>
        <v>0.52657877444698298</v>
      </c>
      <c r="Y798" s="31">
        <f t="shared" si="450"/>
        <v>-127.82784764267248</v>
      </c>
      <c r="Z798" s="31">
        <f t="shared" si="451"/>
        <v>-89.999976733543221</v>
      </c>
      <c r="AA798" s="31">
        <f t="shared" si="452"/>
        <v>116.63300053184511</v>
      </c>
      <c r="AB798" s="31">
        <f t="shared" si="453"/>
        <v>-89.999915574701319</v>
      </c>
      <c r="AC798" s="31">
        <f t="shared" si="454"/>
        <v>53.848465459481069</v>
      </c>
      <c r="AD798" s="31">
        <f t="shared" si="455"/>
        <v>89.883667875924289</v>
      </c>
      <c r="AE798" s="31">
        <f t="shared" si="456"/>
        <v>43.18019712310069</v>
      </c>
      <c r="AF798" s="31">
        <f t="shared" si="457"/>
        <v>-90.116224432320251</v>
      </c>
      <c r="AG798" s="31">
        <f t="shared" si="480"/>
        <v>92.110410468749379</v>
      </c>
      <c r="AH798" s="31">
        <f t="shared" si="458"/>
        <v>-235.22085787710805</v>
      </c>
      <c r="AI798" s="31">
        <f t="shared" si="459"/>
        <v>-89.99999999990068</v>
      </c>
      <c r="AJ798" s="31">
        <f t="shared" si="460"/>
        <v>152.55523341015737</v>
      </c>
      <c r="AK798" s="31">
        <f t="shared" si="461"/>
        <v>89.999998649915469</v>
      </c>
      <c r="AL798" s="32">
        <f t="shared" si="462"/>
        <v>-94.077036793265592</v>
      </c>
      <c r="AM798" s="31">
        <f t="shared" si="463"/>
        <v>-89.998866893338473</v>
      </c>
      <c r="AN798" s="31">
        <f t="shared" si="464"/>
        <v>-84.632250791466873</v>
      </c>
      <c r="AO798" s="31">
        <f t="shared" si="465"/>
        <v>-89.998868243323685</v>
      </c>
      <c r="AP798" s="30">
        <f t="shared" si="481"/>
        <v>23.609121289162623</v>
      </c>
      <c r="AQ798" s="30">
        <f t="shared" si="482"/>
        <v>-22.498774732165998</v>
      </c>
      <c r="AR798" s="31">
        <f t="shared" si="466"/>
        <v>-40.341707111369558</v>
      </c>
      <c r="AS798" s="33">
        <f t="shared" si="467"/>
        <v>-180.11509267564395</v>
      </c>
      <c r="AT798" s="31">
        <f t="shared" si="468"/>
        <v>18.86122430202645</v>
      </c>
      <c r="AU798" s="31">
        <f t="shared" si="469"/>
        <v>83.453536323497858</v>
      </c>
      <c r="AV798" s="32">
        <f t="shared" si="470"/>
        <v>-1.5446440367903342</v>
      </c>
      <c r="AW798" s="31">
        <f t="shared" si="471"/>
        <v>-33.166784651888484</v>
      </c>
      <c r="AX798" s="34">
        <f t="shared" si="472"/>
        <v>17.316580265236116</v>
      </c>
      <c r="AY798" s="35">
        <f t="shared" si="473"/>
        <v>50.286751671609373</v>
      </c>
      <c r="AZ798" s="10">
        <f t="shared" si="474"/>
        <v>-23.025126846133443</v>
      </c>
      <c r="BA798" s="10">
        <f t="shared" si="475"/>
        <v>-129.82834100403457</v>
      </c>
      <c r="BB798" s="10">
        <f t="shared" si="476"/>
        <v>50.17165899596543</v>
      </c>
      <c r="BC798" s="48"/>
      <c r="BD798" s="46">
        <f t="shared" si="477"/>
        <v>-23</v>
      </c>
      <c r="BE798" s="46">
        <f t="shared" si="478"/>
        <v>-130</v>
      </c>
      <c r="BF798" s="46">
        <f t="shared" si="479"/>
        <v>50</v>
      </c>
    </row>
    <row r="799" spans="22:58" x14ac:dyDescent="0.3">
      <c r="V799" s="29">
        <v>8.9500000000001307</v>
      </c>
      <c r="W799" s="38">
        <f t="shared" si="449"/>
        <v>8912509381.3401451</v>
      </c>
      <c r="X799" s="30">
        <f t="shared" si="483"/>
        <v>0.52657877444698298</v>
      </c>
      <c r="Y799" s="31">
        <f t="shared" si="450"/>
        <v>-128.02784764267247</v>
      </c>
      <c r="Z799" s="31">
        <f t="shared" si="451"/>
        <v>-89.999977263152431</v>
      </c>
      <c r="AA799" s="31">
        <f t="shared" si="452"/>
        <v>116.83300053184473</v>
      </c>
      <c r="AB799" s="31">
        <f t="shared" si="453"/>
        <v>-89.999917496455737</v>
      </c>
      <c r="AC799" s="31">
        <f t="shared" si="454"/>
        <v>54.048464653691113</v>
      </c>
      <c r="AD799" s="31">
        <f t="shared" si="455"/>
        <v>89.88631591132939</v>
      </c>
      <c r="AE799" s="31">
        <f t="shared" si="456"/>
        <v>43.380196317310364</v>
      </c>
      <c r="AF799" s="31">
        <f t="shared" si="457"/>
        <v>-90.113578848278777</v>
      </c>
      <c r="AG799" s="31">
        <f t="shared" si="480"/>
        <v>92.110410468749379</v>
      </c>
      <c r="AH799" s="31">
        <f t="shared" si="458"/>
        <v>-235.42085787710806</v>
      </c>
      <c r="AI799" s="31">
        <f t="shared" si="459"/>
        <v>-89.999999999902926</v>
      </c>
      <c r="AJ799" s="31">
        <f t="shared" si="460"/>
        <v>152.75523341015739</v>
      </c>
      <c r="AK799" s="31">
        <f t="shared" si="461"/>
        <v>89.999998680647138</v>
      </c>
      <c r="AL799" s="32">
        <f t="shared" si="462"/>
        <v>-94.277036793189168</v>
      </c>
      <c r="AM799" s="31">
        <f t="shared" si="463"/>
        <v>-89.998892685995031</v>
      </c>
      <c r="AN799" s="31">
        <f t="shared" si="464"/>
        <v>-84.832250791390479</v>
      </c>
      <c r="AO799" s="31">
        <f t="shared" si="465"/>
        <v>-89.998894005250818</v>
      </c>
      <c r="AP799" s="30">
        <f t="shared" si="481"/>
        <v>23.609121289162623</v>
      </c>
      <c r="AQ799" s="30">
        <f t="shared" si="482"/>
        <v>-22.498774732165998</v>
      </c>
      <c r="AR799" s="31">
        <f t="shared" si="466"/>
        <v>-40.34170791708349</v>
      </c>
      <c r="AS799" s="33">
        <f t="shared" si="467"/>
        <v>-180.1124728535296</v>
      </c>
      <c r="AT799" s="31">
        <f t="shared" si="468"/>
        <v>19.058682902146955</v>
      </c>
      <c r="AU799" s="31">
        <f t="shared" si="469"/>
        <v>83.60130189608762</v>
      </c>
      <c r="AV799" s="32">
        <f t="shared" si="470"/>
        <v>-1.6054746038899068</v>
      </c>
      <c r="AW799" s="31">
        <f t="shared" si="471"/>
        <v>-33.773704852853733</v>
      </c>
      <c r="AX799" s="34">
        <f t="shared" si="472"/>
        <v>17.453208298257049</v>
      </c>
      <c r="AY799" s="35">
        <f t="shared" si="473"/>
        <v>49.827597043233887</v>
      </c>
      <c r="AZ799" s="10">
        <f t="shared" si="474"/>
        <v>-22.88849961882644</v>
      </c>
      <c r="BA799" s="10">
        <f t="shared" si="475"/>
        <v>-130.28487581029572</v>
      </c>
      <c r="BB799" s="10">
        <f t="shared" si="476"/>
        <v>49.715124189704284</v>
      </c>
      <c r="BC799" s="37"/>
      <c r="BD799" s="46">
        <f t="shared" si="477"/>
        <v>-23</v>
      </c>
      <c r="BE799" s="46">
        <f t="shared" si="478"/>
        <v>-130</v>
      </c>
      <c r="BF799" s="46">
        <f t="shared" si="479"/>
        <v>50</v>
      </c>
    </row>
    <row r="800" spans="22:58" x14ac:dyDescent="0.3">
      <c r="V800" s="29">
        <v>8.9600000000001305</v>
      </c>
      <c r="W800" s="38">
        <f t="shared" si="449"/>
        <v>9120108393.5618477</v>
      </c>
      <c r="X800" s="30">
        <f t="shared" si="483"/>
        <v>0.52657877444698298</v>
      </c>
      <c r="Y800" s="31">
        <f t="shared" si="450"/>
        <v>-128.22784764267246</v>
      </c>
      <c r="Z800" s="31">
        <f t="shared" si="451"/>
        <v>-89.99997778070626</v>
      </c>
      <c r="AA800" s="31">
        <f t="shared" si="452"/>
        <v>117.03300053184432</v>
      </c>
      <c r="AB800" s="31">
        <f t="shared" si="453"/>
        <v>-89.999919374465676</v>
      </c>
      <c r="AC800" s="31">
        <f t="shared" si="454"/>
        <v>54.248463884167506</v>
      </c>
      <c r="AD800" s="31">
        <f t="shared" si="455"/>
        <v>89.888903670558932</v>
      </c>
      <c r="AE800" s="31">
        <f t="shared" si="456"/>
        <v>43.58019554778636</v>
      </c>
      <c r="AF800" s="31">
        <f t="shared" si="457"/>
        <v>-90.110993484613005</v>
      </c>
      <c r="AG800" s="31">
        <f t="shared" si="480"/>
        <v>92.110410468749379</v>
      </c>
      <c r="AH800" s="31">
        <f t="shared" si="458"/>
        <v>-235.62085787710805</v>
      </c>
      <c r="AI800" s="31">
        <f t="shared" si="459"/>
        <v>-89.999999999905143</v>
      </c>
      <c r="AJ800" s="31">
        <f t="shared" si="460"/>
        <v>152.9552334101574</v>
      </c>
      <c r="AK800" s="31">
        <f t="shared" si="461"/>
        <v>89.999998710679293</v>
      </c>
      <c r="AL800" s="32">
        <f t="shared" si="462"/>
        <v>-94.477036793116156</v>
      </c>
      <c r="AM800" s="31">
        <f t="shared" si="463"/>
        <v>-89.998917891539051</v>
      </c>
      <c r="AN800" s="31">
        <f t="shared" si="464"/>
        <v>-85.032250791317438</v>
      </c>
      <c r="AO800" s="31">
        <f t="shared" si="465"/>
        <v>-89.998919180764901</v>
      </c>
      <c r="AP800" s="30">
        <f t="shared" si="481"/>
        <v>23.609121289162623</v>
      </c>
      <c r="AQ800" s="30">
        <f t="shared" si="482"/>
        <v>-22.498774732165998</v>
      </c>
      <c r="AR800" s="31">
        <f t="shared" si="466"/>
        <v>-40.341708686534453</v>
      </c>
      <c r="AS800" s="33">
        <f t="shared" si="467"/>
        <v>-180.10991266537792</v>
      </c>
      <c r="AT800" s="31">
        <f t="shared" si="468"/>
        <v>19.256254495036185</v>
      </c>
      <c r="AU800" s="31">
        <f t="shared" si="469"/>
        <v>83.745786552733719</v>
      </c>
      <c r="AV800" s="32">
        <f t="shared" si="470"/>
        <v>-1.6682717986882998</v>
      </c>
      <c r="AW800" s="31">
        <f t="shared" si="471"/>
        <v>-34.38598524115816</v>
      </c>
      <c r="AX800" s="34">
        <f t="shared" si="472"/>
        <v>17.587982696347886</v>
      </c>
      <c r="AY800" s="35">
        <f t="shared" si="473"/>
        <v>49.359801311575559</v>
      </c>
      <c r="AZ800" s="10">
        <f t="shared" si="474"/>
        <v>-22.753725990186567</v>
      </c>
      <c r="BA800" s="10">
        <f t="shared" si="475"/>
        <v>-130.75011135380237</v>
      </c>
      <c r="BB800" s="10">
        <f t="shared" si="476"/>
        <v>49.249888646197633</v>
      </c>
      <c r="BC800" s="37"/>
      <c r="BD800" s="46">
        <f t="shared" si="477"/>
        <v>-23</v>
      </c>
      <c r="BE800" s="46">
        <f t="shared" si="478"/>
        <v>-131</v>
      </c>
      <c r="BF800" s="46">
        <f t="shared" si="479"/>
        <v>49</v>
      </c>
    </row>
    <row r="801" spans="22:58" x14ac:dyDescent="0.3">
      <c r="V801" s="29">
        <v>8.9700000000001303</v>
      </c>
      <c r="W801" s="36">
        <f t="shared" si="449"/>
        <v>9332543007.9727249</v>
      </c>
      <c r="X801" s="30">
        <f t="shared" si="483"/>
        <v>0.52657877444698298</v>
      </c>
      <c r="Y801" s="31">
        <f t="shared" si="450"/>
        <v>-128.42784764267242</v>
      </c>
      <c r="Z801" s="31">
        <f t="shared" si="451"/>
        <v>-89.999978286479134</v>
      </c>
      <c r="AA801" s="31">
        <f t="shared" si="452"/>
        <v>117.23300053184391</v>
      </c>
      <c r="AB801" s="31">
        <f t="shared" si="453"/>
        <v>-89.999921209726907</v>
      </c>
      <c r="AC801" s="31">
        <f t="shared" si="454"/>
        <v>54.448463149278048</v>
      </c>
      <c r="AD801" s="31">
        <f t="shared" si="455"/>
        <v>89.891432525634883</v>
      </c>
      <c r="AE801" s="31">
        <f t="shared" si="456"/>
        <v>43.780194812896532</v>
      </c>
      <c r="AF801" s="31">
        <f t="shared" si="457"/>
        <v>-90.108466970571158</v>
      </c>
      <c r="AG801" s="31">
        <f t="shared" si="480"/>
        <v>92.110410468749379</v>
      </c>
      <c r="AH801" s="31">
        <f t="shared" si="458"/>
        <v>-235.82085787710807</v>
      </c>
      <c r="AI801" s="31">
        <f t="shared" si="459"/>
        <v>-89.999999999907303</v>
      </c>
      <c r="AJ801" s="31">
        <f t="shared" si="460"/>
        <v>153.15523341015739</v>
      </c>
      <c r="AK801" s="31">
        <f t="shared" si="461"/>
        <v>89.999998740027806</v>
      </c>
      <c r="AL801" s="32">
        <f t="shared" si="462"/>
        <v>-94.677036793046426</v>
      </c>
      <c r="AM801" s="31">
        <f t="shared" si="463"/>
        <v>-89.998942523334847</v>
      </c>
      <c r="AN801" s="31">
        <f t="shared" si="464"/>
        <v>-85.232250791247708</v>
      </c>
      <c r="AO801" s="31">
        <f t="shared" si="465"/>
        <v>-89.998943783214344</v>
      </c>
      <c r="AP801" s="30">
        <f t="shared" si="481"/>
        <v>23.609121289162623</v>
      </c>
      <c r="AQ801" s="30">
        <f t="shared" si="482"/>
        <v>-22.498774732165998</v>
      </c>
      <c r="AR801" s="31">
        <f t="shared" si="466"/>
        <v>-40.341709421354551</v>
      </c>
      <c r="AS801" s="33">
        <f t="shared" si="467"/>
        <v>-180.1074107537855</v>
      </c>
      <c r="AT801" s="31">
        <f t="shared" si="468"/>
        <v>19.453934115986254</v>
      </c>
      <c r="AU801" s="31">
        <f t="shared" si="469"/>
        <v>83.887059546742719</v>
      </c>
      <c r="AV801" s="32">
        <f t="shared" si="470"/>
        <v>-1.7330695969384478</v>
      </c>
      <c r="AW801" s="31">
        <f t="shared" si="471"/>
        <v>-35.003391088470636</v>
      </c>
      <c r="AX801" s="34">
        <f t="shared" si="472"/>
        <v>17.720864519047804</v>
      </c>
      <c r="AY801" s="35">
        <f t="shared" si="473"/>
        <v>48.883668458272084</v>
      </c>
      <c r="AZ801" s="10">
        <f t="shared" si="474"/>
        <v>-22.620844902306747</v>
      </c>
      <c r="BA801" s="10">
        <f t="shared" si="475"/>
        <v>-131.22374229551343</v>
      </c>
      <c r="BB801" s="10">
        <f t="shared" si="476"/>
        <v>48.776257704486568</v>
      </c>
      <c r="BC801" s="48"/>
      <c r="BD801" s="46">
        <f t="shared" si="477"/>
        <v>-23</v>
      </c>
      <c r="BE801" s="46">
        <f t="shared" si="478"/>
        <v>-131</v>
      </c>
      <c r="BF801" s="46">
        <f t="shared" si="479"/>
        <v>49</v>
      </c>
    </row>
    <row r="802" spans="22:58" x14ac:dyDescent="0.3">
      <c r="V802" s="29">
        <v>8.9800000000001301</v>
      </c>
      <c r="W802" s="38">
        <f t="shared" si="449"/>
        <v>9549925860.2172394</v>
      </c>
      <c r="X802" s="30">
        <f t="shared" si="483"/>
        <v>0.52657877444698298</v>
      </c>
      <c r="Y802" s="31">
        <f t="shared" si="450"/>
        <v>-128.62784764267241</v>
      </c>
      <c r="Z802" s="31">
        <f t="shared" si="451"/>
        <v>-89.999978780739227</v>
      </c>
      <c r="AA802" s="31">
        <f t="shared" si="452"/>
        <v>117.43300053184356</v>
      </c>
      <c r="AB802" s="31">
        <f t="shared" si="453"/>
        <v>-89.999923003212473</v>
      </c>
      <c r="AC802" s="31">
        <f t="shared" si="454"/>
        <v>54.648462447463942</v>
      </c>
      <c r="AD802" s="31">
        <f t="shared" si="455"/>
        <v>89.89390381735025</v>
      </c>
      <c r="AE802" s="31">
        <f t="shared" si="456"/>
        <v>43.980194111082085</v>
      </c>
      <c r="AF802" s="31">
        <f t="shared" si="457"/>
        <v>-90.105997966601464</v>
      </c>
      <c r="AG802" s="31">
        <f t="shared" si="480"/>
        <v>92.110410468749379</v>
      </c>
      <c r="AH802" s="31">
        <f t="shared" si="458"/>
        <v>-236.02085787710806</v>
      </c>
      <c r="AI802" s="31">
        <f t="shared" si="459"/>
        <v>-89.99999999990942</v>
      </c>
      <c r="AJ802" s="31">
        <f t="shared" si="460"/>
        <v>153.35523341015741</v>
      </c>
      <c r="AK802" s="31">
        <f t="shared" si="461"/>
        <v>89.999998768708281</v>
      </c>
      <c r="AL802" s="32">
        <f t="shared" si="462"/>
        <v>-94.877036792979851</v>
      </c>
      <c r="AM802" s="31">
        <f t="shared" si="463"/>
        <v>-89.998966594442507</v>
      </c>
      <c r="AN802" s="31">
        <f t="shared" si="464"/>
        <v>-85.432250791181104</v>
      </c>
      <c r="AO802" s="31">
        <f t="shared" si="465"/>
        <v>-89.998967825643646</v>
      </c>
      <c r="AP802" s="30">
        <f t="shared" si="481"/>
        <v>23.609121289162623</v>
      </c>
      <c r="AQ802" s="30">
        <f t="shared" si="482"/>
        <v>-22.498774732165998</v>
      </c>
      <c r="AR802" s="31">
        <f t="shared" si="466"/>
        <v>-40.341710123102395</v>
      </c>
      <c r="AS802" s="33">
        <f t="shared" si="467"/>
        <v>-180.10496579224511</v>
      </c>
      <c r="AT802" s="31">
        <f t="shared" si="468"/>
        <v>19.651717013289424</v>
      </c>
      <c r="AU802" s="31">
        <f t="shared" si="469"/>
        <v>84.025188908152458</v>
      </c>
      <c r="AV802" s="32">
        <f t="shared" si="470"/>
        <v>-1.7999006875052874</v>
      </c>
      <c r="AW802" s="31">
        <f t="shared" si="471"/>
        <v>-35.625676224067803</v>
      </c>
      <c r="AX802" s="34">
        <f t="shared" si="472"/>
        <v>17.851816325784135</v>
      </c>
      <c r="AY802" s="35">
        <f t="shared" si="473"/>
        <v>48.399512684084655</v>
      </c>
      <c r="AZ802" s="10">
        <f t="shared" si="474"/>
        <v>-22.48989379731826</v>
      </c>
      <c r="BA802" s="10">
        <f t="shared" si="475"/>
        <v>-131.70545310816044</v>
      </c>
      <c r="BB802" s="10">
        <f t="shared" si="476"/>
        <v>48.294546891839559</v>
      </c>
      <c r="BC802" s="37"/>
      <c r="BD802" s="46">
        <f t="shared" si="477"/>
        <v>-22</v>
      </c>
      <c r="BE802" s="46">
        <f t="shared" si="478"/>
        <v>-132</v>
      </c>
      <c r="BF802" s="46">
        <f t="shared" si="479"/>
        <v>48</v>
      </c>
    </row>
    <row r="803" spans="22:58" x14ac:dyDescent="0.3">
      <c r="V803" s="29">
        <v>8.9900000000001299</v>
      </c>
      <c r="W803" s="38">
        <f t="shared" si="449"/>
        <v>9772372209.5610523</v>
      </c>
      <c r="X803" s="30">
        <f t="shared" si="483"/>
        <v>0.52657877444698298</v>
      </c>
      <c r="Y803" s="31">
        <f t="shared" si="450"/>
        <v>-128.82784764267234</v>
      </c>
      <c r="Z803" s="31">
        <f t="shared" si="451"/>
        <v>-89.999979263748571</v>
      </c>
      <c r="AA803" s="31">
        <f t="shared" si="452"/>
        <v>117.63300053184321</v>
      </c>
      <c r="AB803" s="31">
        <f t="shared" si="453"/>
        <v>-89.999924755873337</v>
      </c>
      <c r="AC803" s="31">
        <f t="shared" si="454"/>
        <v>54.848461777236572</v>
      </c>
      <c r="AD803" s="31">
        <f t="shared" si="455"/>
        <v>89.896318855979786</v>
      </c>
      <c r="AE803" s="31">
        <f t="shared" si="456"/>
        <v>44.180193440854431</v>
      </c>
      <c r="AF803" s="31">
        <f t="shared" si="457"/>
        <v>-90.103585163642123</v>
      </c>
      <c r="AG803" s="31">
        <f t="shared" si="480"/>
        <v>92.110410468749379</v>
      </c>
      <c r="AH803" s="31">
        <f t="shared" si="458"/>
        <v>-236.22085787710805</v>
      </c>
      <c r="AI803" s="31">
        <f t="shared" si="459"/>
        <v>-89.999999999911481</v>
      </c>
      <c r="AJ803" s="31">
        <f t="shared" si="460"/>
        <v>153.5552334101574</v>
      </c>
      <c r="AK803" s="31">
        <f t="shared" si="461"/>
        <v>89.999998796735895</v>
      </c>
      <c r="AL803" s="32">
        <f t="shared" si="462"/>
        <v>-95.07703679291626</v>
      </c>
      <c r="AM803" s="31">
        <f t="shared" si="463"/>
        <v>-89.998990117624871</v>
      </c>
      <c r="AN803" s="31">
        <f t="shared" si="464"/>
        <v>-85.632250791117514</v>
      </c>
      <c r="AO803" s="31">
        <f t="shared" si="465"/>
        <v>-89.998991320800457</v>
      </c>
      <c r="AP803" s="30">
        <f t="shared" si="481"/>
        <v>23.609121289162623</v>
      </c>
      <c r="AQ803" s="30">
        <f t="shared" si="482"/>
        <v>-22.498774732165998</v>
      </c>
      <c r="AR803" s="31">
        <f t="shared" si="466"/>
        <v>-40.341710793266458</v>
      </c>
      <c r="AS803" s="33">
        <f t="shared" si="467"/>
        <v>-180.10257648444258</v>
      </c>
      <c r="AT803" s="31">
        <f t="shared" si="468"/>
        <v>19.849598639547917</v>
      </c>
      <c r="AU803" s="31">
        <f t="shared" si="469"/>
        <v>84.160241448996203</v>
      </c>
      <c r="AV803" s="32">
        <f t="shared" si="470"/>
        <v>-1.8687963595978305</v>
      </c>
      <c r="AW803" s="31">
        <f t="shared" si="471"/>
        <v>-36.252583364386709</v>
      </c>
      <c r="AX803" s="34">
        <f t="shared" si="472"/>
        <v>17.980802279950087</v>
      </c>
      <c r="AY803" s="35">
        <f t="shared" si="473"/>
        <v>47.907658084609494</v>
      </c>
      <c r="AZ803" s="10">
        <f t="shared" si="474"/>
        <v>-22.360908513316371</v>
      </c>
      <c r="BA803" s="10">
        <f t="shared" si="475"/>
        <v>-132.19491839983309</v>
      </c>
      <c r="BB803" s="10">
        <f t="shared" si="476"/>
        <v>47.805081600166915</v>
      </c>
      <c r="BC803" s="37"/>
      <c r="BD803" s="46">
        <f t="shared" si="477"/>
        <v>-22</v>
      </c>
      <c r="BE803" s="46">
        <f t="shared" si="478"/>
        <v>-132</v>
      </c>
      <c r="BF803" s="46">
        <f t="shared" si="479"/>
        <v>48</v>
      </c>
    </row>
    <row r="804" spans="22:58" x14ac:dyDescent="0.3">
      <c r="V804" s="29">
        <v>9.0000000000001297</v>
      </c>
      <c r="W804" s="36">
        <f t="shared" si="449"/>
        <v>10000000000.003012</v>
      </c>
      <c r="X804" s="30">
        <f t="shared" si="483"/>
        <v>0.52657877444698298</v>
      </c>
      <c r="Y804" s="31">
        <f t="shared" si="450"/>
        <v>-129.02784764267233</v>
      </c>
      <c r="Z804" s="31">
        <f t="shared" si="451"/>
        <v>-89.999979735763276</v>
      </c>
      <c r="AA804" s="31">
        <f t="shared" si="452"/>
        <v>117.83300053184286</v>
      </c>
      <c r="AB804" s="31">
        <f t="shared" si="453"/>
        <v>-89.999926468638762</v>
      </c>
      <c r="AC804" s="31">
        <f t="shared" si="454"/>
        <v>55.0484611371743</v>
      </c>
      <c r="AD804" s="31">
        <f t="shared" si="455"/>
        <v>89.898678921974593</v>
      </c>
      <c r="AE804" s="31">
        <f t="shared" si="456"/>
        <v>44.380192800791818</v>
      </c>
      <c r="AF804" s="31">
        <f t="shared" si="457"/>
        <v>-90.101227282427445</v>
      </c>
      <c r="AG804" s="31">
        <f t="shared" si="480"/>
        <v>92.110410468749379</v>
      </c>
      <c r="AH804" s="31">
        <f t="shared" si="458"/>
        <v>-236.42085787710806</v>
      </c>
      <c r="AI804" s="31">
        <f t="shared" si="459"/>
        <v>-89.999999999913484</v>
      </c>
      <c r="AJ804" s="31">
        <f t="shared" si="460"/>
        <v>153.75523341015739</v>
      </c>
      <c r="AK804" s="31">
        <f t="shared" si="461"/>
        <v>89.999998824125541</v>
      </c>
      <c r="AL804" s="32">
        <f t="shared" si="462"/>
        <v>-95.27703679285554</v>
      </c>
      <c r="AM804" s="31">
        <f t="shared" si="463"/>
        <v>-89.999013105354237</v>
      </c>
      <c r="AN804" s="31">
        <f t="shared" si="464"/>
        <v>-85.83225079105685</v>
      </c>
      <c r="AO804" s="31">
        <f t="shared" si="465"/>
        <v>-89.99901428114218</v>
      </c>
      <c r="AP804" s="30">
        <f t="shared" si="481"/>
        <v>23.609121289162623</v>
      </c>
      <c r="AQ804" s="30">
        <f t="shared" si="482"/>
        <v>-22.498774732165998</v>
      </c>
      <c r="AR804" s="31">
        <f t="shared" si="466"/>
        <v>-40.341711433268408</v>
      </c>
      <c r="AS804" s="33">
        <f t="shared" si="467"/>
        <v>-180.10024156356963</v>
      </c>
      <c r="AT804" s="31">
        <f t="shared" si="468"/>
        <v>20.047574643298795</v>
      </c>
      <c r="AU804" s="31">
        <f t="shared" si="469"/>
        <v>84.292282769849081</v>
      </c>
      <c r="AV804" s="32">
        <f t="shared" si="470"/>
        <v>-1.9397863920696701</v>
      </c>
      <c r="AW804" s="31">
        <f t="shared" si="471"/>
        <v>-36.883844499519448</v>
      </c>
      <c r="AX804" s="34">
        <f t="shared" si="472"/>
        <v>18.107788251229124</v>
      </c>
      <c r="AY804" s="35">
        <f t="shared" si="473"/>
        <v>47.408438270329633</v>
      </c>
      <c r="AZ804" s="10">
        <f t="shared" si="474"/>
        <v>-22.233923182039284</v>
      </c>
      <c r="BA804" s="10">
        <f t="shared" si="475"/>
        <v>-132.69180329323999</v>
      </c>
      <c r="BB804" s="10">
        <f t="shared" si="476"/>
        <v>47.308196706760015</v>
      </c>
      <c r="BC804" s="48"/>
      <c r="BD804" s="46">
        <f t="shared" si="477"/>
        <v>-22</v>
      </c>
      <c r="BE804" s="46">
        <f t="shared" si="478"/>
        <v>-133</v>
      </c>
      <c r="BF804" s="46">
        <f t="shared" si="479"/>
        <v>47</v>
      </c>
    </row>
    <row r="805" spans="22:58" x14ac:dyDescent="0.3">
      <c r="V805" s="29">
        <v>9.0100000000001295</v>
      </c>
      <c r="W805" s="38">
        <f t="shared" si="449"/>
        <v>10232929922.810623</v>
      </c>
      <c r="X805" s="30">
        <f t="shared" si="483"/>
        <v>0.52657877444698298</v>
      </c>
      <c r="Y805" s="31">
        <f t="shared" si="450"/>
        <v>-129.22784764267232</v>
      </c>
      <c r="Z805" s="31">
        <f t="shared" si="451"/>
        <v>-89.999980197033622</v>
      </c>
      <c r="AA805" s="31">
        <f t="shared" si="452"/>
        <v>118.03300053184253</v>
      </c>
      <c r="AB805" s="31">
        <f t="shared" si="453"/>
        <v>-89.999928142416906</v>
      </c>
      <c r="AC805" s="31">
        <f t="shared" si="454"/>
        <v>55.248460525919498</v>
      </c>
      <c r="AD805" s="31">
        <f t="shared" si="455"/>
        <v>89.900985266640888</v>
      </c>
      <c r="AE805" s="31">
        <f t="shared" si="456"/>
        <v>44.580192189536703</v>
      </c>
      <c r="AF805" s="31">
        <f t="shared" si="457"/>
        <v>-90.098923072809654</v>
      </c>
      <c r="AG805" s="31">
        <f t="shared" si="480"/>
        <v>92.110410468749379</v>
      </c>
      <c r="AH805" s="31">
        <f t="shared" si="458"/>
        <v>-236.62085787710805</v>
      </c>
      <c r="AI805" s="31">
        <f t="shared" si="459"/>
        <v>-89.99999999991546</v>
      </c>
      <c r="AJ805" s="31">
        <f t="shared" si="460"/>
        <v>153.9552334101574</v>
      </c>
      <c r="AK805" s="31">
        <f t="shared" si="461"/>
        <v>89.9999988508917</v>
      </c>
      <c r="AL805" s="32">
        <f t="shared" si="462"/>
        <v>-95.477036792797549</v>
      </c>
      <c r="AM805" s="31">
        <f t="shared" si="463"/>
        <v>-89.999035569818986</v>
      </c>
      <c r="AN805" s="31">
        <f t="shared" si="464"/>
        <v>-86.03225079099883</v>
      </c>
      <c r="AO805" s="31">
        <f t="shared" si="465"/>
        <v>-89.999036718842746</v>
      </c>
      <c r="AP805" s="30">
        <f t="shared" si="481"/>
        <v>23.609121289162623</v>
      </c>
      <c r="AQ805" s="30">
        <f t="shared" si="482"/>
        <v>-22.498774732165998</v>
      </c>
      <c r="AR805" s="31">
        <f t="shared" si="466"/>
        <v>-40.341712044465503</v>
      </c>
      <c r="AS805" s="33">
        <f t="shared" si="467"/>
        <v>-180.09795979165239</v>
      </c>
      <c r="AT805" s="31">
        <f t="shared" si="468"/>
        <v>20.245640860946217</v>
      </c>
      <c r="AU805" s="31">
        <f t="shared" si="469"/>
        <v>84.421377267545481</v>
      </c>
      <c r="AV805" s="32">
        <f t="shared" si="470"/>
        <v>-2.0128989455559037</v>
      </c>
      <c r="AW805" s="31">
        <f t="shared" si="471"/>
        <v>-37.519181336348602</v>
      </c>
      <c r="AX805" s="34">
        <f t="shared" si="472"/>
        <v>18.232741915390314</v>
      </c>
      <c r="AY805" s="35">
        <f t="shared" si="473"/>
        <v>46.902195931196879</v>
      </c>
      <c r="AZ805" s="10">
        <f t="shared" si="474"/>
        <v>-22.108970129075189</v>
      </c>
      <c r="BA805" s="10">
        <f t="shared" si="475"/>
        <v>-133.19576386045551</v>
      </c>
      <c r="BB805" s="10">
        <f t="shared" si="476"/>
        <v>46.804236139544486</v>
      </c>
      <c r="BC805" s="37"/>
      <c r="BD805" s="46">
        <f t="shared" si="477"/>
        <v>-22</v>
      </c>
      <c r="BE805" s="46">
        <f t="shared" si="478"/>
        <v>-133</v>
      </c>
      <c r="BF805" s="46">
        <f t="shared" si="479"/>
        <v>47</v>
      </c>
    </row>
    <row r="806" spans="22:58" x14ac:dyDescent="0.3">
      <c r="V806" s="29">
        <v>9.0200000000001292</v>
      </c>
      <c r="W806" s="38">
        <f t="shared" si="449"/>
        <v>10471285480.512148</v>
      </c>
      <c r="X806" s="30">
        <f t="shared" si="483"/>
        <v>0.52657877444698298</v>
      </c>
      <c r="Y806" s="31">
        <f t="shared" si="450"/>
        <v>-129.42784764267228</v>
      </c>
      <c r="Z806" s="31">
        <f t="shared" si="451"/>
        <v>-89.999980647804165</v>
      </c>
      <c r="AA806" s="31">
        <f t="shared" si="452"/>
        <v>118.23300053184224</v>
      </c>
      <c r="AB806" s="31">
        <f t="shared" si="453"/>
        <v>-89.999929778095179</v>
      </c>
      <c r="AC806" s="31">
        <f t="shared" si="454"/>
        <v>55.448459942175603</v>
      </c>
      <c r="AD806" s="31">
        <f t="shared" si="455"/>
        <v>89.903239112803163</v>
      </c>
      <c r="AE806" s="31">
        <f t="shared" si="456"/>
        <v>44.780191605792552</v>
      </c>
      <c r="AF806" s="31">
        <f t="shared" si="457"/>
        <v>-90.096671313096181</v>
      </c>
      <c r="AG806" s="31">
        <f t="shared" si="480"/>
        <v>92.110410468749379</v>
      </c>
      <c r="AH806" s="31">
        <f t="shared" si="458"/>
        <v>-236.82085787710804</v>
      </c>
      <c r="AI806" s="31">
        <f t="shared" si="459"/>
        <v>-89.999999999917378</v>
      </c>
      <c r="AJ806" s="31">
        <f t="shared" si="460"/>
        <v>154.15523341015739</v>
      </c>
      <c r="AK806" s="31">
        <f t="shared" si="461"/>
        <v>89.999998877048611</v>
      </c>
      <c r="AL806" s="32">
        <f t="shared" si="462"/>
        <v>-95.677036792742172</v>
      </c>
      <c r="AM806" s="31">
        <f t="shared" si="463"/>
        <v>-89.999057522930102</v>
      </c>
      <c r="AN806" s="31">
        <f t="shared" si="464"/>
        <v>-86.232250790943453</v>
      </c>
      <c r="AO806" s="31">
        <f t="shared" si="465"/>
        <v>-89.999058645798868</v>
      </c>
      <c r="AP806" s="30">
        <f t="shared" si="481"/>
        <v>23.609121289162623</v>
      </c>
      <c r="AQ806" s="30">
        <f t="shared" si="482"/>
        <v>-22.498774732165998</v>
      </c>
      <c r="AR806" s="31">
        <f t="shared" si="466"/>
        <v>-40.341712628154276</v>
      </c>
      <c r="AS806" s="33">
        <f t="shared" si="467"/>
        <v>-180.09572995889505</v>
      </c>
      <c r="AT806" s="31">
        <f t="shared" si="468"/>
        <v>20.443793308992916</v>
      </c>
      <c r="AU806" s="31">
        <f t="shared" si="469"/>
        <v>84.54758814396213</v>
      </c>
      <c r="AV806" s="32">
        <f t="shared" si="470"/>
        <v>-2.0881604582220943</v>
      </c>
      <c r="AW806" s="31">
        <f t="shared" si="471"/>
        <v>-38.158305797510586</v>
      </c>
      <c r="AX806" s="34">
        <f t="shared" si="472"/>
        <v>18.355632850770821</v>
      </c>
      <c r="AY806" s="35">
        <f t="shared" si="473"/>
        <v>46.389282346451544</v>
      </c>
      <c r="AZ806" s="10">
        <f t="shared" si="474"/>
        <v>-21.986079777383456</v>
      </c>
      <c r="BA806" s="10">
        <f t="shared" si="475"/>
        <v>-133.7064476124435</v>
      </c>
      <c r="BB806" s="10">
        <f t="shared" si="476"/>
        <v>46.293552387556502</v>
      </c>
      <c r="BC806" s="37"/>
      <c r="BD806" s="46">
        <f t="shared" si="477"/>
        <v>-22</v>
      </c>
      <c r="BE806" s="46">
        <f t="shared" si="478"/>
        <v>-134</v>
      </c>
      <c r="BF806" s="46">
        <f t="shared" si="479"/>
        <v>46</v>
      </c>
    </row>
    <row r="807" spans="22:58" x14ac:dyDescent="0.3">
      <c r="V807" s="29">
        <v>9.0300000000001308</v>
      </c>
      <c r="W807" s="36">
        <f t="shared" si="449"/>
        <v>10715193052.379326</v>
      </c>
      <c r="X807" s="30">
        <f t="shared" si="483"/>
        <v>0.52657877444698298</v>
      </c>
      <c r="Y807" s="31">
        <f t="shared" si="450"/>
        <v>-129.62784764267229</v>
      </c>
      <c r="Z807" s="31">
        <f t="shared" si="451"/>
        <v>-89.99998108831393</v>
      </c>
      <c r="AA807" s="31">
        <f t="shared" si="452"/>
        <v>118.43300053184196</v>
      </c>
      <c r="AB807" s="31">
        <f t="shared" si="453"/>
        <v>-89.999931376540886</v>
      </c>
      <c r="AC807" s="31">
        <f t="shared" si="454"/>
        <v>55.648459384704474</v>
      </c>
      <c r="AD807" s="31">
        <f t="shared" si="455"/>
        <v>89.905441655452648</v>
      </c>
      <c r="AE807" s="31">
        <f t="shared" si="456"/>
        <v>44.980191048321124</v>
      </c>
      <c r="AF807" s="31">
        <f t="shared" si="457"/>
        <v>-90.094470809402168</v>
      </c>
      <c r="AG807" s="31">
        <f t="shared" si="480"/>
        <v>92.110410468749379</v>
      </c>
      <c r="AH807" s="31">
        <f t="shared" si="458"/>
        <v>-237.02085787710809</v>
      </c>
      <c r="AI807" s="31">
        <f t="shared" si="459"/>
        <v>-89.999999999919268</v>
      </c>
      <c r="AJ807" s="31">
        <f t="shared" si="460"/>
        <v>154.35523341015741</v>
      </c>
      <c r="AK807" s="31">
        <f t="shared" si="461"/>
        <v>89.999998902610102</v>
      </c>
      <c r="AL807" s="32">
        <f t="shared" si="462"/>
        <v>-95.877036792689296</v>
      </c>
      <c r="AM807" s="31">
        <f t="shared" si="463"/>
        <v>-89.999078976327397</v>
      </c>
      <c r="AN807" s="31">
        <f t="shared" si="464"/>
        <v>-86.432250790890606</v>
      </c>
      <c r="AO807" s="31">
        <f t="shared" si="465"/>
        <v>-89.999080073636563</v>
      </c>
      <c r="AP807" s="30">
        <f t="shared" si="481"/>
        <v>23.609121289162623</v>
      </c>
      <c r="AQ807" s="30">
        <f t="shared" si="482"/>
        <v>-22.498774732165998</v>
      </c>
      <c r="AR807" s="31">
        <f t="shared" si="466"/>
        <v>-40.341713185572857</v>
      </c>
      <c r="AS807" s="33">
        <f t="shared" si="467"/>
        <v>-180.09355088303874</v>
      </c>
      <c r="AT807" s="31">
        <f t="shared" si="468"/>
        <v>20.642028176562878</v>
      </c>
      <c r="AU807" s="31">
        <f t="shared" si="469"/>
        <v>84.670977415768945</v>
      </c>
      <c r="AV807" s="32">
        <f t="shared" si="470"/>
        <v>-2.1655955458999556</v>
      </c>
      <c r="AW807" s="31">
        <f t="shared" si="471"/>
        <v>-38.800920574848647</v>
      </c>
      <c r="AX807" s="34">
        <f t="shared" si="472"/>
        <v>18.476432630662924</v>
      </c>
      <c r="AY807" s="35">
        <f t="shared" si="473"/>
        <v>45.870056840920299</v>
      </c>
      <c r="AZ807" s="10">
        <f t="shared" si="474"/>
        <v>-21.865280554909933</v>
      </c>
      <c r="BA807" s="10">
        <f t="shared" si="475"/>
        <v>-134.22349404211843</v>
      </c>
      <c r="BB807" s="10">
        <f t="shared" si="476"/>
        <v>45.776505957881568</v>
      </c>
      <c r="BC807" s="48"/>
      <c r="BD807" s="46">
        <f t="shared" si="477"/>
        <v>-22</v>
      </c>
      <c r="BE807" s="46">
        <f t="shared" si="478"/>
        <v>-134</v>
      </c>
      <c r="BF807" s="46">
        <f t="shared" si="479"/>
        <v>46</v>
      </c>
    </row>
    <row r="808" spans="22:58" x14ac:dyDescent="0.3">
      <c r="V808" s="29">
        <v>9.0400000000001306</v>
      </c>
      <c r="W808" s="38">
        <f t="shared" si="449"/>
        <v>10964781961.435188</v>
      </c>
      <c r="X808" s="30">
        <f t="shared" si="483"/>
        <v>0.52657877444698298</v>
      </c>
      <c r="Y808" s="31">
        <f t="shared" si="450"/>
        <v>-129.82784764267228</v>
      </c>
      <c r="Z808" s="31">
        <f t="shared" si="451"/>
        <v>-89.99998151879646</v>
      </c>
      <c r="AA808" s="31">
        <f t="shared" si="452"/>
        <v>118.63300053184169</v>
      </c>
      <c r="AB808" s="31">
        <f t="shared" si="453"/>
        <v>-89.999932938601532</v>
      </c>
      <c r="AC808" s="31">
        <f t="shared" si="454"/>
        <v>55.848458852323581</v>
      </c>
      <c r="AD808" s="31">
        <f t="shared" si="455"/>
        <v>89.907594062380497</v>
      </c>
      <c r="AE808" s="31">
        <f t="shared" si="456"/>
        <v>45.180190515939977</v>
      </c>
      <c r="AF808" s="31">
        <f t="shared" si="457"/>
        <v>-90.092320395017509</v>
      </c>
      <c r="AG808" s="31">
        <f t="shared" si="480"/>
        <v>92.110410468749379</v>
      </c>
      <c r="AH808" s="31">
        <f t="shared" si="458"/>
        <v>-237.22085787710807</v>
      </c>
      <c r="AI808" s="31">
        <f t="shared" si="459"/>
        <v>-89.999999999921101</v>
      </c>
      <c r="AJ808" s="31">
        <f t="shared" si="460"/>
        <v>154.55523341015743</v>
      </c>
      <c r="AK808" s="31">
        <f t="shared" si="461"/>
        <v>89.999998927589743</v>
      </c>
      <c r="AL808" s="32">
        <f t="shared" si="462"/>
        <v>-96.077036792638793</v>
      </c>
      <c r="AM808" s="31">
        <f t="shared" si="463"/>
        <v>-89.999099941385737</v>
      </c>
      <c r="AN808" s="31">
        <f t="shared" si="464"/>
        <v>-86.632250790840075</v>
      </c>
      <c r="AO808" s="31">
        <f t="shared" si="465"/>
        <v>-89.999101013717095</v>
      </c>
      <c r="AP808" s="30">
        <f t="shared" si="481"/>
        <v>23.609121289162623</v>
      </c>
      <c r="AQ808" s="30">
        <f t="shared" si="482"/>
        <v>-22.498774732165998</v>
      </c>
      <c r="AR808" s="31">
        <f t="shared" si="466"/>
        <v>-40.341713717903474</v>
      </c>
      <c r="AS808" s="33">
        <f t="shared" si="467"/>
        <v>-180.09142140873462</v>
      </c>
      <c r="AT808" s="31">
        <f t="shared" si="468"/>
        <v>20.840341818206824</v>
      </c>
      <c r="AU808" s="31">
        <f t="shared" si="469"/>
        <v>84.791605925055251</v>
      </c>
      <c r="AV808" s="32">
        <f t="shared" si="470"/>
        <v>-2.2452269073740592</v>
      </c>
      <c r="AW808" s="31">
        <f t="shared" si="471"/>
        <v>-39.446719735483413</v>
      </c>
      <c r="AX808" s="34">
        <f t="shared" si="472"/>
        <v>18.595114910832763</v>
      </c>
      <c r="AY808" s="35">
        <f t="shared" si="473"/>
        <v>45.344886189571838</v>
      </c>
      <c r="AZ808" s="10">
        <f t="shared" si="474"/>
        <v>-21.746598807070711</v>
      </c>
      <c r="BA808" s="10">
        <f t="shared" si="475"/>
        <v>-134.74653521916278</v>
      </c>
      <c r="BB808" s="10">
        <f t="shared" si="476"/>
        <v>45.25346478083722</v>
      </c>
      <c r="BC808" s="37"/>
      <c r="BD808" s="46">
        <f t="shared" si="477"/>
        <v>-22</v>
      </c>
      <c r="BE808" s="46">
        <f t="shared" si="478"/>
        <v>-135</v>
      </c>
      <c r="BF808" s="46">
        <f t="shared" si="479"/>
        <v>45</v>
      </c>
    </row>
    <row r="809" spans="22:58" x14ac:dyDescent="0.3">
      <c r="V809" s="29">
        <v>9.0500000000001304</v>
      </c>
      <c r="W809" s="38">
        <f t="shared" ref="W809:W822" si="484">10*10^V809</f>
        <v>11220184543.02301</v>
      </c>
      <c r="X809" s="30">
        <f t="shared" si="483"/>
        <v>0.52657877444698298</v>
      </c>
      <c r="Y809" s="31">
        <f t="shared" ref="Y809:Y822" si="485">20*LOG(1/SQRT((W809/fp)^2+1))</f>
        <v>-130.02784764267221</v>
      </c>
      <c r="Z809" s="31">
        <f t="shared" ref="Z809:Z822" si="486">-180/PI()*ATAN(W809/fp)</f>
        <v>-89.999981939480008</v>
      </c>
      <c r="AA809" s="31">
        <f t="shared" ref="AA809:AA822" si="487">20*LOG(SQRT((W809/fzRHP)^2+1))</f>
        <v>118.83300053184138</v>
      </c>
      <c r="AB809" s="31">
        <f t="shared" ref="AB809:AB822" si="488">-180/PI()*ATAN(W809/fzRHP)</f>
        <v>-89.999934465105326</v>
      </c>
      <c r="AC809" s="31">
        <f t="shared" ref="AC809:AC822" si="489">20*LOG(SQRT((W809/fzESR)^2+1))</f>
        <v>56.048458343903683</v>
      </c>
      <c r="AD809" s="31">
        <f t="shared" ref="AD809:AD822" si="490">180/PI()*ATAN(W809/fzESR)</f>
        <v>89.909697474797042</v>
      </c>
      <c r="AE809" s="31">
        <f t="shared" ref="AE809:AE822" si="491">X809+Y809+AA809+AC809</f>
        <v>45.380190007519836</v>
      </c>
      <c r="AF809" s="31">
        <f t="shared" ref="AF809:AF822" si="492">Z809+AB809+AD809</f>
        <v>-90.090218929788307</v>
      </c>
      <c r="AG809" s="31">
        <f t="shared" si="480"/>
        <v>92.110410468749379</v>
      </c>
      <c r="AH809" s="31">
        <f t="shared" ref="AH809:AH822" si="493">20*LOG(1/SQRT((W809/fp_comp1)^2+1))</f>
        <v>-237.42085787710806</v>
      </c>
      <c r="AI809" s="31">
        <f t="shared" ref="AI809:AI822" si="494">-180/PI()*ATAN(W809/fp_comp1)</f>
        <v>-89.999999999922906</v>
      </c>
      <c r="AJ809" s="31">
        <f t="shared" ref="AJ809:AJ822" si="495">20*LOG(SQRT((W809/fz_comp)^2+1))</f>
        <v>154.75523341015739</v>
      </c>
      <c r="AK809" s="31">
        <f t="shared" ref="AK809:AK822" si="496">180/PI()*ATAN(W809/fz_comp)</f>
        <v>89.99999895200078</v>
      </c>
      <c r="AL809" s="32">
        <f t="shared" ref="AL809:AL822" si="497">20*LOG(1/SQRT((W809/fp_comp2)^2+1))</f>
        <v>-96.277036792590536</v>
      </c>
      <c r="AM809" s="31">
        <f t="shared" ref="AM809:AM822" si="498">-180/PI()*ATAN(W809/fp_comp2)</f>
        <v>-89.999120429221108</v>
      </c>
      <c r="AN809" s="31">
        <f t="shared" ref="AN809:AN822" si="499">AG809+AH809+AJ809+AL809</f>
        <v>-86.832250790791846</v>
      </c>
      <c r="AO809" s="31">
        <f t="shared" ref="AO809:AO822" si="500">AI809+AK809+AM809</f>
        <v>-89.999121477143234</v>
      </c>
      <c r="AP809" s="30">
        <f t="shared" si="481"/>
        <v>23.609121289162623</v>
      </c>
      <c r="AQ809" s="30">
        <f t="shared" si="482"/>
        <v>-22.498774732165998</v>
      </c>
      <c r="AR809" s="31">
        <f t="shared" ref="AR809:AR822" si="501">AE809+AN809+AP809+AQ809</f>
        <v>-40.341714226275386</v>
      </c>
      <c r="AS809" s="33">
        <f t="shared" ref="AS809:AS822" si="502">AF809+AO809</f>
        <v>-180.08934040693154</v>
      </c>
      <c r="AT809" s="31">
        <f t="shared" ref="AT809:AT822" si="503">20*LOG(SQRT((W809/fz_ff)^2+1))</f>
        <v>21.03873074698263</v>
      </c>
      <c r="AU809" s="31">
        <f t="shared" ref="AU809:AU822" si="504">180/PI()*ATAN(W809/fz_ff)</f>
        <v>84.909533350745619</v>
      </c>
      <c r="AV809" s="32">
        <f t="shared" ref="AV809:AV822" si="505">20*LOG(1/SQRT((W809/fp_ff)^2+1))</f>
        <v>-2.32707523556435</v>
      </c>
      <c r="AW809" s="31">
        <f t="shared" ref="AW809:AW822" si="506">-180/PI()*ATAN(W809/fp_ff)</f>
        <v>-40.095389378098382</v>
      </c>
      <c r="AX809" s="34">
        <f t="shared" ref="AX809:AX822" si="507">AT809+AV809</f>
        <v>18.711655511418279</v>
      </c>
      <c r="AY809" s="35">
        <f t="shared" ref="AY809:AY822" si="508">AU809+AW809</f>
        <v>44.814143972647237</v>
      </c>
      <c r="AZ809" s="10">
        <f t="shared" ref="AZ809:AZ822" si="509">AR809+AX809</f>
        <v>-21.630058714857107</v>
      </c>
      <c r="BA809" s="10">
        <f t="shared" ref="BA809:BA822" si="510">AS809+AY809</f>
        <v>-135.27519643428431</v>
      </c>
      <c r="BB809" s="10">
        <f t="shared" ref="BB809:BB822" si="511">BA809+180</f>
        <v>44.724803565715689</v>
      </c>
      <c r="BC809" s="37"/>
      <c r="BD809" s="46">
        <f t="shared" ref="BD809:BD822" si="512">ROUND(AZ809,0)</f>
        <v>-22</v>
      </c>
      <c r="BE809" s="46">
        <f t="shared" ref="BE809:BE822" si="513">ROUND(BA809,0)</f>
        <v>-135</v>
      </c>
      <c r="BF809" s="46">
        <f t="shared" ref="BF809:BF822" si="514">ROUND(BB809,0)</f>
        <v>45</v>
      </c>
    </row>
    <row r="810" spans="22:58" x14ac:dyDescent="0.3">
      <c r="V810" s="29">
        <v>9.0600000000001302</v>
      </c>
      <c r="W810" s="36">
        <f t="shared" si="484"/>
        <v>11481536214.972279</v>
      </c>
      <c r="X810" s="30">
        <f t="shared" si="483"/>
        <v>0.52657877444698298</v>
      </c>
      <c r="Y810" s="31">
        <f t="shared" si="485"/>
        <v>-130.2278476426722</v>
      </c>
      <c r="Z810" s="31">
        <f t="shared" si="486"/>
        <v>-89.999982350587644</v>
      </c>
      <c r="AA810" s="31">
        <f t="shared" si="487"/>
        <v>119.03300053184113</v>
      </c>
      <c r="AB810" s="31">
        <f t="shared" si="488"/>
        <v>-89.999935956861648</v>
      </c>
      <c r="AC810" s="31">
        <f t="shared" si="489"/>
        <v>56.248457858366422</v>
      </c>
      <c r="AD810" s="31">
        <f t="shared" si="490"/>
        <v>89.911753007936738</v>
      </c>
      <c r="AE810" s="31">
        <f t="shared" si="491"/>
        <v>45.580189521982334</v>
      </c>
      <c r="AF810" s="31">
        <f t="shared" si="492"/>
        <v>-90.088165299512553</v>
      </c>
      <c r="AG810" s="31">
        <f t="shared" si="480"/>
        <v>92.110410468749379</v>
      </c>
      <c r="AH810" s="31">
        <f t="shared" si="493"/>
        <v>-237.62085787710805</v>
      </c>
      <c r="AI810" s="31">
        <f t="shared" si="494"/>
        <v>-89.999999999924654</v>
      </c>
      <c r="AJ810" s="31">
        <f t="shared" si="495"/>
        <v>154.95523341015738</v>
      </c>
      <c r="AK810" s="31">
        <f t="shared" si="496"/>
        <v>89.999998975856144</v>
      </c>
      <c r="AL810" s="32">
        <f t="shared" si="497"/>
        <v>-96.477036792544467</v>
      </c>
      <c r="AM810" s="31">
        <f t="shared" si="498"/>
        <v>-89.999140450696402</v>
      </c>
      <c r="AN810" s="31">
        <f t="shared" si="499"/>
        <v>-87.032250790745778</v>
      </c>
      <c r="AO810" s="31">
        <f t="shared" si="500"/>
        <v>-89.999141474764912</v>
      </c>
      <c r="AP810" s="30">
        <f t="shared" si="481"/>
        <v>23.609121289162623</v>
      </c>
      <c r="AQ810" s="30">
        <f t="shared" si="482"/>
        <v>-22.498774732165998</v>
      </c>
      <c r="AR810" s="31">
        <f t="shared" si="501"/>
        <v>-40.341714711766819</v>
      </c>
      <c r="AS810" s="33">
        <f t="shared" si="502"/>
        <v>-180.08730677427747</v>
      </c>
      <c r="AT810" s="31">
        <f t="shared" si="503"/>
        <v>21.237191627802115</v>
      </c>
      <c r="AU810" s="31">
        <f t="shared" si="504"/>
        <v>85.024818220724683</v>
      </c>
      <c r="AV810" s="32">
        <f t="shared" si="505"/>
        <v>-2.4111591353196946</v>
      </c>
      <c r="AW810" s="31">
        <f t="shared" si="506"/>
        <v>-40.746608336511976</v>
      </c>
      <c r="AX810" s="34">
        <f t="shared" si="507"/>
        <v>18.826032492482419</v>
      </c>
      <c r="AY810" s="35">
        <f t="shared" si="508"/>
        <v>44.278209884212707</v>
      </c>
      <c r="AZ810" s="10">
        <f t="shared" si="509"/>
        <v>-21.5156822192844</v>
      </c>
      <c r="BA810" s="10">
        <f t="shared" si="510"/>
        <v>-135.80909689006475</v>
      </c>
      <c r="BB810" s="10">
        <f t="shared" si="511"/>
        <v>44.190903109935249</v>
      </c>
      <c r="BC810" s="48"/>
      <c r="BD810" s="46">
        <f t="shared" si="512"/>
        <v>-22</v>
      </c>
      <c r="BE810" s="46">
        <f t="shared" si="513"/>
        <v>-136</v>
      </c>
      <c r="BF810" s="46">
        <f t="shared" si="514"/>
        <v>44</v>
      </c>
    </row>
    <row r="811" spans="22:58" x14ac:dyDescent="0.3">
      <c r="V811" s="29">
        <v>9.07000000000013</v>
      </c>
      <c r="W811" s="38">
        <f t="shared" si="484"/>
        <v>11748975549.398827</v>
      </c>
      <c r="X811" s="30">
        <f t="shared" si="483"/>
        <v>0.52657877444698298</v>
      </c>
      <c r="Y811" s="31">
        <f t="shared" si="485"/>
        <v>-130.42784764267219</v>
      </c>
      <c r="Z811" s="31">
        <f t="shared" si="486"/>
        <v>-89.999982752337317</v>
      </c>
      <c r="AA811" s="31">
        <f t="shared" si="487"/>
        <v>119.2330005318409</v>
      </c>
      <c r="AB811" s="31">
        <f t="shared" si="488"/>
        <v>-89.99993741466146</v>
      </c>
      <c r="AC811" s="31">
        <f t="shared" si="489"/>
        <v>56.448457394681888</v>
      </c>
      <c r="AD811" s="31">
        <f t="shared" si="490"/>
        <v>89.913761751649233</v>
      </c>
      <c r="AE811" s="31">
        <f t="shared" si="491"/>
        <v>45.780189058297587</v>
      </c>
      <c r="AF811" s="31">
        <f t="shared" si="492"/>
        <v>-90.086158415349544</v>
      </c>
      <c r="AG811" s="31">
        <f t="shared" si="480"/>
        <v>92.110410468749379</v>
      </c>
      <c r="AH811" s="31">
        <f t="shared" si="493"/>
        <v>-237.82085787710804</v>
      </c>
      <c r="AI811" s="31">
        <f t="shared" si="494"/>
        <v>-89.999999999926359</v>
      </c>
      <c r="AJ811" s="31">
        <f t="shared" si="495"/>
        <v>155.15523341015739</v>
      </c>
      <c r="AK811" s="31">
        <f t="shared" si="496"/>
        <v>89.999998999168511</v>
      </c>
      <c r="AL811" s="32">
        <f t="shared" si="497"/>
        <v>-96.677036792500473</v>
      </c>
      <c r="AM811" s="31">
        <f t="shared" si="498"/>
        <v>-89.999160016427268</v>
      </c>
      <c r="AN811" s="31">
        <f t="shared" si="499"/>
        <v>-87.232250790701755</v>
      </c>
      <c r="AO811" s="31">
        <f t="shared" si="500"/>
        <v>-89.999161017185116</v>
      </c>
      <c r="AP811" s="30">
        <f t="shared" si="481"/>
        <v>23.609121289162623</v>
      </c>
      <c r="AQ811" s="30">
        <f t="shared" si="482"/>
        <v>-22.498774732165998</v>
      </c>
      <c r="AR811" s="31">
        <f t="shared" si="501"/>
        <v>-40.341715175407543</v>
      </c>
      <c r="AS811" s="33">
        <f t="shared" si="502"/>
        <v>-180.08531943253467</v>
      </c>
      <c r="AT811" s="31">
        <f t="shared" si="503"/>
        <v>21.435721271035966</v>
      </c>
      <c r="AU811" s="31">
        <f t="shared" si="504"/>
        <v>85.137517924595741</v>
      </c>
      <c r="AV811" s="32">
        <f t="shared" si="505"/>
        <v>-2.497495048498855</v>
      </c>
      <c r="AW811" s="31">
        <f t="shared" si="506"/>
        <v>-41.400048927101814</v>
      </c>
      <c r="AX811" s="34">
        <f t="shared" si="507"/>
        <v>18.938226222537111</v>
      </c>
      <c r="AY811" s="35">
        <f t="shared" si="508"/>
        <v>43.737468997493927</v>
      </c>
      <c r="AZ811" s="10">
        <f t="shared" si="509"/>
        <v>-21.403488952870433</v>
      </c>
      <c r="BA811" s="10">
        <f t="shared" si="510"/>
        <v>-136.34785043504075</v>
      </c>
      <c r="BB811" s="10">
        <f t="shared" si="511"/>
        <v>43.652149564959245</v>
      </c>
      <c r="BC811" s="37"/>
      <c r="BD811" s="46">
        <f t="shared" si="512"/>
        <v>-21</v>
      </c>
      <c r="BE811" s="46">
        <f t="shared" si="513"/>
        <v>-136</v>
      </c>
      <c r="BF811" s="46">
        <f t="shared" si="514"/>
        <v>44</v>
      </c>
    </row>
    <row r="812" spans="22:58" x14ac:dyDescent="0.3">
      <c r="V812" s="29">
        <v>9.0800000000001297</v>
      </c>
      <c r="W812" s="38">
        <f t="shared" si="484"/>
        <v>12022644346.177742</v>
      </c>
      <c r="X812" s="30">
        <f t="shared" si="483"/>
        <v>0.52657877444698298</v>
      </c>
      <c r="Y812" s="31">
        <f t="shared" si="485"/>
        <v>-130.62784764267215</v>
      </c>
      <c r="Z812" s="31">
        <f t="shared" si="486"/>
        <v>-89.99998314494205</v>
      </c>
      <c r="AA812" s="31">
        <f t="shared" si="487"/>
        <v>119.43300053184066</v>
      </c>
      <c r="AB812" s="31">
        <f t="shared" si="488"/>
        <v>-89.999938839277689</v>
      </c>
      <c r="AC812" s="31">
        <f t="shared" si="489"/>
        <v>56.648456951866557</v>
      </c>
      <c r="AD812" s="31">
        <f t="shared" si="490"/>
        <v>89.915724770977306</v>
      </c>
      <c r="AE812" s="31">
        <f t="shared" si="491"/>
        <v>45.980188615482056</v>
      </c>
      <c r="AF812" s="31">
        <f t="shared" si="492"/>
        <v>-90.084197213242419</v>
      </c>
      <c r="AG812" s="31">
        <f t="shared" si="480"/>
        <v>92.110410468749379</v>
      </c>
      <c r="AH812" s="31">
        <f t="shared" si="493"/>
        <v>-238.02085787710806</v>
      </c>
      <c r="AI812" s="31">
        <f t="shared" si="494"/>
        <v>-89.999999999928036</v>
      </c>
      <c r="AJ812" s="31">
        <f t="shared" si="495"/>
        <v>155.35523341015738</v>
      </c>
      <c r="AK812" s="31">
        <f t="shared" si="496"/>
        <v>89.999999021950217</v>
      </c>
      <c r="AL812" s="32">
        <f t="shared" si="497"/>
        <v>-96.877036792458455</v>
      </c>
      <c r="AM812" s="31">
        <f t="shared" si="498"/>
        <v>-89.999179136787731</v>
      </c>
      <c r="AN812" s="31">
        <f t="shared" si="499"/>
        <v>-87.432250790659737</v>
      </c>
      <c r="AO812" s="31">
        <f t="shared" si="500"/>
        <v>-89.999180114765551</v>
      </c>
      <c r="AP812" s="30">
        <f t="shared" si="481"/>
        <v>23.609121289162623</v>
      </c>
      <c r="AQ812" s="30">
        <f t="shared" si="482"/>
        <v>-22.498774732165998</v>
      </c>
      <c r="AR812" s="31">
        <f t="shared" si="501"/>
        <v>-40.341715618181055</v>
      </c>
      <c r="AS812" s="33">
        <f t="shared" si="502"/>
        <v>-180.08337732800797</v>
      </c>
      <c r="AT812" s="31">
        <f t="shared" si="503"/>
        <v>21.634316626368992</v>
      </c>
      <c r="AU812" s="31">
        <f t="shared" si="504"/>
        <v>85.247688727003336</v>
      </c>
      <c r="AV812" s="32">
        <f t="shared" si="505"/>
        <v>-2.586097186967403</v>
      </c>
      <c r="AW812" s="31">
        <f t="shared" si="506"/>
        <v>-42.055377736168488</v>
      </c>
      <c r="AX812" s="34">
        <f t="shared" si="507"/>
        <v>19.048219439401588</v>
      </c>
      <c r="AY812" s="35">
        <f t="shared" si="508"/>
        <v>43.192310990834848</v>
      </c>
      <c r="AZ812" s="10">
        <f t="shared" si="509"/>
        <v>-21.293496178779467</v>
      </c>
      <c r="BA812" s="10">
        <f t="shared" si="510"/>
        <v>-136.89106633717313</v>
      </c>
      <c r="BB812" s="10">
        <f t="shared" si="511"/>
        <v>43.108933662826871</v>
      </c>
      <c r="BC812" s="37"/>
      <c r="BD812" s="46">
        <f t="shared" si="512"/>
        <v>-21</v>
      </c>
      <c r="BE812" s="46">
        <f t="shared" si="513"/>
        <v>-137</v>
      </c>
      <c r="BF812" s="46">
        <f t="shared" si="514"/>
        <v>43</v>
      </c>
    </row>
    <row r="813" spans="22:58" x14ac:dyDescent="0.3">
      <c r="V813" s="29">
        <v>9.0900000000001402</v>
      </c>
      <c r="W813" s="36">
        <f t="shared" si="484"/>
        <v>12302687708.127819</v>
      </c>
      <c r="X813" s="30">
        <f t="shared" si="483"/>
        <v>0.52657877444698298</v>
      </c>
      <c r="Y813" s="31">
        <f t="shared" si="485"/>
        <v>-130.82784764267237</v>
      </c>
      <c r="Z813" s="31">
        <f t="shared" si="486"/>
        <v>-89.999983528610002</v>
      </c>
      <c r="AA813" s="31">
        <f t="shared" si="487"/>
        <v>119.63300053184065</v>
      </c>
      <c r="AB813" s="31">
        <f t="shared" si="488"/>
        <v>-89.9999402314657</v>
      </c>
      <c r="AC813" s="31">
        <f t="shared" si="489"/>
        <v>56.848456528981366</v>
      </c>
      <c r="AD813" s="31">
        <f t="shared" si="490"/>
        <v>89.917643106721343</v>
      </c>
      <c r="AE813" s="31">
        <f t="shared" si="491"/>
        <v>46.180188192596638</v>
      </c>
      <c r="AF813" s="31">
        <f t="shared" si="492"/>
        <v>-90.082280653354374</v>
      </c>
      <c r="AG813" s="31">
        <f t="shared" si="480"/>
        <v>92.110410468749379</v>
      </c>
      <c r="AH813" s="31">
        <f t="shared" si="493"/>
        <v>-238.22085787710824</v>
      </c>
      <c r="AI813" s="31">
        <f t="shared" si="494"/>
        <v>-89.999999999929685</v>
      </c>
      <c r="AJ813" s="31">
        <f t="shared" si="495"/>
        <v>155.5552334101576</v>
      </c>
      <c r="AK813" s="31">
        <f t="shared" si="496"/>
        <v>89.99999904421334</v>
      </c>
      <c r="AL813" s="32">
        <f t="shared" si="497"/>
        <v>-97.077036792418568</v>
      </c>
      <c r="AM813" s="31">
        <f t="shared" si="498"/>
        <v>-89.999197821915658</v>
      </c>
      <c r="AN813" s="31">
        <f t="shared" si="499"/>
        <v>-87.63225079061985</v>
      </c>
      <c r="AO813" s="31">
        <f t="shared" si="500"/>
        <v>-89.999198777632003</v>
      </c>
      <c r="AP813" s="30">
        <f t="shared" si="481"/>
        <v>23.609121289162623</v>
      </c>
      <c r="AQ813" s="30">
        <f t="shared" si="482"/>
        <v>-22.498774732165998</v>
      </c>
      <c r="AR813" s="31">
        <f t="shared" si="501"/>
        <v>-40.341716041026586</v>
      </c>
      <c r="AS813" s="33">
        <f t="shared" si="502"/>
        <v>-180.08147943098638</v>
      </c>
      <c r="AT813" s="31">
        <f t="shared" si="503"/>
        <v>21.832974776897561</v>
      </c>
      <c r="AU813" s="31">
        <f t="shared" si="504"/>
        <v>85.355385781454387</v>
      </c>
      <c r="AV813" s="32">
        <f t="shared" si="505"/>
        <v>-2.676977474081816</v>
      </c>
      <c r="AW813" s="31">
        <f t="shared" si="506"/>
        <v>-42.712256442876189</v>
      </c>
      <c r="AX813" s="34">
        <f t="shared" si="507"/>
        <v>19.155997302815745</v>
      </c>
      <c r="AY813" s="35">
        <f t="shared" si="508"/>
        <v>42.643129338578198</v>
      </c>
      <c r="AZ813" s="10">
        <f t="shared" si="509"/>
        <v>-21.185718738210841</v>
      </c>
      <c r="BA813" s="10">
        <f t="shared" si="510"/>
        <v>-137.43835009240817</v>
      </c>
      <c r="BB813" s="10">
        <f t="shared" si="511"/>
        <v>42.561649907591828</v>
      </c>
      <c r="BC813" s="48"/>
      <c r="BD813" s="46">
        <f t="shared" si="512"/>
        <v>-21</v>
      </c>
      <c r="BE813" s="46">
        <f t="shared" si="513"/>
        <v>-137</v>
      </c>
      <c r="BF813" s="46">
        <f t="shared" si="514"/>
        <v>43</v>
      </c>
    </row>
    <row r="814" spans="22:58" x14ac:dyDescent="0.3">
      <c r="V814" s="29">
        <v>9.1000000000001293</v>
      </c>
      <c r="W814" s="38">
        <f t="shared" si="484"/>
        <v>12589254117.945452</v>
      </c>
      <c r="X814" s="30">
        <f t="shared" si="483"/>
        <v>0.52657877444698298</v>
      </c>
      <c r="Y814" s="31">
        <f t="shared" si="485"/>
        <v>-131.02784764267213</v>
      </c>
      <c r="Z814" s="31">
        <f t="shared" si="486"/>
        <v>-89.999983903544617</v>
      </c>
      <c r="AA814" s="31">
        <f t="shared" si="487"/>
        <v>119.83300053184021</v>
      </c>
      <c r="AB814" s="31">
        <f t="shared" si="488"/>
        <v>-89.999941591963633</v>
      </c>
      <c r="AC814" s="31">
        <f t="shared" si="489"/>
        <v>57.048456125128681</v>
      </c>
      <c r="AD814" s="31">
        <f t="shared" si="490"/>
        <v>89.91951777599111</v>
      </c>
      <c r="AE814" s="31">
        <f t="shared" si="491"/>
        <v>46.380187788743754</v>
      </c>
      <c r="AF814" s="31">
        <f t="shared" si="492"/>
        <v>-90.08040771951714</v>
      </c>
      <c r="AG814" s="31">
        <f t="shared" si="480"/>
        <v>92.110410468749379</v>
      </c>
      <c r="AH814" s="31">
        <f t="shared" si="493"/>
        <v>-238.42085787710803</v>
      </c>
      <c r="AI814" s="31">
        <f t="shared" si="494"/>
        <v>-89.999999999931291</v>
      </c>
      <c r="AJ814" s="31">
        <f t="shared" si="495"/>
        <v>155.75523341015739</v>
      </c>
      <c r="AK814" s="31">
        <f t="shared" si="496"/>
        <v>89.999999065969718</v>
      </c>
      <c r="AL814" s="32">
        <f t="shared" si="497"/>
        <v>-97.277036792380031</v>
      </c>
      <c r="AM814" s="31">
        <f t="shared" si="498"/>
        <v>-89.999216081718146</v>
      </c>
      <c r="AN814" s="31">
        <f t="shared" si="499"/>
        <v>-87.832250790581284</v>
      </c>
      <c r="AO814" s="31">
        <f t="shared" si="500"/>
        <v>-89.999217015679719</v>
      </c>
      <c r="AP814" s="30">
        <f t="shared" si="481"/>
        <v>23.609121289162623</v>
      </c>
      <c r="AQ814" s="30">
        <f t="shared" si="482"/>
        <v>-22.498774732165998</v>
      </c>
      <c r="AR814" s="31">
        <f t="shared" si="501"/>
        <v>-40.341716444840905</v>
      </c>
      <c r="AS814" s="33">
        <f t="shared" si="502"/>
        <v>-180.07962473519686</v>
      </c>
      <c r="AT814" s="31">
        <f t="shared" si="503"/>
        <v>22.031692933459883</v>
      </c>
      <c r="AU814" s="31">
        <f t="shared" si="504"/>
        <v>85.460663144576358</v>
      </c>
      <c r="AV814" s="32">
        <f t="shared" si="505"/>
        <v>-2.770145495166215</v>
      </c>
      <c r="AW814" s="31">
        <f t="shared" si="506"/>
        <v>-43.370342672999023</v>
      </c>
      <c r="AX814" s="34">
        <f t="shared" si="507"/>
        <v>19.261547438293668</v>
      </c>
      <c r="AY814" s="35">
        <f t="shared" si="508"/>
        <v>42.090320471577336</v>
      </c>
      <c r="AZ814" s="10">
        <f t="shared" si="509"/>
        <v>-21.080169006547237</v>
      </c>
      <c r="BA814" s="10">
        <f t="shared" si="510"/>
        <v>-137.98930426361952</v>
      </c>
      <c r="BB814" s="10">
        <f t="shared" si="511"/>
        <v>42.010695736380484</v>
      </c>
      <c r="BC814" s="37"/>
      <c r="BD814" s="46">
        <f t="shared" si="512"/>
        <v>-21</v>
      </c>
      <c r="BE814" s="46">
        <f t="shared" si="513"/>
        <v>-138</v>
      </c>
      <c r="BF814" s="46">
        <f t="shared" si="514"/>
        <v>42</v>
      </c>
    </row>
    <row r="815" spans="22:58" x14ac:dyDescent="0.3">
      <c r="V815" s="29">
        <v>9.1100000000001309</v>
      </c>
      <c r="W815" s="38">
        <f t="shared" si="484"/>
        <v>12882495516.935253</v>
      </c>
      <c r="X815" s="30">
        <f t="shared" si="483"/>
        <v>0.52657877444698298</v>
      </c>
      <c r="Y815" s="31">
        <f t="shared" si="485"/>
        <v>-131.22784764267215</v>
      </c>
      <c r="Z815" s="31">
        <f t="shared" si="486"/>
        <v>-89.999984269944662</v>
      </c>
      <c r="AA815" s="31">
        <f t="shared" si="487"/>
        <v>120.03300053184005</v>
      </c>
      <c r="AB815" s="31">
        <f t="shared" si="488"/>
        <v>-89.999942921492874</v>
      </c>
      <c r="AC815" s="31">
        <f t="shared" si="489"/>
        <v>57.248455739452559</v>
      </c>
      <c r="AD815" s="31">
        <f t="shared" si="490"/>
        <v>89.921349772745032</v>
      </c>
      <c r="AE815" s="31">
        <f t="shared" si="491"/>
        <v>46.580187403067448</v>
      </c>
      <c r="AF815" s="31">
        <f t="shared" si="492"/>
        <v>-90.078577418692504</v>
      </c>
      <c r="AG815" s="31">
        <f t="shared" si="480"/>
        <v>92.110410468749379</v>
      </c>
      <c r="AH815" s="31">
        <f t="shared" si="493"/>
        <v>-238.62085787710808</v>
      </c>
      <c r="AI815" s="31">
        <f t="shared" si="494"/>
        <v>-89.999999999932854</v>
      </c>
      <c r="AJ815" s="31">
        <f t="shared" si="495"/>
        <v>155.9552334101574</v>
      </c>
      <c r="AK815" s="31">
        <f t="shared" si="496"/>
        <v>89.999999087230833</v>
      </c>
      <c r="AL815" s="32">
        <f t="shared" si="497"/>
        <v>-97.477036792343469</v>
      </c>
      <c r="AM815" s="31">
        <f t="shared" si="498"/>
        <v>-89.99923392587678</v>
      </c>
      <c r="AN815" s="31">
        <f t="shared" si="499"/>
        <v>-88.032250790544751</v>
      </c>
      <c r="AO815" s="31">
        <f t="shared" si="500"/>
        <v>-89.999234838578801</v>
      </c>
      <c r="AP815" s="30">
        <f t="shared" si="481"/>
        <v>23.609121289162623</v>
      </c>
      <c r="AQ815" s="30">
        <f t="shared" si="482"/>
        <v>-22.498774732165998</v>
      </c>
      <c r="AR815" s="31">
        <f t="shared" si="501"/>
        <v>-40.341716830480678</v>
      </c>
      <c r="AS815" s="33">
        <f t="shared" si="502"/>
        <v>-180.07781225727132</v>
      </c>
      <c r="AT815" s="31">
        <f t="shared" si="503"/>
        <v>22.230468429195753</v>
      </c>
      <c r="AU815" s="31">
        <f t="shared" si="504"/>
        <v>85.563573790758554</v>
      </c>
      <c r="AV815" s="32">
        <f t="shared" si="505"/>
        <v>-2.8656084574173359</v>
      </c>
      <c r="AW815" s="31">
        <f t="shared" si="506"/>
        <v>-44.029290878364854</v>
      </c>
      <c r="AX815" s="34">
        <f t="shared" si="507"/>
        <v>19.364859971778415</v>
      </c>
      <c r="AY815" s="35">
        <f t="shared" si="508"/>
        <v>41.534282912393699</v>
      </c>
      <c r="AZ815" s="10">
        <f t="shared" si="509"/>
        <v>-20.976856858702263</v>
      </c>
      <c r="BA815" s="10">
        <f t="shared" si="510"/>
        <v>-138.54352934487761</v>
      </c>
      <c r="BB815" s="10">
        <f t="shared" si="511"/>
        <v>41.456470655122388</v>
      </c>
      <c r="BC815" s="37"/>
      <c r="BD815" s="46">
        <f t="shared" si="512"/>
        <v>-21</v>
      </c>
      <c r="BE815" s="46">
        <f t="shared" si="513"/>
        <v>-139</v>
      </c>
      <c r="BF815" s="46">
        <f t="shared" si="514"/>
        <v>41</v>
      </c>
    </row>
    <row r="816" spans="22:58" x14ac:dyDescent="0.3">
      <c r="V816" s="29">
        <v>9.1200000000001396</v>
      </c>
      <c r="W816" s="36">
        <f t="shared" si="484"/>
        <v>13182567385.568354</v>
      </c>
      <c r="X816" s="30">
        <f t="shared" si="483"/>
        <v>0.52657877444698298</v>
      </c>
      <c r="Y816" s="31">
        <f t="shared" si="485"/>
        <v>-131.4278476426723</v>
      </c>
      <c r="Z816" s="31">
        <f t="shared" si="486"/>
        <v>-89.999984628004441</v>
      </c>
      <c r="AA816" s="31">
        <f t="shared" si="487"/>
        <v>120.23300053184003</v>
      </c>
      <c r="AB816" s="31">
        <f t="shared" si="488"/>
        <v>-89.999944220758309</v>
      </c>
      <c r="AC816" s="31">
        <f t="shared" si="489"/>
        <v>57.448455371134855</v>
      </c>
      <c r="AD816" s="31">
        <f t="shared" si="490"/>
        <v>89.923140068317025</v>
      </c>
      <c r="AE816" s="31">
        <f t="shared" si="491"/>
        <v>46.780187034749574</v>
      </c>
      <c r="AF816" s="31">
        <f t="shared" si="492"/>
        <v>-90.076788780445725</v>
      </c>
      <c r="AG816" s="31">
        <f t="shared" si="480"/>
        <v>92.110410468749379</v>
      </c>
      <c r="AH816" s="31">
        <f t="shared" si="493"/>
        <v>-238.82085787710824</v>
      </c>
      <c r="AI816" s="31">
        <f t="shared" si="494"/>
        <v>-89.999999999934374</v>
      </c>
      <c r="AJ816" s="31">
        <f t="shared" si="495"/>
        <v>156.15523341015759</v>
      </c>
      <c r="AK816" s="31">
        <f t="shared" si="496"/>
        <v>89.999999108007998</v>
      </c>
      <c r="AL816" s="32">
        <f t="shared" si="497"/>
        <v>-97.677036792308698</v>
      </c>
      <c r="AM816" s="31">
        <f t="shared" si="498"/>
        <v>-89.999251363852778</v>
      </c>
      <c r="AN816" s="31">
        <f t="shared" si="499"/>
        <v>-88.232250790509951</v>
      </c>
      <c r="AO816" s="31">
        <f t="shared" si="500"/>
        <v>-89.999252255779155</v>
      </c>
      <c r="AP816" s="30">
        <f t="shared" si="481"/>
        <v>23.609121289162623</v>
      </c>
      <c r="AQ816" s="30">
        <f t="shared" si="482"/>
        <v>-22.498774732165998</v>
      </c>
      <c r="AR816" s="31">
        <f t="shared" si="501"/>
        <v>-40.341717198763753</v>
      </c>
      <c r="AS816" s="33">
        <f t="shared" si="502"/>
        <v>-180.07604103622486</v>
      </c>
      <c r="AT816" s="31">
        <f t="shared" si="503"/>
        <v>22.429298714320538</v>
      </c>
      <c r="AU816" s="31">
        <f t="shared" si="504"/>
        <v>85.664169627119577</v>
      </c>
      <c r="AV816" s="32">
        <f t="shared" si="505"/>
        <v>-2.9633711595885472</v>
      </c>
      <c r="AW816" s="31">
        <f t="shared" si="506"/>
        <v>-44.688753236547662</v>
      </c>
      <c r="AX816" s="34">
        <f t="shared" si="507"/>
        <v>19.465927554731991</v>
      </c>
      <c r="AY816" s="35">
        <f t="shared" si="508"/>
        <v>40.975416390571915</v>
      </c>
      <c r="AZ816" s="10">
        <f t="shared" si="509"/>
        <v>-20.875789644031762</v>
      </c>
      <c r="BA816" s="10">
        <f t="shared" si="510"/>
        <v>-139.10062464565294</v>
      </c>
      <c r="BB816" s="10">
        <f t="shared" si="511"/>
        <v>40.899375354347058</v>
      </c>
      <c r="BC816" s="48"/>
      <c r="BD816" s="46">
        <f t="shared" si="512"/>
        <v>-21</v>
      </c>
      <c r="BE816" s="46">
        <f t="shared" si="513"/>
        <v>-139</v>
      </c>
      <c r="BF816" s="46">
        <f t="shared" si="514"/>
        <v>41</v>
      </c>
    </row>
    <row r="817" spans="22:58" x14ac:dyDescent="0.3">
      <c r="V817" s="29">
        <v>9.1300000000001393</v>
      </c>
      <c r="W817" s="38">
        <f t="shared" si="484"/>
        <v>13489628825.92087</v>
      </c>
      <c r="X817" s="30">
        <f t="shared" si="483"/>
        <v>0.52657877444698298</v>
      </c>
      <c r="Y817" s="31">
        <f t="shared" si="485"/>
        <v>-131.62784764267226</v>
      </c>
      <c r="Z817" s="31">
        <f t="shared" si="486"/>
        <v>-89.999984977913783</v>
      </c>
      <c r="AA817" s="31">
        <f t="shared" si="487"/>
        <v>120.43300053183982</v>
      </c>
      <c r="AB817" s="31">
        <f t="shared" si="488"/>
        <v>-89.999945490448866</v>
      </c>
      <c r="AC817" s="31">
        <f t="shared" si="489"/>
        <v>57.648455019393943</v>
      </c>
      <c r="AD817" s="31">
        <f t="shared" si="490"/>
        <v>89.924889611931505</v>
      </c>
      <c r="AE817" s="31">
        <f t="shared" si="491"/>
        <v>46.98018668300849</v>
      </c>
      <c r="AF817" s="31">
        <f t="shared" si="492"/>
        <v>-90.075040856431158</v>
      </c>
      <c r="AG817" s="31">
        <f t="shared" si="480"/>
        <v>92.110410468749379</v>
      </c>
      <c r="AH817" s="31">
        <f t="shared" si="493"/>
        <v>-239.02085787710826</v>
      </c>
      <c r="AI817" s="31">
        <f t="shared" si="494"/>
        <v>-89.999999999935866</v>
      </c>
      <c r="AJ817" s="31">
        <f t="shared" si="495"/>
        <v>156.35523341015758</v>
      </c>
      <c r="AK817" s="31">
        <f t="shared" si="496"/>
        <v>89.999999128312211</v>
      </c>
      <c r="AL817" s="32">
        <f t="shared" si="497"/>
        <v>-97.877036792275305</v>
      </c>
      <c r="AM817" s="31">
        <f t="shared" si="498"/>
        <v>-89.999268404891978</v>
      </c>
      <c r="AN817" s="31">
        <f t="shared" si="499"/>
        <v>-88.432250790476616</v>
      </c>
      <c r="AO817" s="31">
        <f t="shared" si="500"/>
        <v>-89.999269276515633</v>
      </c>
      <c r="AP817" s="30">
        <f t="shared" si="481"/>
        <v>23.609121289162623</v>
      </c>
      <c r="AQ817" s="30">
        <f t="shared" si="482"/>
        <v>-22.498774732165998</v>
      </c>
      <c r="AR817" s="31">
        <f t="shared" si="501"/>
        <v>-40.3417175504715</v>
      </c>
      <c r="AS817" s="33">
        <f t="shared" si="502"/>
        <v>-180.07431013294678</v>
      </c>
      <c r="AT817" s="31">
        <f t="shared" si="503"/>
        <v>22.628181351112723</v>
      </c>
      <c r="AU817" s="31">
        <f t="shared" si="504"/>
        <v>85.762501508756358</v>
      </c>
      <c r="AV817" s="32">
        <f t="shared" si="505"/>
        <v>-3.0634359717261224</v>
      </c>
      <c r="AW817" s="31">
        <f t="shared" si="506"/>
        <v>-45.348380565167901</v>
      </c>
      <c r="AX817" s="34">
        <f t="shared" si="507"/>
        <v>19.564745379386601</v>
      </c>
      <c r="AY817" s="35">
        <f t="shared" si="508"/>
        <v>40.414120943588458</v>
      </c>
      <c r="AZ817" s="10">
        <f t="shared" si="509"/>
        <v>-20.7769721710849</v>
      </c>
      <c r="BA817" s="10">
        <f t="shared" si="510"/>
        <v>-139.66018918935833</v>
      </c>
      <c r="BB817" s="10">
        <f t="shared" si="511"/>
        <v>40.339810810641666</v>
      </c>
      <c r="BC817" s="37"/>
      <c r="BD817" s="46">
        <f t="shared" si="512"/>
        <v>-21</v>
      </c>
      <c r="BE817" s="46">
        <f t="shared" si="513"/>
        <v>-140</v>
      </c>
      <c r="BF817" s="46">
        <f t="shared" si="514"/>
        <v>40</v>
      </c>
    </row>
    <row r="818" spans="22:58" x14ac:dyDescent="0.3">
      <c r="V818" s="29">
        <v>9.1400000000001391</v>
      </c>
      <c r="W818" s="38">
        <f t="shared" si="484"/>
        <v>13803842646.033283</v>
      </c>
      <c r="X818" s="30">
        <f t="shared" si="483"/>
        <v>0.52657877444698298</v>
      </c>
      <c r="Y818" s="31">
        <f t="shared" si="485"/>
        <v>-131.82784764267225</v>
      </c>
      <c r="Z818" s="31">
        <f t="shared" si="486"/>
        <v>-89.999985319858212</v>
      </c>
      <c r="AA818" s="31">
        <f t="shared" si="487"/>
        <v>120.63300053183964</v>
      </c>
      <c r="AB818" s="31">
        <f t="shared" si="488"/>
        <v>-89.999946731237728</v>
      </c>
      <c r="AC818" s="31">
        <f t="shared" si="489"/>
        <v>57.848454683483972</v>
      </c>
      <c r="AD818" s="31">
        <f t="shared" si="490"/>
        <v>89.926599331206617</v>
      </c>
      <c r="AE818" s="31">
        <f t="shared" si="491"/>
        <v>47.180186347098349</v>
      </c>
      <c r="AF818" s="31">
        <f t="shared" si="492"/>
        <v>-90.073332719889308</v>
      </c>
      <c r="AG818" s="31">
        <f t="shared" si="480"/>
        <v>92.110410468749379</v>
      </c>
      <c r="AH818" s="31">
        <f t="shared" si="493"/>
        <v>-239.22085787710824</v>
      </c>
      <c r="AI818" s="31">
        <f t="shared" si="494"/>
        <v>-89.99999999993733</v>
      </c>
      <c r="AJ818" s="31">
        <f t="shared" si="495"/>
        <v>156.55523341015757</v>
      </c>
      <c r="AK818" s="31">
        <f t="shared" si="496"/>
        <v>89.999999148154259</v>
      </c>
      <c r="AL818" s="32">
        <f t="shared" si="497"/>
        <v>-98.077036792243433</v>
      </c>
      <c r="AM818" s="31">
        <f t="shared" si="498"/>
        <v>-89.99928505802977</v>
      </c>
      <c r="AN818" s="31">
        <f t="shared" si="499"/>
        <v>-88.632250790444743</v>
      </c>
      <c r="AO818" s="31">
        <f t="shared" si="500"/>
        <v>-89.999285909812841</v>
      </c>
      <c r="AP818" s="30">
        <f t="shared" si="481"/>
        <v>23.609121289162623</v>
      </c>
      <c r="AQ818" s="30">
        <f t="shared" si="482"/>
        <v>-22.498774732165998</v>
      </c>
      <c r="AR818" s="31">
        <f t="shared" si="501"/>
        <v>-40.34171788634977</v>
      </c>
      <c r="AS818" s="33">
        <f t="shared" si="502"/>
        <v>-180.07261862970216</v>
      </c>
      <c r="AT818" s="31">
        <f t="shared" si="503"/>
        <v>22.827114009105323</v>
      </c>
      <c r="AU818" s="31">
        <f t="shared" si="504"/>
        <v>85.858619254228003</v>
      </c>
      <c r="AV818" s="32">
        <f t="shared" si="505"/>
        <v>-3.1658028251381287</v>
      </c>
      <c r="AW818" s="31">
        <f t="shared" si="506"/>
        <v>-46.007823244956164</v>
      </c>
      <c r="AX818" s="34">
        <f t="shared" si="507"/>
        <v>19.661311183967193</v>
      </c>
      <c r="AY818" s="35">
        <f t="shared" si="508"/>
        <v>39.850796009271839</v>
      </c>
      <c r="AZ818" s="10">
        <f t="shared" si="509"/>
        <v>-20.680406702382577</v>
      </c>
      <c r="BA818" s="10">
        <f t="shared" si="510"/>
        <v>-140.22182262043032</v>
      </c>
      <c r="BB818" s="10">
        <f t="shared" si="511"/>
        <v>39.778177379569684</v>
      </c>
      <c r="BC818" s="37"/>
      <c r="BD818" s="46">
        <f t="shared" si="512"/>
        <v>-21</v>
      </c>
      <c r="BE818" s="46">
        <f t="shared" si="513"/>
        <v>-140</v>
      </c>
      <c r="BF818" s="46">
        <f t="shared" si="514"/>
        <v>40</v>
      </c>
    </row>
    <row r="819" spans="22:58" x14ac:dyDescent="0.3">
      <c r="V819" s="29">
        <v>9.1500000000001407</v>
      </c>
      <c r="W819" s="36">
        <f t="shared" si="484"/>
        <v>14125375446.23213</v>
      </c>
      <c r="X819" s="30">
        <f t="shared" si="483"/>
        <v>0.52657877444698298</v>
      </c>
      <c r="Y819" s="31">
        <f t="shared" si="485"/>
        <v>-132.02784764267227</v>
      </c>
      <c r="Z819" s="31">
        <f t="shared" si="486"/>
        <v>-89.999985654019042</v>
      </c>
      <c r="AA819" s="31">
        <f t="shared" si="487"/>
        <v>120.83300053183949</v>
      </c>
      <c r="AB819" s="31">
        <f t="shared" si="488"/>
        <v>-89.9999479437828</v>
      </c>
      <c r="AC819" s="31">
        <f t="shared" si="489"/>
        <v>58.048454362692461</v>
      </c>
      <c r="AD819" s="31">
        <f t="shared" si="490"/>
        <v>89.928270132645949</v>
      </c>
      <c r="AE819" s="31">
        <f t="shared" si="491"/>
        <v>47.380186026306667</v>
      </c>
      <c r="AF819" s="31">
        <f t="shared" si="492"/>
        <v>-90.071663465155879</v>
      </c>
      <c r="AG819" s="31">
        <f t="shared" si="480"/>
        <v>92.110410468749379</v>
      </c>
      <c r="AH819" s="31">
        <f t="shared" si="493"/>
        <v>-239.42085787710826</v>
      </c>
      <c r="AI819" s="31">
        <f t="shared" si="494"/>
        <v>-89.999999999938751</v>
      </c>
      <c r="AJ819" s="31">
        <f t="shared" si="495"/>
        <v>156.75523341015759</v>
      </c>
      <c r="AK819" s="31">
        <f t="shared" si="496"/>
        <v>89.99999916754463</v>
      </c>
      <c r="AL819" s="32">
        <f t="shared" si="497"/>
        <v>-98.277036792213025</v>
      </c>
      <c r="AM819" s="31">
        <f t="shared" si="498"/>
        <v>-89.999301332095868</v>
      </c>
      <c r="AN819" s="31">
        <f t="shared" si="499"/>
        <v>-88.832250790414307</v>
      </c>
      <c r="AO819" s="31">
        <f t="shared" si="500"/>
        <v>-89.99930216448999</v>
      </c>
      <c r="AP819" s="30">
        <f t="shared" si="481"/>
        <v>23.609121289162623</v>
      </c>
      <c r="AQ819" s="30">
        <f t="shared" si="482"/>
        <v>-22.498774732165998</v>
      </c>
      <c r="AR819" s="31">
        <f t="shared" si="501"/>
        <v>-40.341718207111015</v>
      </c>
      <c r="AS819" s="33">
        <f t="shared" si="502"/>
        <v>-180.07096562964585</v>
      </c>
      <c r="AT819" s="31">
        <f t="shared" si="503"/>
        <v>23.026094460471768</v>
      </c>
      <c r="AU819" s="31">
        <f t="shared" si="504"/>
        <v>85.952571661231687</v>
      </c>
      <c r="AV819" s="32">
        <f t="shared" si="505"/>
        <v>-3.2704692126849668</v>
      </c>
      <c r="AW819" s="31">
        <f t="shared" si="506"/>
        <v>-46.666732145630995</v>
      </c>
      <c r="AX819" s="34">
        <f t="shared" si="507"/>
        <v>19.755625247786803</v>
      </c>
      <c r="AY819" s="35">
        <f t="shared" si="508"/>
        <v>39.285839515600692</v>
      </c>
      <c r="AZ819" s="10">
        <f t="shared" si="509"/>
        <v>-20.586092959324212</v>
      </c>
      <c r="BA819" s="10">
        <f t="shared" si="510"/>
        <v>-140.78512611404517</v>
      </c>
      <c r="BB819" s="10">
        <f t="shared" si="511"/>
        <v>39.21487388595483</v>
      </c>
      <c r="BC819" s="48"/>
      <c r="BD819" s="46">
        <f t="shared" si="512"/>
        <v>-21</v>
      </c>
      <c r="BE819" s="46">
        <f t="shared" si="513"/>
        <v>-141</v>
      </c>
      <c r="BF819" s="46">
        <f t="shared" si="514"/>
        <v>39</v>
      </c>
    </row>
    <row r="820" spans="22:58" x14ac:dyDescent="0.3">
      <c r="V820" s="29">
        <v>9.1600000000001405</v>
      </c>
      <c r="W820" s="38">
        <f t="shared" si="484"/>
        <v>14454397707.463968</v>
      </c>
      <c r="X820" s="30">
        <f t="shared" si="483"/>
        <v>0.52657877444698298</v>
      </c>
      <c r="Y820" s="31">
        <f t="shared" si="485"/>
        <v>-132.22784764267226</v>
      </c>
      <c r="Z820" s="31">
        <f t="shared" si="486"/>
        <v>-89.999985980573427</v>
      </c>
      <c r="AA820" s="31">
        <f t="shared" si="487"/>
        <v>121.03300053183935</v>
      </c>
      <c r="AB820" s="31">
        <f t="shared" si="488"/>
        <v>-89.999949128726968</v>
      </c>
      <c r="AC820" s="31">
        <f t="shared" si="489"/>
        <v>58.248454056338879</v>
      </c>
      <c r="AD820" s="31">
        <f t="shared" si="490"/>
        <v>89.929902902119167</v>
      </c>
      <c r="AE820" s="31">
        <f t="shared" si="491"/>
        <v>47.580185719952958</v>
      </c>
      <c r="AF820" s="31">
        <f t="shared" si="492"/>
        <v>-90.070032207181228</v>
      </c>
      <c r="AG820" s="31">
        <f t="shared" si="480"/>
        <v>92.110410468749379</v>
      </c>
      <c r="AH820" s="31">
        <f t="shared" si="493"/>
        <v>-239.62085787710828</v>
      </c>
      <c r="AI820" s="31">
        <f t="shared" si="494"/>
        <v>-89.999999999940158</v>
      </c>
      <c r="AJ820" s="31">
        <f t="shared" si="495"/>
        <v>156.9552334101576</v>
      </c>
      <c r="AK820" s="31">
        <f t="shared" si="496"/>
        <v>89.999999186493625</v>
      </c>
      <c r="AL820" s="32">
        <f t="shared" si="497"/>
        <v>-98.477036792183966</v>
      </c>
      <c r="AM820" s="31">
        <f t="shared" si="498"/>
        <v>-89.999317235718991</v>
      </c>
      <c r="AN820" s="31">
        <f t="shared" si="499"/>
        <v>-89.032250790385277</v>
      </c>
      <c r="AO820" s="31">
        <f t="shared" si="500"/>
        <v>-89.999318049165524</v>
      </c>
      <c r="AP820" s="30">
        <f t="shared" si="481"/>
        <v>23.609121289162623</v>
      </c>
      <c r="AQ820" s="30">
        <f t="shared" si="482"/>
        <v>-22.498774732165998</v>
      </c>
      <c r="AR820" s="31">
        <f t="shared" si="501"/>
        <v>-40.341718513435694</v>
      </c>
      <c r="AS820" s="33">
        <f t="shared" si="502"/>
        <v>-180.06935025634675</v>
      </c>
      <c r="AT820" s="31">
        <f t="shared" si="503"/>
        <v>23.225120575602038</v>
      </c>
      <c r="AU820" s="31">
        <f t="shared" si="504"/>
        <v>86.044406522433363</v>
      </c>
      <c r="AV820" s="32">
        <f t="shared" si="505"/>
        <v>-3.3774301993903229</v>
      </c>
      <c r="AW820" s="31">
        <f t="shared" si="506"/>
        <v>-47.324759548624158</v>
      </c>
      <c r="AX820" s="34">
        <f t="shared" si="507"/>
        <v>19.847690376211716</v>
      </c>
      <c r="AY820" s="35">
        <f t="shared" si="508"/>
        <v>38.719646973809205</v>
      </c>
      <c r="AZ820" s="10">
        <f t="shared" si="509"/>
        <v>-20.494028137223978</v>
      </c>
      <c r="BA820" s="10">
        <f t="shared" si="510"/>
        <v>-141.34970328253755</v>
      </c>
      <c r="BB820" s="10">
        <f t="shared" si="511"/>
        <v>38.650296717462453</v>
      </c>
      <c r="BC820" s="37"/>
      <c r="BD820" s="46">
        <f t="shared" si="512"/>
        <v>-20</v>
      </c>
      <c r="BE820" s="46">
        <f t="shared" si="513"/>
        <v>-141</v>
      </c>
      <c r="BF820" s="46">
        <f t="shared" si="514"/>
        <v>39</v>
      </c>
    </row>
    <row r="821" spans="22:58" x14ac:dyDescent="0.3">
      <c r="V821" s="29">
        <v>9.1700000000001403</v>
      </c>
      <c r="W821" s="38">
        <f t="shared" si="484"/>
        <v>14791083881.686874</v>
      </c>
      <c r="X821" s="30">
        <f t="shared" si="483"/>
        <v>0.52657877444698298</v>
      </c>
      <c r="Y821" s="31">
        <f t="shared" si="485"/>
        <v>-132.42784764267225</v>
      </c>
      <c r="Z821" s="31">
        <f t="shared" si="486"/>
        <v>-89.999986299694541</v>
      </c>
      <c r="AA821" s="31">
        <f t="shared" si="487"/>
        <v>121.23300053183918</v>
      </c>
      <c r="AB821" s="31">
        <f t="shared" si="488"/>
        <v>-89.999950286698507</v>
      </c>
      <c r="AC821" s="31">
        <f t="shared" si="489"/>
        <v>58.448453763773472</v>
      </c>
      <c r="AD821" s="31">
        <f t="shared" si="490"/>
        <v>89.93149850533166</v>
      </c>
      <c r="AE821" s="31">
        <f t="shared" si="491"/>
        <v>47.780185427387394</v>
      </c>
      <c r="AF821" s="31">
        <f t="shared" si="492"/>
        <v>-90.068438081061402</v>
      </c>
      <c r="AG821" s="31">
        <f t="shared" si="480"/>
        <v>92.110410468749379</v>
      </c>
      <c r="AH821" s="31">
        <f t="shared" si="493"/>
        <v>-239.82085787710827</v>
      </c>
      <c r="AI821" s="31">
        <f t="shared" si="494"/>
        <v>-89.999999999941522</v>
      </c>
      <c r="AJ821" s="31">
        <f t="shared" si="495"/>
        <v>157.15523341015759</v>
      </c>
      <c r="AK821" s="31">
        <f t="shared" si="496"/>
        <v>89.999999205011292</v>
      </c>
      <c r="AL821" s="32">
        <f t="shared" si="497"/>
        <v>-98.677036792156215</v>
      </c>
      <c r="AM821" s="31">
        <f t="shared" si="498"/>
        <v>-89.99933277733146</v>
      </c>
      <c r="AN821" s="31">
        <f t="shared" si="499"/>
        <v>-89.232250790357526</v>
      </c>
      <c r="AO821" s="31">
        <f t="shared" si="500"/>
        <v>-89.999333572261691</v>
      </c>
      <c r="AP821" s="30">
        <f t="shared" si="481"/>
        <v>23.609121289162623</v>
      </c>
      <c r="AQ821" s="30">
        <f t="shared" si="482"/>
        <v>-22.498774732165998</v>
      </c>
      <c r="AR821" s="31">
        <f t="shared" si="501"/>
        <v>-40.341718805973507</v>
      </c>
      <c r="AS821" s="33">
        <f t="shared" si="502"/>
        <v>-180.06777165332309</v>
      </c>
      <c r="AT821" s="31">
        <f t="shared" si="503"/>
        <v>23.424190318860866</v>
      </c>
      <c r="AU821" s="31">
        <f t="shared" si="504"/>
        <v>86.134170641416759</v>
      </c>
      <c r="AV821" s="32">
        <f t="shared" si="505"/>
        <v>-3.4866784432767362</v>
      </c>
      <c r="AW821" s="31">
        <f t="shared" si="506"/>
        <v>-47.981560060711644</v>
      </c>
      <c r="AX821" s="34">
        <f t="shared" si="507"/>
        <v>19.937511875584129</v>
      </c>
      <c r="AY821" s="35">
        <f t="shared" si="508"/>
        <v>38.152610580705115</v>
      </c>
      <c r="AZ821" s="10">
        <f t="shared" si="509"/>
        <v>-20.404206930389378</v>
      </c>
      <c r="BA821" s="10">
        <f t="shared" si="510"/>
        <v>-141.91516107261799</v>
      </c>
      <c r="BB821" s="10">
        <f t="shared" si="511"/>
        <v>38.084838927382009</v>
      </c>
      <c r="BC821" s="37"/>
      <c r="BD821" s="46">
        <f t="shared" si="512"/>
        <v>-20</v>
      </c>
      <c r="BE821" s="46">
        <f t="shared" si="513"/>
        <v>-142</v>
      </c>
      <c r="BF821" s="46">
        <f t="shared" si="514"/>
        <v>38</v>
      </c>
    </row>
    <row r="822" spans="22:58" x14ac:dyDescent="0.3">
      <c r="V822" s="29">
        <v>9.18000000000014</v>
      </c>
      <c r="W822" s="36">
        <f t="shared" si="484"/>
        <v>15135612484.366991</v>
      </c>
      <c r="X822" s="30">
        <f t="shared" si="483"/>
        <v>0.52657877444698298</v>
      </c>
      <c r="Y822" s="31">
        <f t="shared" si="485"/>
        <v>-132.62784764267224</v>
      </c>
      <c r="Z822" s="31">
        <f t="shared" si="486"/>
        <v>-89.999986611551563</v>
      </c>
      <c r="AA822" s="31">
        <f t="shared" si="487"/>
        <v>121.43300053183904</v>
      </c>
      <c r="AB822" s="31">
        <f t="shared" si="488"/>
        <v>-89.999951418311412</v>
      </c>
      <c r="AC822" s="31">
        <f t="shared" si="489"/>
        <v>58.648453484375651</v>
      </c>
      <c r="AD822" s="31">
        <f t="shared" si="490"/>
        <v>89.933057788283435</v>
      </c>
      <c r="AE822" s="31">
        <f t="shared" si="491"/>
        <v>47.980185147989445</v>
      </c>
      <c r="AF822" s="31">
        <f t="shared" si="492"/>
        <v>-90.066880241579526</v>
      </c>
      <c r="AG822" s="31">
        <f t="shared" si="480"/>
        <v>92.110410468749379</v>
      </c>
      <c r="AH822" s="31">
        <f t="shared" si="493"/>
        <v>-240.02085787710826</v>
      </c>
      <c r="AI822" s="31">
        <f t="shared" si="494"/>
        <v>-89.999999999942844</v>
      </c>
      <c r="AJ822" s="31">
        <f t="shared" si="495"/>
        <v>157.35523341015758</v>
      </c>
      <c r="AK822" s="31">
        <f t="shared" si="496"/>
        <v>89.999999223107451</v>
      </c>
      <c r="AL822" s="32">
        <f t="shared" si="497"/>
        <v>-98.877036792129701</v>
      </c>
      <c r="AM822" s="31">
        <f t="shared" si="498"/>
        <v>-89.999347965173627</v>
      </c>
      <c r="AN822" s="31">
        <f t="shared" si="499"/>
        <v>-89.432250790331011</v>
      </c>
      <c r="AO822" s="31">
        <f t="shared" si="500"/>
        <v>-89.999348742009019</v>
      </c>
      <c r="AP822" s="30">
        <f t="shared" si="481"/>
        <v>23.609121289162623</v>
      </c>
      <c r="AQ822" s="30">
        <f t="shared" si="482"/>
        <v>-22.498774732165998</v>
      </c>
      <c r="AR822" s="31">
        <f t="shared" si="501"/>
        <v>-40.341719085344941</v>
      </c>
      <c r="AS822" s="33">
        <f t="shared" si="502"/>
        <v>-180.06622898358853</v>
      </c>
      <c r="AT822" s="31">
        <f t="shared" si="503"/>
        <v>23.623301744521221</v>
      </c>
      <c r="AU822" s="31">
        <f t="shared" si="504"/>
        <v>86.221909848717928</v>
      </c>
      <c r="AV822" s="32">
        <f t="shared" si="505"/>
        <v>-3.5982042262391363</v>
      </c>
      <c r="AW822" s="31">
        <f t="shared" si="506"/>
        <v>-48.636791512720372</v>
      </c>
      <c r="AX822" s="34">
        <f t="shared" si="507"/>
        <v>20.025097518282085</v>
      </c>
      <c r="AY822" s="35">
        <f t="shared" si="508"/>
        <v>37.585118335997556</v>
      </c>
      <c r="AZ822" s="10">
        <f t="shared" si="509"/>
        <v>-20.316621567062857</v>
      </c>
      <c r="BA822" s="10">
        <f t="shared" si="510"/>
        <v>-142.48111064759098</v>
      </c>
      <c r="BB822" s="10">
        <f t="shared" si="511"/>
        <v>37.518889352409019</v>
      </c>
      <c r="BC822" s="48"/>
      <c r="BD822" s="46">
        <f t="shared" si="512"/>
        <v>-20</v>
      </c>
      <c r="BE822" s="46">
        <f t="shared" si="513"/>
        <v>-142</v>
      </c>
      <c r="BF822" s="46">
        <f t="shared" si="514"/>
        <v>38</v>
      </c>
    </row>
  </sheetData>
  <sheetProtection formatCells="0" formatColumns="0" formatRows="0" insertColumns="0" insertRows="0" insertHyperlinks="0" deleteColumns="0" deleteRows="0" sort="0" autoFilter="0" pivotTables="0"/>
  <mergeCells count="14">
    <mergeCell ref="A1:S1"/>
    <mergeCell ref="X2:AF2"/>
    <mergeCell ref="AG2:AO2"/>
    <mergeCell ref="AR2:AS2"/>
    <mergeCell ref="AT2:AU2"/>
    <mergeCell ref="AZ2:BB2"/>
    <mergeCell ref="BD2:BF2"/>
    <mergeCell ref="A57:B57"/>
    <mergeCell ref="AX2:AY2"/>
    <mergeCell ref="A16:B16"/>
    <mergeCell ref="A23:B23"/>
    <mergeCell ref="A34:B34"/>
    <mergeCell ref="A50:B50"/>
    <mergeCell ref="AV2:AW2"/>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2049" r:id="rId4">
          <objectPr defaultSize="0" autoPict="0" altText="" r:id="rId5">
            <anchor moveWithCells="1">
              <from>
                <xdr:col>3</xdr:col>
                <xdr:colOff>38100</xdr:colOff>
                <xdr:row>1</xdr:row>
                <xdr:rowOff>60960</xdr:rowOff>
              </from>
              <to>
                <xdr:col>18</xdr:col>
                <xdr:colOff>175260</xdr:colOff>
                <xdr:row>20</xdr:row>
                <xdr:rowOff>160020</xdr:rowOff>
              </to>
            </anchor>
          </objectPr>
        </oleObject>
      </mc:Choice>
      <mc:Fallback>
        <oleObject progId="Visio.Drawing.11" shapeId="204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3:R4"/>
  <sheetViews>
    <sheetView workbookViewId="0">
      <selection activeCell="S37" sqref="S37"/>
    </sheetView>
  </sheetViews>
  <sheetFormatPr defaultRowHeight="14.4" x14ac:dyDescent="0.3"/>
  <sheetData>
    <row r="3" spans="4:18" x14ac:dyDescent="0.3">
      <c r="D3" s="86" t="s">
        <v>130</v>
      </c>
      <c r="E3" s="76"/>
      <c r="F3" s="76"/>
      <c r="G3" s="76"/>
      <c r="H3" s="76"/>
      <c r="I3" s="76"/>
      <c r="J3" s="76"/>
      <c r="K3" s="76"/>
      <c r="L3" s="76"/>
      <c r="M3" s="76"/>
      <c r="N3" s="76"/>
      <c r="O3" s="76"/>
      <c r="P3" s="76"/>
      <c r="Q3" s="76"/>
      <c r="R3" s="76"/>
    </row>
    <row r="4" spans="4:18" x14ac:dyDescent="0.3">
      <c r="D4" s="76"/>
      <c r="E4" s="76"/>
      <c r="F4" s="76"/>
      <c r="G4" s="76"/>
      <c r="H4" s="76"/>
      <c r="I4" s="76"/>
      <c r="J4" s="76"/>
      <c r="K4" s="76"/>
      <c r="L4" s="76"/>
      <c r="M4" s="76"/>
      <c r="N4" s="76"/>
      <c r="O4" s="76"/>
      <c r="P4" s="76"/>
      <c r="Q4" s="76"/>
      <c r="R4" s="76"/>
    </row>
  </sheetData>
  <mergeCells count="1">
    <mergeCell ref="D3:R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I21:I24"/>
  <sheetViews>
    <sheetView workbookViewId="0">
      <selection activeCell="I22" sqref="I22"/>
    </sheetView>
  </sheetViews>
  <sheetFormatPr defaultRowHeight="14.4" x14ac:dyDescent="0.3"/>
  <sheetData>
    <row r="21" spans="9:9" x14ac:dyDescent="0.3">
      <c r="I21">
        <f>10^6^1.208</f>
        <v>17701089.583174217</v>
      </c>
    </row>
    <row r="22" spans="9:9" x14ac:dyDescent="0.3">
      <c r="I22">
        <f>(0.01927*2.6)^2.354</f>
        <v>8.69878941674689E-4</v>
      </c>
    </row>
    <row r="23" spans="9:9" x14ac:dyDescent="0.3">
      <c r="I23">
        <f>I21*I22*4.21</f>
        <v>64824.75935775289</v>
      </c>
    </row>
    <row r="24" spans="9:9" x14ac:dyDescent="0.3">
      <c r="I24" t="s">
        <v>144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14</vt:i4>
      </vt:variant>
    </vt:vector>
  </HeadingPairs>
  <TitlesOfParts>
    <vt:vector size="19" baseType="lpstr">
      <vt:lpstr>Sheet1</vt:lpstr>
      <vt:lpstr>Sheet2</vt:lpstr>
      <vt:lpstr>Sheet3</vt:lpstr>
      <vt:lpstr>Sheet4</vt:lpstr>
      <vt:lpstr>Sheet5</vt:lpstr>
      <vt:lpstr>DC_gain_comp</vt:lpstr>
      <vt:lpstr>DC_gain_power</vt:lpstr>
      <vt:lpstr>fp</vt:lpstr>
      <vt:lpstr>fp_comp1</vt:lpstr>
      <vt:lpstr>fp_comp2</vt:lpstr>
      <vt:lpstr>fp_ff</vt:lpstr>
      <vt:lpstr>fz_comp</vt:lpstr>
      <vt:lpstr>fz_ff</vt:lpstr>
      <vt:lpstr>fzESR</vt:lpstr>
      <vt:lpstr>fzRHP</vt:lpstr>
      <vt:lpstr>GmPS</vt:lpstr>
      <vt:lpstr>Rsns</vt:lpstr>
      <vt:lpstr>Vout</vt:lpstr>
      <vt:lpstr>Vref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2024-02-18T02:30:12Z</dcterms:modified>
</cp:coreProperties>
</file>