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0" windowWidth="5970" windowHeight="2090"/>
  </bookViews>
  <sheets>
    <sheet name="Intro" sheetId="2" r:id="rId1"/>
    <sheet name="Synchronous_with_foldback" sheetId="1" r:id="rId2"/>
    <sheet name="Non-Synchronous" sheetId="5" r:id="rId3"/>
    <sheet name="Synchronous" sheetId="6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B57" i="6" l="1"/>
  <c r="B58" i="6" s="1"/>
  <c r="B61" i="6" s="1"/>
  <c r="B43" i="6" s="1"/>
  <c r="B58" i="5"/>
  <c r="B63" i="5" s="1"/>
  <c r="B44" i="5" s="1"/>
  <c r="B59" i="5"/>
  <c r="B46" i="6" l="1"/>
  <c r="B47" i="5"/>
  <c r="B57" i="1"/>
  <c r="B58" i="1" s="1"/>
  <c r="B62" i="1" s="1"/>
  <c r="B43" i="1" s="1"/>
  <c r="B47" i="1" s="1"/>
  <c r="B56" i="1"/>
  <c r="B61" i="1" s="1"/>
  <c r="B42" i="1" s="1"/>
  <c r="B46" i="1" s="1"/>
</calcChain>
</file>

<file path=xl/sharedStrings.xml><?xml version="1.0" encoding="utf-8"?>
<sst xmlns="http://schemas.openxmlformats.org/spreadsheetml/2006/main" count="116" uniqueCount="43">
  <si>
    <t>Application Inputs</t>
  </si>
  <si>
    <t>Output Voltage</t>
  </si>
  <si>
    <t>Output Current</t>
  </si>
  <si>
    <t>Inductor Resistance</t>
  </si>
  <si>
    <t>Data Sheet Inputs</t>
  </si>
  <si>
    <t>High Side FET Resistance</t>
  </si>
  <si>
    <t>Low Side FET Resistance</t>
  </si>
  <si>
    <t>Switching Frequency</t>
  </si>
  <si>
    <t>Toff Min</t>
  </si>
  <si>
    <t>Ton Max</t>
  </si>
  <si>
    <t>Minimum Recommended Input Voltage</t>
  </si>
  <si>
    <t>V</t>
  </si>
  <si>
    <t>A</t>
  </si>
  <si>
    <t>Ω</t>
  </si>
  <si>
    <t>kHz</t>
  </si>
  <si>
    <t>ns</t>
  </si>
  <si>
    <t>Minimum Input Voltage</t>
  </si>
  <si>
    <t>Minimum Input Voltage for Full Frequency Mode</t>
  </si>
  <si>
    <t>Minimum Input Voltage in Fold-back Mode</t>
  </si>
  <si>
    <t>Drop-Out Voltage</t>
  </si>
  <si>
    <t>Drop-Out Voltage for Full Frequency Mode</t>
  </si>
  <si>
    <t>Drop-Out Voltage in Fold-back Mode</t>
  </si>
  <si>
    <t>************************* Intermediate calcs ********************************</t>
  </si>
  <si>
    <t>Diode Voltage Drop</t>
  </si>
  <si>
    <t>D or T</t>
  </si>
  <si>
    <t>Dmax</t>
  </si>
  <si>
    <t>d</t>
  </si>
  <si>
    <t>Use Dmax or Toff Min ???</t>
  </si>
  <si>
    <t>output voltage</t>
  </si>
  <si>
    <t>load current</t>
  </si>
  <si>
    <t>inductor DCR</t>
  </si>
  <si>
    <t>nominal switching frequency</t>
  </si>
  <si>
    <t>high side FET Rdson</t>
  </si>
  <si>
    <t>low side FET Rdson</t>
  </si>
  <si>
    <t>Maximum switch on-time for devices with fold-back</t>
  </si>
  <si>
    <t>Minimum input voltage recommended in the data sheet.  If the minimum input voltage calculated in drop-out is less than this value, then this value is the minimum</t>
  </si>
  <si>
    <t>Minimum SW off-time</t>
  </si>
  <si>
    <t>Diode voltage drop</t>
  </si>
  <si>
    <t>****</t>
  </si>
  <si>
    <t>*****</t>
  </si>
  <si>
    <t>D without foldback</t>
  </si>
  <si>
    <t>Foldback Freq</t>
  </si>
  <si>
    <t>D with foldback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</si>
</sst>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vertical="top" wrapText="1"/>
    </xf>
    <xf numFmtId="2" fontId="0" fillId="3" borderId="1" xfId="0" applyNumberForma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</xdr:row>
      <xdr:rowOff>28576</xdr:rowOff>
    </xdr:from>
    <xdr:to>
      <xdr:col>11</xdr:col>
      <xdr:colOff>481013</xdr:colOff>
      <xdr:row>19</xdr:row>
      <xdr:rowOff>61913</xdr:rowOff>
    </xdr:to>
    <xdr:sp macro="" textlink="">
      <xdr:nvSpPr>
        <xdr:cNvPr id="2" name="TextBox 1"/>
        <xdr:cNvSpPr txBox="1"/>
      </xdr:nvSpPr>
      <xdr:spPr>
        <a:xfrm>
          <a:off x="6467475" y="390526"/>
          <a:ext cx="4052888" cy="310991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Synchronous</a:t>
          </a:r>
        </a:p>
      </xdr:txBody>
    </xdr:sp>
    <xdr:clientData/>
  </xdr:twoCellAnchor>
  <xdr:oneCellAnchor>
    <xdr:from>
      <xdr:col>0</xdr:col>
      <xdr:colOff>176212</xdr:colOff>
      <xdr:row>1</xdr:row>
      <xdr:rowOff>80963</xdr:rowOff>
    </xdr:from>
    <xdr:ext cx="5043487" cy="7318670"/>
    <xdr:sp macro="" textlink="">
      <xdr:nvSpPr>
        <xdr:cNvPr id="3" name="TextBox 2"/>
        <xdr:cNvSpPr txBox="1"/>
      </xdr:nvSpPr>
      <xdr:spPr>
        <a:xfrm>
          <a:off x="176212" y="271463"/>
          <a:ext cx="5043487" cy="731867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This calculator will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estimate the drop-out voltage of a given design based on  customer inputs and data sheet parameters.</a:t>
          </a: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Yellow = user inputs</a:t>
          </a:r>
        </a:p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Gray = outputs</a:t>
          </a: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The tab "synchronous_with_foldback" is used with a device that features frequency foldbak in drop-out mode.</a:t>
          </a: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tab "synchronous" is used with a device that does not use frequency foldback in drop-out mode.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aseline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tab "non_synchronous" is used with a non synchronous (diode based) device. </a:t>
          </a:r>
          <a:endParaRPr lang="en-US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For devices without the foldback feature, a choice is given between using the maximum duty cycle or the minimum off-time, whichever is specified in the data sheet.</a:t>
          </a: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For the equations: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Vin = input voltage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Vout = output voltage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Iout = output current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Rl = inductor DCR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RHS = high side FET DCR</a:t>
          </a: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RLS = </a:t>
          </a:r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Low side FET DCR</a:t>
          </a:r>
        </a:p>
        <a:p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Dmax = maximum duty cycle</a:t>
          </a:r>
        </a:p>
        <a:p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Toff = minimum off-time</a:t>
          </a:r>
        </a:p>
        <a:p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Fsw = switching frequency</a:t>
          </a:r>
        </a:p>
        <a:p>
          <a:endParaRPr lang="en-US" sz="1400" baseline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See nomenclature below.</a:t>
          </a:r>
        </a:p>
        <a:p>
          <a:endParaRPr lang="en-US" sz="1400" baseline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5-24-2019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6</xdr:row>
          <xdr:rowOff>38100</xdr:rowOff>
        </xdr:from>
        <xdr:to>
          <xdr:col>10</xdr:col>
          <xdr:colOff>590550</xdr:colOff>
          <xdr:row>18</xdr:row>
          <xdr:rowOff>107950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352425</xdr:colOff>
      <xdr:row>20</xdr:row>
      <xdr:rowOff>71438</xdr:rowOff>
    </xdr:from>
    <xdr:to>
      <xdr:col>11</xdr:col>
      <xdr:colOff>519113</xdr:colOff>
      <xdr:row>37</xdr:row>
      <xdr:rowOff>104775</xdr:rowOff>
    </xdr:to>
    <xdr:sp macro="" textlink="">
      <xdr:nvSpPr>
        <xdr:cNvPr id="7" name="TextBox 6"/>
        <xdr:cNvSpPr txBox="1"/>
      </xdr:nvSpPr>
      <xdr:spPr>
        <a:xfrm>
          <a:off x="6505575" y="3690938"/>
          <a:ext cx="4052888" cy="310991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Non-synchronous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165100</xdr:colOff>
          <xdr:row>23</xdr:row>
          <xdr:rowOff>50800</xdr:rowOff>
        </xdr:from>
        <xdr:to>
          <xdr:col>11</xdr:col>
          <xdr:colOff>50800</xdr:colOff>
          <xdr:row>34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5:B54"/>
  <sheetViews>
    <sheetView tabSelected="1" workbookViewId="0">
      <selection activeCell="P24" sqref="P24"/>
    </sheetView>
  </sheetViews>
  <sheetFormatPr defaultRowHeight="14.5" x14ac:dyDescent="0.35"/>
  <cols>
    <col min="1" max="1" width="34.1796875" customWidth="1"/>
    <col min="2" max="2" width="24.7265625" customWidth="1"/>
  </cols>
  <sheetData>
    <row r="45" spans="1:2" x14ac:dyDescent="0.35">
      <c r="A45" s="6" t="s">
        <v>1</v>
      </c>
      <c r="B45" s="5" t="s">
        <v>28</v>
      </c>
    </row>
    <row r="46" spans="1:2" x14ac:dyDescent="0.35">
      <c r="A46" s="6" t="s">
        <v>2</v>
      </c>
      <c r="B46" s="5" t="s">
        <v>29</v>
      </c>
    </row>
    <row r="47" spans="1:2" x14ac:dyDescent="0.35">
      <c r="A47" s="6" t="s">
        <v>3</v>
      </c>
      <c r="B47" s="5" t="s">
        <v>30</v>
      </c>
    </row>
    <row r="48" spans="1:2" ht="29" x14ac:dyDescent="0.35">
      <c r="A48" s="6" t="s">
        <v>7</v>
      </c>
      <c r="B48" s="5" t="s">
        <v>31</v>
      </c>
    </row>
    <row r="49" spans="1:2" x14ac:dyDescent="0.35">
      <c r="A49" s="6" t="s">
        <v>5</v>
      </c>
      <c r="B49" s="5" t="s">
        <v>32</v>
      </c>
    </row>
    <row r="50" spans="1:2" x14ac:dyDescent="0.35">
      <c r="A50" s="6" t="s">
        <v>6</v>
      </c>
      <c r="B50" s="5" t="s">
        <v>33</v>
      </c>
    </row>
    <row r="51" spans="1:2" x14ac:dyDescent="0.35">
      <c r="A51" s="6" t="s">
        <v>8</v>
      </c>
      <c r="B51" s="5" t="s">
        <v>36</v>
      </c>
    </row>
    <row r="52" spans="1:2" ht="29" x14ac:dyDescent="0.35">
      <c r="A52" s="6" t="s">
        <v>9</v>
      </c>
      <c r="B52" s="5" t="s">
        <v>34</v>
      </c>
    </row>
    <row r="53" spans="1:2" ht="101.5" x14ac:dyDescent="0.35">
      <c r="A53" s="6" t="s">
        <v>10</v>
      </c>
      <c r="B53" s="5" t="s">
        <v>35</v>
      </c>
    </row>
    <row r="54" spans="1:2" x14ac:dyDescent="0.35">
      <c r="A54" s="4" t="s">
        <v>23</v>
      </c>
      <c r="B54" s="5" t="s">
        <v>37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51" r:id="rId4">
          <objectPr defaultSize="0" autoPict="0" r:id="rId5">
            <anchor moveWithCells="1" sizeWithCells="1">
              <from>
                <xdr:col>5</xdr:col>
                <xdr:colOff>590550</xdr:colOff>
                <xdr:row>6</xdr:row>
                <xdr:rowOff>38100</xdr:rowOff>
              </from>
              <to>
                <xdr:col>10</xdr:col>
                <xdr:colOff>590550</xdr:colOff>
                <xdr:row>18</xdr:row>
                <xdr:rowOff>107950</xdr:rowOff>
              </to>
            </anchor>
          </objectPr>
        </oleObject>
      </mc:Choice>
      <mc:Fallback>
        <oleObject progId="Equation.DSMT4" shapeId="2051" r:id="rId4"/>
      </mc:Fallback>
    </mc:AlternateContent>
    <mc:AlternateContent xmlns:mc="http://schemas.openxmlformats.org/markup-compatibility/2006">
      <mc:Choice Requires="x14">
        <oleObject progId="Equation.DSMT4" shapeId="2052" r:id="rId6">
          <objectPr defaultSize="0" autoPict="0" r:id="rId7">
            <anchor moveWithCells="1" sizeWithCells="1">
              <from>
                <xdr:col>6</xdr:col>
                <xdr:colOff>165100</xdr:colOff>
                <xdr:row>23</xdr:row>
                <xdr:rowOff>50800</xdr:rowOff>
              </from>
              <to>
                <xdr:col>11</xdr:col>
                <xdr:colOff>50800</xdr:colOff>
                <xdr:row>34</xdr:row>
                <xdr:rowOff>95250</xdr:rowOff>
              </to>
            </anchor>
          </objectPr>
        </oleObject>
      </mc:Choice>
      <mc:Fallback>
        <oleObject progId="Equation.DSMT4" shapeId="205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C62"/>
  <sheetViews>
    <sheetView zoomScaleNormal="100" workbookViewId="0">
      <selection activeCell="B23" sqref="B23"/>
    </sheetView>
  </sheetViews>
  <sheetFormatPr defaultRowHeight="14.5" x14ac:dyDescent="0.35"/>
  <cols>
    <col min="1" max="1" width="58.7265625" customWidth="1"/>
    <col min="2" max="2" width="12.26953125" customWidth="1"/>
  </cols>
  <sheetData>
    <row r="20" spans="1:3" ht="18.75" x14ac:dyDescent="0.3">
      <c r="A20" s="2" t="s">
        <v>0</v>
      </c>
    </row>
    <row r="21" spans="1:3" ht="15" x14ac:dyDescent="0.25">
      <c r="A21" s="1" t="s">
        <v>1</v>
      </c>
      <c r="B21" s="9">
        <v>5</v>
      </c>
      <c r="C21" s="1" t="s">
        <v>11</v>
      </c>
    </row>
    <row r="22" spans="1:3" ht="15" x14ac:dyDescent="0.25">
      <c r="A22" s="1" t="s">
        <v>2</v>
      </c>
      <c r="B22" s="9">
        <v>2.5</v>
      </c>
      <c r="C22" s="1" t="s">
        <v>12</v>
      </c>
    </row>
    <row r="23" spans="1:3" x14ac:dyDescent="0.35">
      <c r="A23" s="1" t="s">
        <v>3</v>
      </c>
      <c r="B23" s="9">
        <v>0.02</v>
      </c>
      <c r="C23" s="3" t="s">
        <v>13</v>
      </c>
    </row>
    <row r="24" spans="1:3" ht="15" x14ac:dyDescent="0.25">
      <c r="A24" s="1" t="s">
        <v>7</v>
      </c>
      <c r="B24" s="9">
        <v>2100</v>
      </c>
      <c r="C24" s="3" t="s">
        <v>14</v>
      </c>
    </row>
    <row r="25" spans="1:3" ht="15" x14ac:dyDescent="0.25">
      <c r="B25" s="10"/>
    </row>
    <row r="26" spans="1:3" ht="15" x14ac:dyDescent="0.25">
      <c r="B26" s="10"/>
    </row>
    <row r="27" spans="1:3" ht="18.75" x14ac:dyDescent="0.3">
      <c r="A27" s="2" t="s">
        <v>4</v>
      </c>
      <c r="B27" s="10"/>
    </row>
    <row r="28" spans="1:3" x14ac:dyDescent="0.35">
      <c r="A28" s="1" t="s">
        <v>5</v>
      </c>
      <c r="B28" s="9">
        <v>9.2999999999999999E-2</v>
      </c>
      <c r="C28" s="3" t="s">
        <v>13</v>
      </c>
    </row>
    <row r="29" spans="1:3" x14ac:dyDescent="0.35">
      <c r="A29" s="1" t="s">
        <v>6</v>
      </c>
      <c r="B29" s="9">
        <v>6.0999999999999999E-2</v>
      </c>
      <c r="C29" s="3" t="s">
        <v>13</v>
      </c>
    </row>
    <row r="30" spans="1:3" ht="15" x14ac:dyDescent="0.25">
      <c r="A30" s="1" t="s">
        <v>8</v>
      </c>
      <c r="B30" s="9">
        <v>50</v>
      </c>
      <c r="C30" s="1" t="s">
        <v>15</v>
      </c>
    </row>
    <row r="31" spans="1:3" ht="15" x14ac:dyDescent="0.25">
      <c r="A31" s="1" t="s">
        <v>9</v>
      </c>
      <c r="B31" s="9">
        <v>7700</v>
      </c>
      <c r="C31" s="1" t="s">
        <v>15</v>
      </c>
    </row>
    <row r="32" spans="1:3" ht="15" x14ac:dyDescent="0.25">
      <c r="A32" s="1" t="s">
        <v>10</v>
      </c>
      <c r="B32" s="9">
        <v>3.8</v>
      </c>
      <c r="C32" s="1" t="s">
        <v>11</v>
      </c>
    </row>
    <row r="33" spans="1:3" ht="15" x14ac:dyDescent="0.25">
      <c r="B33" s="10"/>
    </row>
    <row r="34" spans="1:3" ht="15" x14ac:dyDescent="0.25">
      <c r="B34" s="10"/>
    </row>
    <row r="35" spans="1:3" ht="15" x14ac:dyDescent="0.25">
      <c r="B35" s="10"/>
    </row>
    <row r="36" spans="1:3" ht="15" x14ac:dyDescent="0.25">
      <c r="B36" s="10"/>
    </row>
    <row r="37" spans="1:3" ht="15" x14ac:dyDescent="0.25">
      <c r="B37" s="10"/>
    </row>
    <row r="38" spans="1:3" ht="15" x14ac:dyDescent="0.25">
      <c r="B38" s="10"/>
    </row>
    <row r="39" spans="1:3" ht="15" x14ac:dyDescent="0.25">
      <c r="B39" s="10"/>
    </row>
    <row r="40" spans="1:3" ht="15" x14ac:dyDescent="0.25">
      <c r="B40" s="10"/>
    </row>
    <row r="41" spans="1:3" ht="18.75" x14ac:dyDescent="0.3">
      <c r="A41" s="2" t="s">
        <v>16</v>
      </c>
      <c r="B41" s="10"/>
    </row>
    <row r="42" spans="1:3" ht="15" x14ac:dyDescent="0.25">
      <c r="A42" s="1" t="s">
        <v>17</v>
      </c>
      <c r="B42" s="7">
        <f>IF(B61&gt;B32,B61,B32)</f>
        <v>5.8928491620111725</v>
      </c>
      <c r="C42" s="1" t="s">
        <v>11</v>
      </c>
    </row>
    <row r="43" spans="1:3" ht="15" x14ac:dyDescent="0.25">
      <c r="A43" s="1" t="s">
        <v>18</v>
      </c>
      <c r="B43" s="7">
        <f>IF(B62&gt;B32,B62,B32)</f>
        <v>5.3162824675324671</v>
      </c>
      <c r="C43" s="1" t="s">
        <v>11</v>
      </c>
    </row>
    <row r="44" spans="1:3" ht="15" x14ac:dyDescent="0.25">
      <c r="B44" s="8"/>
    </row>
    <row r="45" spans="1:3" ht="18.75" x14ac:dyDescent="0.3">
      <c r="A45" s="2" t="s">
        <v>19</v>
      </c>
      <c r="B45" s="8"/>
    </row>
    <row r="46" spans="1:3" ht="15" x14ac:dyDescent="0.25">
      <c r="A46" s="1" t="s">
        <v>20</v>
      </c>
      <c r="B46" s="7">
        <f>B42-B21</f>
        <v>0.89284916201117248</v>
      </c>
      <c r="C46" s="1" t="s">
        <v>11</v>
      </c>
    </row>
    <row r="47" spans="1:3" ht="15" x14ac:dyDescent="0.25">
      <c r="A47" s="1" t="s">
        <v>21</v>
      </c>
      <c r="B47" s="7">
        <f>B43-B21</f>
        <v>0.31628246753246714</v>
      </c>
      <c r="C47" s="1" t="s">
        <v>11</v>
      </c>
    </row>
    <row r="48" spans="1:3" ht="15" x14ac:dyDescent="0.25">
      <c r="B48" s="10"/>
    </row>
    <row r="49" spans="1:2" ht="15" x14ac:dyDescent="0.25">
      <c r="B49" s="10"/>
    </row>
    <row r="50" spans="1:2" ht="15" x14ac:dyDescent="0.25">
      <c r="B50" s="10"/>
    </row>
    <row r="51" spans="1:2" x14ac:dyDescent="0.35">
      <c r="B51" s="10"/>
    </row>
    <row r="52" spans="1:2" x14ac:dyDescent="0.35">
      <c r="B52" s="10"/>
    </row>
    <row r="53" spans="1:2" x14ac:dyDescent="0.35">
      <c r="B53" s="10"/>
    </row>
    <row r="54" spans="1:2" x14ac:dyDescent="0.35">
      <c r="B54" s="10"/>
    </row>
    <row r="55" spans="1:2" x14ac:dyDescent="0.35">
      <c r="A55" t="s">
        <v>22</v>
      </c>
      <c r="B55" s="10"/>
    </row>
    <row r="56" spans="1:2" x14ac:dyDescent="0.35">
      <c r="A56" t="s">
        <v>40</v>
      </c>
      <c r="B56" s="10">
        <f>1-B24*1000*B30*0.000000001</f>
        <v>0.89500000000000002</v>
      </c>
    </row>
    <row r="57" spans="1:2" x14ac:dyDescent="0.35">
      <c r="A57" t="s">
        <v>41</v>
      </c>
      <c r="B57" s="10">
        <f>1/(B31*0.000000001+B30*0.000000001)</f>
        <v>129032.25806451612</v>
      </c>
    </row>
    <row r="58" spans="1:2" x14ac:dyDescent="0.35">
      <c r="A58" t="s">
        <v>42</v>
      </c>
      <c r="B58" s="10">
        <f>1-(B57*B30*0.000000001)</f>
        <v>0.99354838709677418</v>
      </c>
    </row>
    <row r="59" spans="1:2" x14ac:dyDescent="0.35">
      <c r="B59" s="10"/>
    </row>
    <row r="60" spans="1:2" x14ac:dyDescent="0.35">
      <c r="B60" s="10"/>
    </row>
    <row r="61" spans="1:2" x14ac:dyDescent="0.35">
      <c r="A61" t="s">
        <v>38</v>
      </c>
      <c r="B61" s="10">
        <f>((B21+B22*(B23+B29))/B56)+B22*(B28-B29)</f>
        <v>5.8928491620111725</v>
      </c>
    </row>
    <row r="62" spans="1:2" x14ac:dyDescent="0.35">
      <c r="A62" t="s">
        <v>39</v>
      </c>
      <c r="B62" s="10">
        <f>((B21+B22*(B23+B29))/B58)+B22*(B28-B29)</f>
        <v>5.3162824675324671</v>
      </c>
    </row>
  </sheetData>
  <conditionalFormatting sqref="B42">
    <cfRule type="cellIs" dxfId="7" priority="2" operator="lessThan">
      <formula>$B$32</formula>
    </cfRule>
    <cfRule type="cellIs" dxfId="6" priority="4" operator="lessThan">
      <formula>$B$32</formula>
    </cfRule>
  </conditionalFormatting>
  <conditionalFormatting sqref="B43">
    <cfRule type="cellIs" dxfId="5" priority="1" operator="lessThan">
      <formula>$B$32</formula>
    </cfRule>
    <cfRule type="cellIs" dxfId="4" priority="3" operator="lessThan">
      <formula>$B$32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C73"/>
  <sheetViews>
    <sheetView topLeftCell="A13" workbookViewId="0">
      <selection activeCell="H41" sqref="H40:Y41"/>
    </sheetView>
  </sheetViews>
  <sheetFormatPr defaultRowHeight="14.5" x14ac:dyDescent="0.35"/>
  <cols>
    <col min="1" max="1" width="49" customWidth="1"/>
    <col min="2" max="2" width="12.26953125" customWidth="1"/>
  </cols>
  <sheetData>
    <row r="20" spans="1:3" ht="18.75" x14ac:dyDescent="0.3">
      <c r="A20" s="2" t="s">
        <v>0</v>
      </c>
    </row>
    <row r="21" spans="1:3" ht="15" x14ac:dyDescent="0.25">
      <c r="A21" s="1" t="s">
        <v>1</v>
      </c>
      <c r="B21" s="9">
        <v>10</v>
      </c>
      <c r="C21" s="11" t="s">
        <v>11</v>
      </c>
    </row>
    <row r="22" spans="1:3" ht="15" x14ac:dyDescent="0.25">
      <c r="A22" s="1" t="s">
        <v>2</v>
      </c>
      <c r="B22" s="9">
        <v>3</v>
      </c>
      <c r="C22" s="11" t="s">
        <v>12</v>
      </c>
    </row>
    <row r="23" spans="1:3" x14ac:dyDescent="0.35">
      <c r="A23" s="1" t="s">
        <v>3</v>
      </c>
      <c r="B23" s="9">
        <v>0.04</v>
      </c>
      <c r="C23" s="12" t="s">
        <v>13</v>
      </c>
    </row>
    <row r="24" spans="1:3" ht="15" x14ac:dyDescent="0.25">
      <c r="A24" s="1" t="s">
        <v>7</v>
      </c>
      <c r="B24" s="9">
        <v>500</v>
      </c>
      <c r="C24" s="12" t="s">
        <v>14</v>
      </c>
    </row>
    <row r="25" spans="1:3" ht="15" x14ac:dyDescent="0.25">
      <c r="A25" s="4" t="s">
        <v>23</v>
      </c>
      <c r="B25" s="9">
        <v>0.5</v>
      </c>
      <c r="C25" s="11" t="s">
        <v>11</v>
      </c>
    </row>
    <row r="26" spans="1:3" ht="15" x14ac:dyDescent="0.25">
      <c r="B26" s="10"/>
      <c r="C26" s="10"/>
    </row>
    <row r="27" spans="1:3" ht="15" x14ac:dyDescent="0.25">
      <c r="B27" s="10"/>
      <c r="C27" s="10"/>
    </row>
    <row r="28" spans="1:3" ht="18.75" x14ac:dyDescent="0.3">
      <c r="A28" s="2" t="s">
        <v>4</v>
      </c>
      <c r="B28" s="10"/>
      <c r="C28" s="10"/>
    </row>
    <row r="29" spans="1:3" x14ac:dyDescent="0.35">
      <c r="A29" s="1" t="s">
        <v>5</v>
      </c>
      <c r="B29" s="9">
        <v>0.08</v>
      </c>
      <c r="C29" s="12" t="s">
        <v>13</v>
      </c>
    </row>
    <row r="30" spans="1:3" ht="15" x14ac:dyDescent="0.25">
      <c r="A30" s="1" t="s">
        <v>27</v>
      </c>
      <c r="B30" s="13" t="s">
        <v>26</v>
      </c>
      <c r="C30" s="12" t="s">
        <v>24</v>
      </c>
    </row>
    <row r="31" spans="1:3" ht="15" x14ac:dyDescent="0.25">
      <c r="A31" s="1" t="s">
        <v>25</v>
      </c>
      <c r="B31" s="9">
        <v>0.9</v>
      </c>
      <c r="C31" s="12"/>
    </row>
    <row r="32" spans="1:3" ht="15" x14ac:dyDescent="0.25">
      <c r="A32" s="1" t="s">
        <v>8</v>
      </c>
      <c r="B32" s="9">
        <v>200</v>
      </c>
      <c r="C32" s="11" t="s">
        <v>15</v>
      </c>
    </row>
    <row r="33" spans="1:3" ht="15" x14ac:dyDescent="0.25">
      <c r="A33" s="1" t="s">
        <v>10</v>
      </c>
      <c r="B33" s="9">
        <v>3.8</v>
      </c>
      <c r="C33" s="11" t="s">
        <v>11</v>
      </c>
    </row>
    <row r="34" spans="1:3" ht="15" x14ac:dyDescent="0.25">
      <c r="B34" s="10"/>
      <c r="C34" s="10"/>
    </row>
    <row r="35" spans="1:3" ht="15" x14ac:dyDescent="0.25">
      <c r="B35" s="10"/>
      <c r="C35" s="10"/>
    </row>
    <row r="36" spans="1:3" ht="15" x14ac:dyDescent="0.25">
      <c r="B36" s="10"/>
      <c r="C36" s="10"/>
    </row>
    <row r="37" spans="1:3" ht="15" x14ac:dyDescent="0.25">
      <c r="B37" s="10"/>
      <c r="C37" s="10"/>
    </row>
    <row r="38" spans="1:3" ht="15" x14ac:dyDescent="0.25">
      <c r="B38" s="10"/>
      <c r="C38" s="10"/>
    </row>
    <row r="39" spans="1:3" ht="15" x14ac:dyDescent="0.25">
      <c r="B39" s="10"/>
      <c r="C39" s="10"/>
    </row>
    <row r="40" spans="1:3" ht="15" x14ac:dyDescent="0.25">
      <c r="B40" s="10"/>
      <c r="C40" s="10"/>
    </row>
    <row r="41" spans="1:3" ht="15" x14ac:dyDescent="0.25">
      <c r="B41" s="10"/>
      <c r="C41" s="10"/>
    </row>
    <row r="42" spans="1:3" ht="15" x14ac:dyDescent="0.25">
      <c r="B42" s="10"/>
      <c r="C42" s="10"/>
    </row>
    <row r="43" spans="1:3" ht="18.75" x14ac:dyDescent="0.3">
      <c r="A43" s="2" t="s">
        <v>16</v>
      </c>
      <c r="B43" s="10"/>
      <c r="C43" s="10"/>
    </row>
    <row r="44" spans="1:3" ht="15" x14ac:dyDescent="0.25">
      <c r="A44" s="1" t="s">
        <v>17</v>
      </c>
      <c r="B44" s="7">
        <f>IF(B63&gt;B33,B63,B33)</f>
        <v>11.54</v>
      </c>
      <c r="C44" s="11" t="s">
        <v>11</v>
      </c>
    </row>
    <row r="45" spans="1:3" ht="15" x14ac:dyDescent="0.25">
      <c r="A45" s="1"/>
      <c r="B45" s="10"/>
      <c r="C45" s="11"/>
    </row>
    <row r="46" spans="1:3" ht="18.75" x14ac:dyDescent="0.3">
      <c r="A46" s="2" t="s">
        <v>19</v>
      </c>
      <c r="B46" s="8"/>
      <c r="C46" s="10"/>
    </row>
    <row r="47" spans="1:3" ht="15" x14ac:dyDescent="0.25">
      <c r="A47" s="1" t="s">
        <v>20</v>
      </c>
      <c r="B47" s="7">
        <f>B44-B21</f>
        <v>1.5399999999999991</v>
      </c>
      <c r="C47" s="11" t="s">
        <v>11</v>
      </c>
    </row>
    <row r="48" spans="1:3" ht="15" x14ac:dyDescent="0.25">
      <c r="B48" s="10"/>
      <c r="C48" s="10"/>
    </row>
    <row r="49" spans="1:3" ht="15" x14ac:dyDescent="0.25">
      <c r="A49" s="1"/>
      <c r="B49" s="10"/>
      <c r="C49" s="11"/>
    </row>
    <row r="50" spans="1:3" ht="15" x14ac:dyDescent="0.25">
      <c r="B50" s="10"/>
      <c r="C50" s="10"/>
    </row>
    <row r="51" spans="1:3" ht="15" x14ac:dyDescent="0.25">
      <c r="B51" s="10"/>
      <c r="C51" s="10"/>
    </row>
    <row r="52" spans="1:3" ht="15" x14ac:dyDescent="0.25">
      <c r="B52" s="10"/>
      <c r="C52" s="10"/>
    </row>
    <row r="53" spans="1:3" ht="15" x14ac:dyDescent="0.25">
      <c r="B53" s="10"/>
      <c r="C53" s="10"/>
    </row>
    <row r="54" spans="1:3" x14ac:dyDescent="0.35">
      <c r="B54" s="10"/>
      <c r="C54" s="10"/>
    </row>
    <row r="55" spans="1:3" x14ac:dyDescent="0.35">
      <c r="B55" s="10"/>
      <c r="C55" s="10"/>
    </row>
    <row r="56" spans="1:3" x14ac:dyDescent="0.35">
      <c r="B56" s="10"/>
      <c r="C56" s="10"/>
    </row>
    <row r="57" spans="1:3" x14ac:dyDescent="0.35">
      <c r="A57" t="s">
        <v>22</v>
      </c>
      <c r="B57" s="10"/>
      <c r="C57" s="10"/>
    </row>
    <row r="58" spans="1:3" x14ac:dyDescent="0.35">
      <c r="B58" s="10">
        <f>IF(B30="d",B31,IF(B30="t",B59,"ERROR"))</f>
        <v>0.9</v>
      </c>
      <c r="C58" s="10"/>
    </row>
    <row r="59" spans="1:3" x14ac:dyDescent="0.35">
      <c r="B59" s="10">
        <f>1-(B32*0.000000001*B24*1000)</f>
        <v>0.9</v>
      </c>
      <c r="C59" s="10"/>
    </row>
    <row r="60" spans="1:3" x14ac:dyDescent="0.35">
      <c r="B60" s="10"/>
      <c r="C60" s="10"/>
    </row>
    <row r="61" spans="1:3" x14ac:dyDescent="0.35">
      <c r="B61" s="10"/>
      <c r="C61" s="10"/>
    </row>
    <row r="62" spans="1:3" x14ac:dyDescent="0.35">
      <c r="B62" s="10"/>
      <c r="C62" s="10"/>
    </row>
    <row r="63" spans="1:3" x14ac:dyDescent="0.35">
      <c r="A63" t="s">
        <v>39</v>
      </c>
      <c r="B63" s="10">
        <f>((B21+B22*B23+B25)/B58)+B22*B29-B25</f>
        <v>11.54</v>
      </c>
      <c r="C63" s="10"/>
    </row>
    <row r="64" spans="1:3" x14ac:dyDescent="0.35">
      <c r="B64" s="10"/>
      <c r="C64" s="10"/>
    </row>
    <row r="65" spans="2:3" x14ac:dyDescent="0.35">
      <c r="B65" s="10"/>
      <c r="C65" s="10"/>
    </row>
    <row r="66" spans="2:3" x14ac:dyDescent="0.35">
      <c r="B66" s="10"/>
      <c r="C66" s="10"/>
    </row>
    <row r="67" spans="2:3" x14ac:dyDescent="0.35">
      <c r="B67" s="10"/>
      <c r="C67" s="10"/>
    </row>
    <row r="68" spans="2:3" x14ac:dyDescent="0.35">
      <c r="B68" s="10"/>
      <c r="C68" s="10"/>
    </row>
    <row r="69" spans="2:3" x14ac:dyDescent="0.35">
      <c r="B69" s="10"/>
      <c r="C69" s="10"/>
    </row>
    <row r="70" spans="2:3" x14ac:dyDescent="0.35">
      <c r="B70" s="10"/>
      <c r="C70" s="10"/>
    </row>
    <row r="71" spans="2:3" x14ac:dyDescent="0.35">
      <c r="B71" s="10"/>
      <c r="C71" s="10"/>
    </row>
    <row r="72" spans="2:3" x14ac:dyDescent="0.35">
      <c r="B72" s="10"/>
      <c r="C72" s="10"/>
    </row>
    <row r="73" spans="2:3" x14ac:dyDescent="0.35">
      <c r="B73" s="10"/>
      <c r="C73" s="10"/>
    </row>
  </sheetData>
  <conditionalFormatting sqref="B44">
    <cfRule type="cellIs" dxfId="3" priority="11" operator="lessThan">
      <formula>$B$33</formula>
    </cfRule>
    <cfRule type="cellIs" dxfId="2" priority="12" operator="lessThan">
      <formula>$B$33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C64"/>
  <sheetViews>
    <sheetView workbookViewId="0">
      <selection activeCell="H19" sqref="H18:H19"/>
    </sheetView>
  </sheetViews>
  <sheetFormatPr defaultRowHeight="14.5" x14ac:dyDescent="0.35"/>
  <cols>
    <col min="1" max="1" width="41.26953125" customWidth="1"/>
    <col min="2" max="2" width="12.26953125" customWidth="1"/>
  </cols>
  <sheetData>
    <row r="20" spans="1:3" ht="18.75" x14ac:dyDescent="0.3">
      <c r="A20" s="2" t="s">
        <v>0</v>
      </c>
    </row>
    <row r="21" spans="1:3" ht="15" x14ac:dyDescent="0.25">
      <c r="A21" s="1" t="s">
        <v>1</v>
      </c>
      <c r="B21" s="9">
        <v>5</v>
      </c>
      <c r="C21" s="11" t="s">
        <v>11</v>
      </c>
    </row>
    <row r="22" spans="1:3" ht="15" x14ac:dyDescent="0.25">
      <c r="A22" s="1" t="s">
        <v>2</v>
      </c>
      <c r="B22" s="9">
        <v>2</v>
      </c>
      <c r="C22" s="11" t="s">
        <v>12</v>
      </c>
    </row>
    <row r="23" spans="1:3" x14ac:dyDescent="0.35">
      <c r="A23" s="1" t="s">
        <v>3</v>
      </c>
      <c r="B23" s="9">
        <v>0.03</v>
      </c>
      <c r="C23" s="12" t="s">
        <v>13</v>
      </c>
    </row>
    <row r="24" spans="1:3" ht="15" x14ac:dyDescent="0.25">
      <c r="A24" s="1" t="s">
        <v>7</v>
      </c>
      <c r="B24" s="9">
        <v>400</v>
      </c>
      <c r="C24" s="12" t="s">
        <v>14</v>
      </c>
    </row>
    <row r="25" spans="1:3" ht="15" x14ac:dyDescent="0.25">
      <c r="B25" s="10"/>
      <c r="C25" s="10"/>
    </row>
    <row r="26" spans="1:3" ht="15" x14ac:dyDescent="0.25">
      <c r="B26" s="10"/>
      <c r="C26" s="10"/>
    </row>
    <row r="27" spans="1:3" ht="18.75" x14ac:dyDescent="0.3">
      <c r="A27" s="2" t="s">
        <v>4</v>
      </c>
      <c r="B27" s="10"/>
      <c r="C27" s="10"/>
    </row>
    <row r="28" spans="1:3" x14ac:dyDescent="0.35">
      <c r="A28" s="1" t="s">
        <v>5</v>
      </c>
      <c r="B28" s="9">
        <v>0.08</v>
      </c>
      <c r="C28" s="12" t="s">
        <v>13</v>
      </c>
    </row>
    <row r="29" spans="1:3" x14ac:dyDescent="0.35">
      <c r="A29" s="1" t="s">
        <v>6</v>
      </c>
      <c r="B29" s="9">
        <v>0.06</v>
      </c>
      <c r="C29" s="12" t="s">
        <v>13</v>
      </c>
    </row>
    <row r="30" spans="1:3" ht="15" x14ac:dyDescent="0.25">
      <c r="A30" s="1" t="s">
        <v>27</v>
      </c>
      <c r="B30" s="13" t="s">
        <v>26</v>
      </c>
      <c r="C30" s="12" t="s">
        <v>24</v>
      </c>
    </row>
    <row r="31" spans="1:3" ht="15" x14ac:dyDescent="0.25">
      <c r="A31" s="1" t="s">
        <v>25</v>
      </c>
      <c r="B31" s="9">
        <v>0.95</v>
      </c>
      <c r="C31" s="12"/>
    </row>
    <row r="32" spans="1:3" ht="15" x14ac:dyDescent="0.25">
      <c r="A32" s="1" t="s">
        <v>8</v>
      </c>
      <c r="B32" s="9">
        <v>250</v>
      </c>
      <c r="C32" s="11" t="s">
        <v>15</v>
      </c>
    </row>
    <row r="33" spans="1:3" ht="15" x14ac:dyDescent="0.25">
      <c r="A33" s="1" t="s">
        <v>10</v>
      </c>
      <c r="B33" s="9">
        <v>3.8</v>
      </c>
      <c r="C33" s="11" t="s">
        <v>11</v>
      </c>
    </row>
    <row r="34" spans="1:3" ht="15" x14ac:dyDescent="0.25">
      <c r="B34" s="10"/>
      <c r="C34" s="10"/>
    </row>
    <row r="35" spans="1:3" ht="15" x14ac:dyDescent="0.25">
      <c r="B35" s="10"/>
      <c r="C35" s="10"/>
    </row>
    <row r="36" spans="1:3" ht="15" x14ac:dyDescent="0.25">
      <c r="B36" s="10"/>
      <c r="C36" s="10"/>
    </row>
    <row r="37" spans="1:3" ht="15" x14ac:dyDescent="0.25">
      <c r="B37" s="10"/>
      <c r="C37" s="10"/>
    </row>
    <row r="38" spans="1:3" ht="15" x14ac:dyDescent="0.25">
      <c r="B38" s="10"/>
      <c r="C38" s="10"/>
    </row>
    <row r="39" spans="1:3" ht="15" x14ac:dyDescent="0.25">
      <c r="B39" s="10"/>
      <c r="C39" s="10"/>
    </row>
    <row r="40" spans="1:3" ht="15" x14ac:dyDescent="0.25">
      <c r="B40" s="10"/>
      <c r="C40" s="10"/>
    </row>
    <row r="41" spans="1:3" ht="15" x14ac:dyDescent="0.25">
      <c r="B41" s="10"/>
      <c r="C41" s="10"/>
    </row>
    <row r="42" spans="1:3" ht="18.75" x14ac:dyDescent="0.3">
      <c r="A42" s="2" t="s">
        <v>16</v>
      </c>
      <c r="B42" s="10"/>
      <c r="C42" s="10"/>
    </row>
    <row r="43" spans="1:3" x14ac:dyDescent="0.35">
      <c r="A43" s="1" t="s">
        <v>17</v>
      </c>
      <c r="B43" s="7">
        <f>IF(B61&gt;B33,B61,B33)</f>
        <v>5.4926315789473685</v>
      </c>
      <c r="C43" s="11" t="s">
        <v>11</v>
      </c>
    </row>
    <row r="44" spans="1:3" x14ac:dyDescent="0.35">
      <c r="A44" s="1"/>
      <c r="B44" s="10"/>
      <c r="C44" s="11"/>
    </row>
    <row r="45" spans="1:3" ht="18.5" x14ac:dyDescent="0.45">
      <c r="A45" s="2" t="s">
        <v>19</v>
      </c>
      <c r="B45" s="8"/>
      <c r="C45" s="10"/>
    </row>
    <row r="46" spans="1:3" x14ac:dyDescent="0.35">
      <c r="A46" s="1" t="s">
        <v>20</v>
      </c>
      <c r="B46" s="7">
        <f>B43-B21</f>
        <v>0.49263157894736853</v>
      </c>
      <c r="C46" s="11" t="s">
        <v>11</v>
      </c>
    </row>
    <row r="47" spans="1:3" x14ac:dyDescent="0.35">
      <c r="A47" s="1"/>
      <c r="B47" s="10"/>
      <c r="C47" s="11"/>
    </row>
    <row r="48" spans="1:3" x14ac:dyDescent="0.35">
      <c r="B48" s="10"/>
      <c r="C48" s="10"/>
    </row>
    <row r="49" spans="1:3" x14ac:dyDescent="0.35">
      <c r="B49" s="10"/>
      <c r="C49" s="10"/>
    </row>
    <row r="50" spans="1:3" x14ac:dyDescent="0.35">
      <c r="B50" s="10"/>
      <c r="C50" s="10"/>
    </row>
    <row r="51" spans="1:3" x14ac:dyDescent="0.35">
      <c r="B51" s="10"/>
      <c r="C51" s="10"/>
    </row>
    <row r="52" spans="1:3" x14ac:dyDescent="0.35">
      <c r="B52" s="10"/>
      <c r="C52" s="10"/>
    </row>
    <row r="53" spans="1:3" x14ac:dyDescent="0.35">
      <c r="B53" s="10"/>
      <c r="C53" s="10"/>
    </row>
    <row r="54" spans="1:3" x14ac:dyDescent="0.35">
      <c r="B54" s="10"/>
      <c r="C54" s="10"/>
    </row>
    <row r="55" spans="1:3" x14ac:dyDescent="0.35">
      <c r="B55" s="10"/>
      <c r="C55" s="10"/>
    </row>
    <row r="56" spans="1:3" x14ac:dyDescent="0.35">
      <c r="A56" t="s">
        <v>22</v>
      </c>
      <c r="B56" s="10"/>
      <c r="C56" s="10"/>
    </row>
    <row r="57" spans="1:3" x14ac:dyDescent="0.35">
      <c r="B57" s="10">
        <f>1-B24*1000*B32*0.000000001</f>
        <v>0.9</v>
      </c>
      <c r="C57" s="10"/>
    </row>
    <row r="58" spans="1:3" x14ac:dyDescent="0.35">
      <c r="B58" s="10">
        <f>IF(B30="d",B31,IF(B30="t",B57,"error"))</f>
        <v>0.95</v>
      </c>
      <c r="C58" s="10"/>
    </row>
    <row r="59" spans="1:3" x14ac:dyDescent="0.35">
      <c r="B59" s="10"/>
      <c r="C59" s="10"/>
    </row>
    <row r="60" spans="1:3" x14ac:dyDescent="0.35">
      <c r="B60" s="10"/>
      <c r="C60" s="10"/>
    </row>
    <row r="61" spans="1:3" x14ac:dyDescent="0.35">
      <c r="A61" t="s">
        <v>39</v>
      </c>
      <c r="B61" s="10">
        <f>((B21+B22*(B23+B29))/B58)+B22*(B28-B29)</f>
        <v>5.4926315789473685</v>
      </c>
      <c r="C61" s="10"/>
    </row>
    <row r="62" spans="1:3" x14ac:dyDescent="0.35">
      <c r="B62" s="10"/>
      <c r="C62" s="10"/>
    </row>
    <row r="63" spans="1:3" x14ac:dyDescent="0.35">
      <c r="B63" s="10"/>
      <c r="C63" s="10"/>
    </row>
    <row r="64" spans="1:3" x14ac:dyDescent="0.35">
      <c r="B64" s="10"/>
      <c r="C64" s="10"/>
    </row>
  </sheetData>
  <conditionalFormatting sqref="B43">
    <cfRule type="cellIs" dxfId="1" priority="2" operator="lessThan">
      <formula>$B$33</formula>
    </cfRule>
    <cfRule type="cellIs" dxfId="0" priority="4" operator="lessThan">
      <formula>$B$33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Synchronous_with_foldback</vt:lpstr>
      <vt:lpstr>Non-Synchronous</vt:lpstr>
      <vt:lpstr>Synchronous</vt:lpstr>
      <vt:lpstr>Sheet3</vt:lpstr>
    </vt:vector>
  </TitlesOfParts>
  <Company>Texas Instruments,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Stasi, Frank</dc:creator>
  <cp:lastModifiedBy>De Stasi, Frank</cp:lastModifiedBy>
  <dcterms:created xsi:type="dcterms:W3CDTF">2019-05-24T15:28:26Z</dcterms:created>
  <dcterms:modified xsi:type="dcterms:W3CDTF">2020-02-27T16:10:57Z</dcterms:modified>
</cp:coreProperties>
</file>