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  <c r="E12" i="1"/>
  <c r="C12" i="1"/>
  <c r="E11" i="1"/>
  <c r="C11" i="1"/>
  <c r="D11" i="1"/>
  <c r="D10" i="1"/>
  <c r="C10" i="1" s="1"/>
  <c r="E10" i="1" l="1"/>
  <c r="E13" i="1" l="1"/>
  <c r="E15" i="1" s="1"/>
  <c r="C13" i="1"/>
  <c r="C15" i="1" s="1"/>
  <c r="E16" i="1" l="1"/>
  <c r="C16" i="1"/>
</calcChain>
</file>

<file path=xl/sharedStrings.xml><?xml version="1.0" encoding="utf-8"?>
<sst xmlns="http://schemas.openxmlformats.org/spreadsheetml/2006/main" count="16" uniqueCount="14">
  <si>
    <t>Rs</t>
  </si>
  <si>
    <t>Isense</t>
  </si>
  <si>
    <t>Voffset</t>
  </si>
  <si>
    <t>Isc</t>
  </si>
  <si>
    <t>Min</t>
  </si>
  <si>
    <t>Nom</t>
  </si>
  <si>
    <t>Max</t>
  </si>
  <si>
    <t>V</t>
  </si>
  <si>
    <t>Ohm</t>
  </si>
  <si>
    <t>A</t>
  </si>
  <si>
    <t>%</t>
  </si>
  <si>
    <t>Without Ro</t>
  </si>
  <si>
    <t>Rds(on)</t>
  </si>
  <si>
    <t>Variation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</si>
</sst>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 applyAlignment="1">
      <alignment horizontal="right"/>
    </xf>
    <xf numFmtId="2" fontId="0" fillId="0" borderId="0" xfId="0" applyNumberFormat="1"/>
    <xf numFmtId="2" fontId="0" fillId="2" borderId="0" xfId="0" applyNumberFormat="1" applyFill="1"/>
    <xf numFmtId="0" fontId="0" fillId="2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52387</xdr:rowOff>
    </xdr:from>
    <xdr:to>
      <xdr:col>6</xdr:col>
      <xdr:colOff>266700</xdr:colOff>
      <xdr:row>4</xdr:row>
      <xdr:rowOff>189848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52387"/>
          <a:ext cx="3476625" cy="861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tabSelected="1" workbookViewId="0">
      <selection activeCell="F14" sqref="F14"/>
    </sheetView>
  </sheetViews>
  <sheetFormatPr baseColWidth="10" defaultColWidth="9.140625" defaultRowHeight="15" x14ac:dyDescent="0.25"/>
  <cols>
    <col min="3" max="3" width="10" bestFit="1" customWidth="1"/>
  </cols>
  <sheetData>
    <row r="5" spans="2:6" ht="17.649999999999999" customHeight="1" x14ac:dyDescent="0.25"/>
    <row r="6" spans="2:6" ht="17.649999999999999" customHeight="1" x14ac:dyDescent="0.25"/>
    <row r="7" spans="2:6" ht="14.25" customHeight="1" x14ac:dyDescent="0.25">
      <c r="C7" s="4" t="s">
        <v>11</v>
      </c>
      <c r="D7" s="4"/>
      <c r="E7" s="4"/>
    </row>
    <row r="9" spans="2:6" x14ac:dyDescent="0.25">
      <c r="C9" t="s">
        <v>4</v>
      </c>
      <c r="D9" t="s">
        <v>5</v>
      </c>
      <c r="E9" t="s">
        <v>6</v>
      </c>
    </row>
    <row r="10" spans="2:6" x14ac:dyDescent="0.25">
      <c r="B10" t="s">
        <v>12</v>
      </c>
      <c r="C10">
        <f>0.9*D10</f>
        <v>6.3000000000000003E-4</v>
      </c>
      <c r="D10">
        <f>0.7*10^-3</f>
        <v>6.9999999999999999E-4</v>
      </c>
      <c r="E10">
        <f>1.1*D10</f>
        <v>7.7000000000000007E-4</v>
      </c>
      <c r="F10" t="s">
        <v>8</v>
      </c>
    </row>
    <row r="11" spans="2:6" x14ac:dyDescent="0.25">
      <c r="B11" t="s">
        <v>1</v>
      </c>
      <c r="C11">
        <f>13.6*10^-6</f>
        <v>1.3599999999999999E-5</v>
      </c>
      <c r="D11">
        <f>16*10^-6</f>
        <v>1.5999999999999999E-5</v>
      </c>
      <c r="E11">
        <f>18*10^-6</f>
        <v>1.8E-5</v>
      </c>
      <c r="F11" t="s">
        <v>9</v>
      </c>
    </row>
    <row r="12" spans="2:6" x14ac:dyDescent="0.25">
      <c r="B12" t="s">
        <v>2</v>
      </c>
      <c r="C12" s="1">
        <f>-7*10^-3</f>
        <v>-7.0000000000000001E-3</v>
      </c>
      <c r="D12">
        <v>0</v>
      </c>
      <c r="E12">
        <f>7*10^-3</f>
        <v>7.0000000000000001E-3</v>
      </c>
      <c r="F12" t="s">
        <v>7</v>
      </c>
    </row>
    <row r="13" spans="2:6" x14ac:dyDescent="0.25">
      <c r="B13" t="s">
        <v>0</v>
      </c>
      <c r="C13">
        <f>0.99*D13</f>
        <v>1584</v>
      </c>
      <c r="D13">
        <v>1600</v>
      </c>
      <c r="E13">
        <f>1.01*D13</f>
        <v>1616</v>
      </c>
      <c r="F13" t="s">
        <v>8</v>
      </c>
    </row>
    <row r="15" spans="2:6" x14ac:dyDescent="0.25">
      <c r="B15" t="s">
        <v>3</v>
      </c>
      <c r="C15" s="2">
        <f>((C13*C11)+C12)/E10</f>
        <v>18.886233766233762</v>
      </c>
      <c r="D15" s="3">
        <f>D13*D11/D10</f>
        <v>36.571428571428569</v>
      </c>
      <c r="E15" s="2">
        <f>((E13*E11)+E12)/C10</f>
        <v>57.282539682539685</v>
      </c>
      <c r="F15" t="s">
        <v>9</v>
      </c>
    </row>
    <row r="16" spans="2:6" x14ac:dyDescent="0.25">
      <c r="B16" t="s">
        <v>13</v>
      </c>
      <c r="C16" s="2">
        <f>(C15-D15)/D15*100</f>
        <v>-48.357954545454554</v>
      </c>
      <c r="D16" s="2"/>
      <c r="E16" s="2">
        <f>(E15-D15)/D15*100</f>
        <v>56.631944444444457</v>
      </c>
      <c r="F16" t="s">
        <v>10</v>
      </c>
    </row>
  </sheetData>
  <mergeCells count="1">
    <mergeCell ref="C7:E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8fbfd49-c8e6-4618-a77f-5ef25245836c" origin="userSelected">
  <element uid="588104ae-2895-48f0-94e0-4417fcf0f7f0" value=""/>
  <element uid="1239ecc3-00e0-482b-a8a4-82e46943bfcc" value=""/>
</sisl>
</file>

<file path=customXml/itemProps1.xml><?xml version="1.0" encoding="utf-8"?>
<ds:datastoreItem xmlns:ds="http://schemas.openxmlformats.org/officeDocument/2006/customXml" ds:itemID="{4D74B28E-63D3-483F-A2EA-9D791783644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2019-02-04T12:28:25Z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21774c1b-d559-4616-b9dc-3ff495d21cd8</vt:lpwstr>
  </property>
  <property fmtid="{D5CDD505-2E9C-101B-9397-08002B2CF9AE}" pid="3" name="bjSaver">
    <vt:lpwstr>ZgscNZJf1zEP/gDd4vh4Y4YNTvbQQRl0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policy="18fbfd49-c8e6-4618-a77f-5ef25245836c" origin="userSelected" xmlns="http://www.boldonj</vt:lpwstr>
  </property>
  <property fmtid="{D5CDD505-2E9C-101B-9397-08002B2CF9AE}" pid="5" name="bjDocumentLabelXML-0">
    <vt:lpwstr>ames.com/2008/01/sie/internal/label"&gt;&lt;element uid="588104ae-2895-48f0-94e0-4417fcf0f7f0" value="" /&gt;&lt;element uid="1239ecc3-00e0-482b-a8a4-82e46943bfcc" value="" /&gt;&lt;/sisl&gt;</vt:lpwstr>
  </property>
  <property fmtid="{D5CDD505-2E9C-101B-9397-08002B2CF9AE}" pid="6" name="bjDocumentSecurityLabel">
    <vt:lpwstr>CNH Industrial: PUBLIC  Contains no personal data</vt:lpwstr>
  </property>
  <property fmtid="{D5CDD505-2E9C-101B-9397-08002B2CF9AE}" pid="7" name="CNH-LabelledBy:">
    <vt:lpwstr>ch497,04.02.2019 13:28:11,PUBLIC</vt:lpwstr>
  </property>
  <property fmtid="{D5CDD505-2E9C-101B-9397-08002B2CF9AE}" pid="8" name="CNH-Classification">
    <vt:lpwstr>[PUBLIC - Contains no personal data]</vt:lpwstr>
  </property>
</Properties>
</file>