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D:\C_DRIVE\Downloads\"/>
    </mc:Choice>
  </mc:AlternateContent>
  <xr:revisionPtr revIDLastSave="0" documentId="13_ncr:1_{AADFC211-5225-4D23-973F-C7948F282769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slva535b Example" sheetId="12" r:id="rId1"/>
    <sheet name="Buck Boost BQ25720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3" l="1"/>
  <c r="B9" i="13"/>
  <c r="B10" i="13"/>
  <c r="B27" i="13"/>
  <c r="B30" i="13"/>
  <c r="D28" i="13" s="1"/>
  <c r="B21" i="13"/>
  <c r="B23" i="13" s="1"/>
  <c r="B31" i="12"/>
  <c r="D29" i="12" s="1"/>
  <c r="D28" i="12"/>
  <c r="D11" i="12"/>
  <c r="B22" i="12"/>
  <c r="B5" i="12"/>
  <c r="B14" i="12"/>
  <c r="D12" i="12" s="1"/>
  <c r="B4" i="13" l="1"/>
  <c r="B6" i="13" s="1"/>
  <c r="D27" i="13"/>
  <c r="B13" i="13"/>
  <c r="D11" i="13" s="1"/>
  <c r="B7" i="12"/>
  <c r="B24" i="12"/>
  <c r="D1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Bleakley</author>
    <author>tc={E2A565BB-0C13-4703-A21B-C855D017847C}</author>
  </authors>
  <commentList>
    <comment ref="B15" authorId="0" shapeId="0" xr:uid="{20FC7338-6C79-48D1-A839-2795B668AA1B}">
      <text>
        <r>
          <rPr>
            <b/>
            <sz val="9"/>
            <color indexed="81"/>
            <rFont val="Tahoma"/>
            <family val="2"/>
          </rPr>
          <t>David Bleakley:</t>
        </r>
        <r>
          <rPr>
            <sz val="9"/>
            <color indexed="81"/>
            <rFont val="Tahoma"/>
            <family val="2"/>
          </rPr>
          <t xml:space="preserve">
https://www.ti.com/lit/ds/symlink/tps63802.pdf
Boose Typ 2.1Mhz
Buck-Boost 1.4Mhz</t>
        </r>
      </text>
    </comment>
    <comment ref="B22" authorId="1" shapeId="0" xr:uid="{E2A565BB-0C13-4703-A21B-C855D017847C}">
      <text>
        <t>[Threaded comment]
Your version of Excel allows you to read this threaded comment; however, any edits to it will get removed if the file is opened in a newer version of Excel. Learn more: https://go.microsoft.com/fwlink/?linkid=870924
Comment:
    0.614 Expected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tc={7F86EA7B-A40F-4F58-A6E8-059CB75E1F6D}</author>
  </authors>
  <commentList>
    <comment ref="B21" authorId="0" shapeId="0" xr:uid="{7F86EA7B-A40F-4F58-A6E8-059CB75E1F6D}">
      <text>
        <t>[Threaded comment]
Your version of Excel allows you to read this threaded comment; however, any edits to it will get removed if the file is opened in a newer version of Excel. Learn more: https://go.microsoft.com/fwlink/?linkid=870924
Comment:
    0.614 Expected</t>
      </text>
    </comment>
  </commentList>
</comments>
</file>

<file path=xl/sharedStrings.xml><?xml version="1.0" encoding="utf-8"?>
<sst xmlns="http://schemas.openxmlformats.org/spreadsheetml/2006/main" count="78" uniqueCount="42">
  <si>
    <t>fs</t>
  </si>
  <si>
    <t>Boost</t>
  </si>
  <si>
    <t>Buck</t>
  </si>
  <si>
    <t>Efficiancy</t>
  </si>
  <si>
    <t>Iout (3A max in)</t>
  </si>
  <si>
    <r>
      <t>Vin</t>
    </r>
    <r>
      <rPr>
        <vertAlign val="subscript"/>
        <sz val="11"/>
        <color theme="1"/>
        <rFont val="Calibri"/>
        <family val="2"/>
        <scheme val="minor"/>
      </rPr>
      <t>max</t>
    </r>
  </si>
  <si>
    <t>Iout</t>
  </si>
  <si>
    <r>
      <t>V</t>
    </r>
    <r>
      <rPr>
        <vertAlign val="subscript"/>
        <sz val="11"/>
        <color theme="1"/>
        <rFont val="Calibri"/>
        <family val="2"/>
        <scheme val="minor"/>
      </rPr>
      <t>in(min)</t>
    </r>
  </si>
  <si>
    <r>
      <t>V</t>
    </r>
    <r>
      <rPr>
        <vertAlign val="subscript"/>
        <sz val="11"/>
        <color theme="1"/>
        <rFont val="Calibri"/>
        <family val="2"/>
        <scheme val="minor"/>
      </rPr>
      <t>out</t>
    </r>
  </si>
  <si>
    <t xml:space="preserve">SLVA535B .Eqn3: L&gt; </t>
  </si>
  <si>
    <r>
      <t>K</t>
    </r>
    <r>
      <rPr>
        <vertAlign val="subscript"/>
        <sz val="10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>(I</t>
    </r>
    <r>
      <rPr>
        <vertAlign val="subscript"/>
        <sz val="11"/>
        <color theme="1"/>
        <rFont val="Calibri"/>
        <family val="2"/>
        <scheme val="minor"/>
      </rPr>
      <t>ripple</t>
    </r>
    <r>
      <rPr>
        <sz val="11"/>
        <color theme="1"/>
        <rFont val="Calibri"/>
        <family val="2"/>
        <scheme val="minor"/>
      </rPr>
      <t>/I</t>
    </r>
    <r>
      <rPr>
        <vertAlign val="subscript"/>
        <sz val="11"/>
        <color theme="1"/>
        <rFont val="Calibri"/>
        <family val="2"/>
        <scheme val="minor"/>
      </rPr>
      <t>out max</t>
    </r>
    <r>
      <rPr>
        <sz val="11"/>
        <color theme="1"/>
        <rFont val="Calibri"/>
        <family val="2"/>
        <scheme val="minor"/>
      </rPr>
      <t>)</t>
    </r>
  </si>
  <si>
    <t>0.614 Expected</t>
  </si>
  <si>
    <t>Ok</t>
  </si>
  <si>
    <t>Close</t>
  </si>
  <si>
    <t>https://www.ti.com/lit/an/slva535b/slva535b.pdf
https://www.ti.com/lit/an/slva372d/slva372d.pdf</t>
  </si>
  <si>
    <t>https://www.ti.com/lit/an/slva535b/slva535b.pdf
https://www.ti.com/lit/an/slva477b/slva477b.pdf</t>
  </si>
  <si>
    <r>
      <t>D</t>
    </r>
    <r>
      <rPr>
        <vertAlign val="subscript"/>
        <sz val="11"/>
        <color theme="1"/>
        <rFont val="Calibri"/>
        <family val="2"/>
        <scheme val="minor"/>
      </rPr>
      <t xml:space="preserve">boost 
</t>
    </r>
    <r>
      <rPr>
        <sz val="11"/>
        <color theme="1"/>
        <rFont val="Calibri"/>
        <family val="2"/>
        <scheme val="minor"/>
      </rPr>
      <t>SLVA535B.Eqn2
SLVA372D.Eqn1</t>
    </r>
  </si>
  <si>
    <t xml:space="preserve">SLVA535B.Eqn4: L&gt; </t>
  </si>
  <si>
    <t>ΔIL
SLVA372D.Eqn2</t>
  </si>
  <si>
    <t xml:space="preserve">SLVA372D.Eqn5: L&gt; </t>
  </si>
  <si>
    <t>ΔIL
SLVA372D.Eqn5</t>
  </si>
  <si>
    <r>
      <t>D</t>
    </r>
    <r>
      <rPr>
        <vertAlign val="subscript"/>
        <sz val="11"/>
        <color theme="1"/>
        <rFont val="Calibri"/>
        <family val="2"/>
        <scheme val="minor"/>
      </rPr>
      <t xml:space="preserve">buck 
</t>
    </r>
    <r>
      <rPr>
        <sz val="11"/>
        <color theme="1"/>
        <rFont val="Calibri"/>
        <family val="2"/>
        <scheme val="minor"/>
      </rPr>
      <t>SLVA535B .Eqn1
SLVA477B .Eqn1</t>
    </r>
  </si>
  <si>
    <t>Inductor L</t>
  </si>
  <si>
    <t>ΔIL
SLVA477B .Eqn2</t>
  </si>
  <si>
    <t>SLVA477B .Eqn5: L&gt;</t>
  </si>
  <si>
    <t>ΔIL
SLVA477B .Eqn6</t>
  </si>
  <si>
    <t>Matching the calculations in https://www.ti.com/lit/an/slva535b/slva535b.pdf</t>
  </si>
  <si>
    <t>L = 0.341 μH, (assuming Kind =0.3)</t>
  </si>
  <si>
    <t xml:space="preserve"> L = 0.881 μH, (assuming Kind =0.3), Inductor Selected: 1.0 μH</t>
  </si>
  <si>
    <t>Also See SLUP346</t>
  </si>
  <si>
    <t xml:space="preserve"> Inductor Selected: 3.3 μH</t>
  </si>
  <si>
    <t>With a 8.55 (9V0)</t>
  </si>
  <si>
    <t>With a 4V75 (5V0)</t>
  </si>
  <si>
    <r>
      <t>L = 7.253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=0.2)</t>
    </r>
  </si>
  <si>
    <r>
      <t>L = 4.835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=0.3)</t>
    </r>
  </si>
  <si>
    <r>
      <t>L = 3.627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=0.4)</t>
    </r>
  </si>
  <si>
    <r>
      <t>L = 6.736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=0.2)</t>
    </r>
  </si>
  <si>
    <r>
      <t>L = 4.491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=0.3)</t>
    </r>
  </si>
  <si>
    <r>
      <t>L = 3.368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=0.4)</t>
    </r>
  </si>
  <si>
    <r>
      <t xml:space="preserve"> L = 4.447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=0.2)</t>
    </r>
  </si>
  <si>
    <r>
      <t xml:space="preserve"> L = 2.965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=0.3)</t>
    </r>
  </si>
  <si>
    <r>
      <t xml:space="preserve"> L = 2.224 μH, (assuming K</t>
    </r>
    <r>
      <rPr>
        <vertAlign val="subscript"/>
        <sz val="11"/>
        <color theme="1"/>
        <rFont val="Calibri"/>
        <family val="2"/>
        <scheme val="minor"/>
      </rPr>
      <t>ind</t>
    </r>
    <r>
      <rPr>
        <sz val="11"/>
        <color theme="1"/>
        <rFont val="Calibri"/>
        <family val="2"/>
        <scheme val="minor"/>
      </rPr>
      <t xml:space="preserve"> =0.4)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</si>
</sst>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0.0000E+00"/>
    <numFmt numFmtId="175" formatCode="0.000E+00"/>
  </numFmts>
  <fonts count="1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2" applyNumberFormat="0" applyAlignment="0" applyProtection="0"/>
    <xf numFmtId="0" fontId="5" fillId="5" borderId="3" applyNumberFormat="0" applyAlignment="0" applyProtection="0"/>
    <xf numFmtId="0" fontId="6" fillId="5" borderId="2" applyNumberFormat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2" borderId="0" xfId="2"/>
    <xf numFmtId="0" fontId="1" fillId="0" borderId="1" xfId="1"/>
    <xf numFmtId="0" fontId="4" fillId="4" borderId="2" xfId="4"/>
    <xf numFmtId="0" fontId="6" fillId="5" borderId="2" xfId="6"/>
    <xf numFmtId="170" fontId="6" fillId="5" borderId="2" xfId="6" applyNumberFormat="1"/>
    <xf numFmtId="0" fontId="7" fillId="0" borderId="0" xfId="7"/>
    <xf numFmtId="0" fontId="3" fillId="3" borderId="0" xfId="3"/>
    <xf numFmtId="0" fontId="2" fillId="2" borderId="0" xfId="2" applyAlignment="1">
      <alignment vertical="center"/>
    </xf>
    <xf numFmtId="0" fontId="13" fillId="0" borderId="0" xfId="7" applyFont="1" applyAlignment="1">
      <alignment wrapText="1"/>
    </xf>
    <xf numFmtId="175" fontId="5" fillId="5" borderId="3" xfId="5" applyNumberFormat="1"/>
  </cellXfs>
  <cellStyles count="8">
    <cellStyle name="Bad" xfId="3" builtinId="27"/>
    <cellStyle name="Calculation" xfId="6" builtinId="22"/>
    <cellStyle name="Good" xfId="2" builtinId="26"/>
    <cellStyle name="Heading 1" xfId="1" builtinId="16"/>
    <cellStyle name="Hyperlink" xfId="7" builtinId="8"/>
    <cellStyle name="Input" xfId="4" builtinId="20"/>
    <cellStyle name="Normal" xfId="0" builtinId="0"/>
    <cellStyle name="Output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Bleakley" id="{DBED2DBD-3AF7-4E4C-99FC-08D4C3E682C9}" userId="S::David.Bleakley@phabrix.com::fe64443a-1559-4dfb-a84e-7cfe9b82d77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2" dT="2024-09-17T11:45:59.90" personId="{DBED2DBD-3AF7-4E4C-99FC-08D4C3E682C9}" id="{E2A565BB-0C13-4703-A21B-C855D017847C}">
    <text>0.614 Expected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1" dT="2024-09-17T11:45:59.90" personId="{DBED2DBD-3AF7-4E4C-99FC-08D4C3E682C9}" id="{7F86EA7B-A40F-4F58-A6E8-059CB75E1F6D}">
    <text>0.614 Expected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i.com/lit/an/slva477b/slva477b.pdf" TargetMode="External"/><Relationship Id="rId1" Type="http://schemas.openxmlformats.org/officeDocument/2006/relationships/hyperlink" Target="https://www.ti.com/lit/an/slva372d/slva372d.pdf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i.com/lit/an/slva477b/slva477b.pdf" TargetMode="External"/><Relationship Id="rId1" Type="http://schemas.openxmlformats.org/officeDocument/2006/relationships/hyperlink" Target="https://www.ti.com/lit/an/slva372d/slva372d.pdf" TargetMode="Externa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3EB5-6440-4E50-8031-84D018D0A260}">
  <dimension ref="A1:I37"/>
  <sheetViews>
    <sheetView zoomScale="85" zoomScaleNormal="85" workbookViewId="0">
      <selection activeCell="D28" sqref="D28:D29"/>
    </sheetView>
  </sheetViews>
  <sheetFormatPr defaultRowHeight="14.5" x14ac:dyDescent="0.35"/>
  <cols>
    <col min="1" max="1" width="27.6328125" bestFit="1" customWidth="1"/>
    <col min="2" max="2" width="10.6328125" bestFit="1" customWidth="1"/>
    <col min="3" max="3" width="17.54296875" bestFit="1" customWidth="1"/>
    <col min="4" max="4" width="12" bestFit="1" customWidth="1"/>
  </cols>
  <sheetData>
    <row r="1" spans="1:7" x14ac:dyDescent="0.35">
      <c r="A1" t="s">
        <v>26</v>
      </c>
    </row>
    <row r="2" spans="1:7" ht="20" thickBot="1" x14ac:dyDescent="0.5">
      <c r="A2" s="3" t="s">
        <v>1</v>
      </c>
      <c r="G2" s="7"/>
    </row>
    <row r="3" spans="1:7" ht="18" thickTop="1" x14ac:dyDescent="0.35">
      <c r="A3" s="10" t="s">
        <v>14</v>
      </c>
      <c r="G3" s="7"/>
    </row>
    <row r="4" spans="1:7" x14ac:dyDescent="0.35">
      <c r="A4" t="s">
        <v>3</v>
      </c>
      <c r="B4" s="4">
        <v>0.85</v>
      </c>
    </row>
    <row r="5" spans="1:7" ht="45.5" x14ac:dyDescent="0.35">
      <c r="A5" s="1" t="s">
        <v>16</v>
      </c>
      <c r="B5" s="5">
        <f>1-((B11*B4)/B12)</f>
        <v>0.33030303030303032</v>
      </c>
      <c r="C5" s="9" t="s">
        <v>12</v>
      </c>
    </row>
    <row r="6" spans="1:7" x14ac:dyDescent="0.35">
      <c r="A6" s="1" t="s">
        <v>22</v>
      </c>
      <c r="B6" s="4">
        <v>9.9999999999999995E-7</v>
      </c>
    </row>
    <row r="7" spans="1:7" ht="29" x14ac:dyDescent="0.35">
      <c r="A7" s="1" t="s">
        <v>18</v>
      </c>
      <c r="B7" s="6">
        <f>(B11*B5)/(B15*B6)</f>
        <v>0.40894660894660895</v>
      </c>
    </row>
    <row r="10" spans="1:7" x14ac:dyDescent="0.35">
      <c r="A10" t="s">
        <v>4</v>
      </c>
      <c r="B10" s="4">
        <v>2</v>
      </c>
    </row>
    <row r="11" spans="1:7" ht="16.5" x14ac:dyDescent="0.45">
      <c r="A11" t="s">
        <v>7</v>
      </c>
      <c r="B11" s="4">
        <v>2.6</v>
      </c>
      <c r="C11" t="s">
        <v>17</v>
      </c>
      <c r="D11" s="11">
        <f>((B11^2)*(B12-B11))/(B15*B13*B10*(B12^2))</f>
        <v>3.448627691051933E-7</v>
      </c>
      <c r="E11" s="2" t="s">
        <v>13</v>
      </c>
      <c r="F11" t="s">
        <v>27</v>
      </c>
    </row>
    <row r="12" spans="1:7" ht="16.5" x14ac:dyDescent="0.45">
      <c r="A12" t="s">
        <v>8</v>
      </c>
      <c r="B12" s="4">
        <v>3.3</v>
      </c>
      <c r="C12" t="s">
        <v>19</v>
      </c>
      <c r="D12" s="11">
        <f>(B11*(B12-B11))/(B14*B15*B12)</f>
        <v>3.4486276910519325E-7</v>
      </c>
      <c r="E12" s="2" t="s">
        <v>13</v>
      </c>
    </row>
    <row r="13" spans="1:7" ht="16.5" x14ac:dyDescent="0.45">
      <c r="A13" t="s">
        <v>10</v>
      </c>
      <c r="B13" s="4">
        <v>0.3</v>
      </c>
    </row>
    <row r="14" spans="1:7" ht="29" x14ac:dyDescent="0.35">
      <c r="A14" s="1" t="s">
        <v>20</v>
      </c>
      <c r="B14" s="5">
        <f>B13*B10*(B12/B11)</f>
        <v>0.7615384615384615</v>
      </c>
    </row>
    <row r="15" spans="1:7" x14ac:dyDescent="0.35">
      <c r="A15" t="s">
        <v>0</v>
      </c>
      <c r="B15" s="4">
        <v>2100000</v>
      </c>
    </row>
    <row r="19" spans="1:6" ht="20" thickBot="1" x14ac:dyDescent="0.5">
      <c r="A19" s="3" t="s">
        <v>2</v>
      </c>
    </row>
    <row r="20" spans="1:6" ht="18" thickTop="1" x14ac:dyDescent="0.35">
      <c r="A20" s="10" t="s">
        <v>15</v>
      </c>
    </row>
    <row r="21" spans="1:6" x14ac:dyDescent="0.35">
      <c r="A21" t="s">
        <v>3</v>
      </c>
      <c r="B21" s="4">
        <v>0.93</v>
      </c>
    </row>
    <row r="22" spans="1:6" ht="45.5" x14ac:dyDescent="0.35">
      <c r="A22" s="1" t="s">
        <v>21</v>
      </c>
      <c r="B22" s="5">
        <f>((B29)/(B28*B21))</f>
        <v>0.70967741935483863</v>
      </c>
      <c r="C22" s="8" t="s">
        <v>11</v>
      </c>
    </row>
    <row r="23" spans="1:6" x14ac:dyDescent="0.35">
      <c r="A23" s="1" t="s">
        <v>22</v>
      </c>
      <c r="B23" s="4">
        <v>9.9999999999999995E-7</v>
      </c>
    </row>
    <row r="24" spans="1:6" ht="29" x14ac:dyDescent="0.35">
      <c r="A24" s="1" t="s">
        <v>23</v>
      </c>
      <c r="B24" s="6">
        <f>((B28-B29)*B22)/(B32*B23)</f>
        <v>0.57450076804915517</v>
      </c>
    </row>
    <row r="27" spans="1:6" x14ac:dyDescent="0.35">
      <c r="A27" t="s">
        <v>6</v>
      </c>
      <c r="B27" s="4">
        <v>2</v>
      </c>
    </row>
    <row r="28" spans="1:6" ht="16.5" x14ac:dyDescent="0.45">
      <c r="A28" t="s">
        <v>5</v>
      </c>
      <c r="B28" s="4">
        <v>5</v>
      </c>
      <c r="C28" t="s">
        <v>9</v>
      </c>
      <c r="D28" s="11">
        <f>(B29*(B28-B29))/(B30*B32*B28*B27)</f>
        <v>8.904761904761905E-7</v>
      </c>
      <c r="E28" s="2" t="s">
        <v>13</v>
      </c>
      <c r="F28" t="s">
        <v>28</v>
      </c>
    </row>
    <row r="29" spans="1:6" ht="16.5" x14ac:dyDescent="0.45">
      <c r="A29" t="s">
        <v>8</v>
      </c>
      <c r="B29" s="4">
        <v>3.3</v>
      </c>
      <c r="C29" t="s">
        <v>24</v>
      </c>
      <c r="D29" s="11">
        <f>(B29*(B28-B29))/(B31*B32*B28)</f>
        <v>8.904761904761905E-7</v>
      </c>
      <c r="E29" s="2" t="s">
        <v>13</v>
      </c>
    </row>
    <row r="30" spans="1:6" ht="16.5" x14ac:dyDescent="0.45">
      <c r="A30" t="s">
        <v>10</v>
      </c>
      <c r="B30" s="4">
        <v>0.3</v>
      </c>
    </row>
    <row r="31" spans="1:6" ht="29" x14ac:dyDescent="0.35">
      <c r="A31" s="1" t="s">
        <v>25</v>
      </c>
      <c r="B31" s="5">
        <f>B30*B27</f>
        <v>0.6</v>
      </c>
    </row>
    <row r="32" spans="1:6" x14ac:dyDescent="0.35">
      <c r="A32" t="s">
        <v>0</v>
      </c>
      <c r="B32" s="4">
        <v>2100000</v>
      </c>
    </row>
    <row r="34" spans="1:9" x14ac:dyDescent="0.35">
      <c r="A34" t="s">
        <v>29</v>
      </c>
    </row>
    <row r="37" spans="1:9" x14ac:dyDescent="0.35">
      <c r="I37" s="7"/>
    </row>
  </sheetData>
  <hyperlinks>
    <hyperlink ref="A3" r:id="rId1" display="https://www.ti.com/lit/an/slva372d/slva372d.pdf" xr:uid="{E9DA517F-258F-44AB-B787-21658B4E3685}"/>
    <hyperlink ref="A20" r:id="rId2" display="https://www.ti.com/lit/an/slva477b/slva477b.pdf" xr:uid="{B1E97330-620A-4B0A-B810-D39D2D86E13C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8C86-96D7-49D9-9384-96E042EE29BB}">
  <dimension ref="A1:J42"/>
  <sheetViews>
    <sheetView tabSelected="1" zoomScale="85" zoomScaleNormal="85" workbookViewId="0">
      <selection activeCell="A42" sqref="A33:A42"/>
    </sheetView>
  </sheetViews>
  <sheetFormatPr defaultRowHeight="14.5" x14ac:dyDescent="0.35"/>
  <cols>
    <col min="1" max="1" width="27.6328125" bestFit="1" customWidth="1"/>
    <col min="2" max="2" width="10.6328125" bestFit="1" customWidth="1"/>
    <col min="3" max="3" width="17.54296875" bestFit="1" customWidth="1"/>
    <col min="4" max="4" width="12" bestFit="1" customWidth="1"/>
  </cols>
  <sheetData>
    <row r="1" spans="1:10" ht="20" thickBot="1" x14ac:dyDescent="0.5">
      <c r="A1" s="3" t="s">
        <v>1</v>
      </c>
      <c r="G1" s="7"/>
    </row>
    <row r="2" spans="1:10" ht="18" thickTop="1" x14ac:dyDescent="0.35">
      <c r="A2" s="10" t="s">
        <v>14</v>
      </c>
      <c r="G2" s="7"/>
    </row>
    <row r="3" spans="1:10" ht="16.5" customHeight="1" x14ac:dyDescent="0.35">
      <c r="A3" t="s">
        <v>3</v>
      </c>
      <c r="B3" s="4">
        <v>0.85</v>
      </c>
    </row>
    <row r="4" spans="1:10" ht="45.5" x14ac:dyDescent="0.35">
      <c r="A4" s="1" t="s">
        <v>16</v>
      </c>
      <c r="B4" s="5">
        <f>1-((B10*B3)/B11)</f>
        <v>0.67956349206349209</v>
      </c>
    </row>
    <row r="5" spans="1:10" x14ac:dyDescent="0.35">
      <c r="A5" s="1" t="s">
        <v>22</v>
      </c>
      <c r="B5" s="4">
        <v>3.3000000000000002E-6</v>
      </c>
    </row>
    <row r="6" spans="1:10" ht="29" x14ac:dyDescent="0.35">
      <c r="A6" s="1" t="s">
        <v>18</v>
      </c>
      <c r="B6" s="6">
        <f>(B10*B4)/(B14*B5)</f>
        <v>1.2226994648869649</v>
      </c>
    </row>
    <row r="8" spans="1:10" x14ac:dyDescent="0.35">
      <c r="F8" t="s">
        <v>32</v>
      </c>
      <c r="J8" t="s">
        <v>31</v>
      </c>
    </row>
    <row r="9" spans="1:10" ht="16.5" x14ac:dyDescent="0.45">
      <c r="A9" t="s">
        <v>4</v>
      </c>
      <c r="B9" s="4">
        <f>((3*B10)*B3)/B11</f>
        <v>0.96130952380952372</v>
      </c>
      <c r="F9" t="s">
        <v>33</v>
      </c>
      <c r="J9" t="s">
        <v>36</v>
      </c>
    </row>
    <row r="10" spans="1:10" ht="16.5" x14ac:dyDescent="0.45">
      <c r="A10" t="s">
        <v>7</v>
      </c>
      <c r="B10" s="4">
        <f>5*0.95</f>
        <v>4.75</v>
      </c>
      <c r="C10" t="s">
        <v>17</v>
      </c>
      <c r="D10" s="11">
        <f>((B10^2)*(B11-B10))/(B14*B12*B9*(B11^2))</f>
        <v>4.8354990144205838E-6</v>
      </c>
      <c r="F10" t="s">
        <v>34</v>
      </c>
      <c r="J10" t="s">
        <v>37</v>
      </c>
    </row>
    <row r="11" spans="1:10" ht="16.5" x14ac:dyDescent="0.45">
      <c r="A11" t="s">
        <v>8</v>
      </c>
      <c r="B11" s="4">
        <v>12.6</v>
      </c>
      <c r="C11" t="s">
        <v>19</v>
      </c>
      <c r="D11" s="11">
        <f>(B10*(B11-B10))/(B13*B14*B11)</f>
        <v>4.8354990144205846E-6</v>
      </c>
      <c r="F11" t="s">
        <v>35</v>
      </c>
      <c r="J11" t="s">
        <v>38</v>
      </c>
    </row>
    <row r="12" spans="1:10" ht="16.5" x14ac:dyDescent="0.45">
      <c r="A12" t="s">
        <v>10</v>
      </c>
      <c r="B12" s="4">
        <v>0.3</v>
      </c>
    </row>
    <row r="13" spans="1:10" ht="29" x14ac:dyDescent="0.35">
      <c r="A13" s="1" t="s">
        <v>20</v>
      </c>
      <c r="B13" s="5">
        <f>B12*B9*(B11/B10)</f>
        <v>0.7649999999999999</v>
      </c>
    </row>
    <row r="14" spans="1:10" x14ac:dyDescent="0.35">
      <c r="A14" t="s">
        <v>0</v>
      </c>
      <c r="B14" s="4">
        <v>800000</v>
      </c>
    </row>
    <row r="18" spans="1:6" ht="20" thickBot="1" x14ac:dyDescent="0.5">
      <c r="A18" s="3" t="s">
        <v>2</v>
      </c>
    </row>
    <row r="19" spans="1:6" ht="18" thickTop="1" x14ac:dyDescent="0.35">
      <c r="A19" s="10" t="s">
        <v>15</v>
      </c>
    </row>
    <row r="20" spans="1:6" x14ac:dyDescent="0.35">
      <c r="A20" t="s">
        <v>3</v>
      </c>
      <c r="B20" s="4">
        <v>0.85</v>
      </c>
    </row>
    <row r="21" spans="1:6" ht="45.5" x14ac:dyDescent="0.35">
      <c r="A21" s="1" t="s">
        <v>21</v>
      </c>
      <c r="B21" s="5">
        <f>((B28)/(B27*B20))</f>
        <v>0.70588235294117652</v>
      </c>
    </row>
    <row r="22" spans="1:6" x14ac:dyDescent="0.35">
      <c r="A22" s="1" t="s">
        <v>22</v>
      </c>
      <c r="B22" s="4">
        <v>3.3000000000000002E-6</v>
      </c>
    </row>
    <row r="23" spans="1:6" ht="29" x14ac:dyDescent="0.35">
      <c r="A23" s="1" t="s">
        <v>23</v>
      </c>
      <c r="B23" s="6">
        <f>((B27-B28)*B21)/(B31*B22)</f>
        <v>2.2459893048128343</v>
      </c>
    </row>
    <row r="26" spans="1:6" ht="16.5" x14ac:dyDescent="0.45">
      <c r="A26" t="s">
        <v>6</v>
      </c>
      <c r="B26" s="4">
        <f>((5*B27)*B20)/B28</f>
        <v>7.0833333333333339</v>
      </c>
      <c r="F26" t="s">
        <v>39</v>
      </c>
    </row>
    <row r="27" spans="1:6" ht="16.5" x14ac:dyDescent="0.45">
      <c r="A27" t="s">
        <v>5</v>
      </c>
      <c r="B27" s="4">
        <f>20*1.05</f>
        <v>21</v>
      </c>
      <c r="C27" t="s">
        <v>9</v>
      </c>
      <c r="D27" s="11">
        <f>(B28*(B27-B28))/(B29*B31*B27*B26)</f>
        <v>2.9647058823529414E-6</v>
      </c>
      <c r="F27" t="s">
        <v>40</v>
      </c>
    </row>
    <row r="28" spans="1:6" ht="16.5" x14ac:dyDescent="0.45">
      <c r="A28" t="s">
        <v>8</v>
      </c>
      <c r="B28" s="4">
        <v>12.6</v>
      </c>
      <c r="C28" t="s">
        <v>24</v>
      </c>
      <c r="D28" s="11">
        <f>(B28*(B27-B28))/(B30*B31*B27)</f>
        <v>2.9647058823529414E-6</v>
      </c>
      <c r="F28" t="s">
        <v>41</v>
      </c>
    </row>
    <row r="29" spans="1:6" ht="16.5" x14ac:dyDescent="0.45">
      <c r="A29" t="s">
        <v>10</v>
      </c>
      <c r="B29" s="4">
        <v>0.3</v>
      </c>
      <c r="F29" t="s">
        <v>30</v>
      </c>
    </row>
    <row r="30" spans="1:6" ht="29" x14ac:dyDescent="0.35">
      <c r="A30" s="1" t="s">
        <v>25</v>
      </c>
      <c r="B30" s="5">
        <f>B29*B26</f>
        <v>2.125</v>
      </c>
    </row>
    <row r="31" spans="1:6" x14ac:dyDescent="0.35">
      <c r="A31" t="s">
        <v>0</v>
      </c>
      <c r="B31" s="4">
        <v>800000</v>
      </c>
    </row>
    <row r="34" spans="1:9" x14ac:dyDescent="0.35">
      <c r="A34" s="7"/>
    </row>
    <row r="36" spans="1:9" x14ac:dyDescent="0.35">
      <c r="I36" s="7"/>
    </row>
    <row r="37" spans="1:9" x14ac:dyDescent="0.35">
      <c r="A37" s="7"/>
    </row>
    <row r="39" spans="1:9" x14ac:dyDescent="0.35">
      <c r="A39" s="7"/>
    </row>
    <row r="40" spans="1:9" x14ac:dyDescent="0.35">
      <c r="A40" s="7"/>
    </row>
    <row r="42" spans="1:9" x14ac:dyDescent="0.35">
      <c r="A42" s="1"/>
    </row>
  </sheetData>
  <hyperlinks>
    <hyperlink ref="A2" r:id="rId1" display="https://www.ti.com/lit/an/slva372d/slva372d.pdf" xr:uid="{2DCB4E8E-9D2C-491F-8952-94404731BF68}"/>
    <hyperlink ref="A19" r:id="rId2" display="https://www.ti.com/lit/an/slva477b/slva477b.pdf" xr:uid="{AF660EC9-FBD5-4BE6-B71E-D2B0AEA96539}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slva535b Example</vt:lpstr>
      <vt:lpstr>Buck Boost BQ25720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Bleakley</dc:creator>
  <cp:lastModifiedBy>David Bleakley</cp:lastModifiedBy>
  <dcterms:created xsi:type="dcterms:W3CDTF">2016-10-10T10:07:02Z</dcterms:created>
  <dcterms:modified xsi:type="dcterms:W3CDTF">2024-09-18T17:34:03Z</dcterms:modified>
</cp:coreProperties>
</file>