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G:\Engineering\Projects\44-QF30PSU-120W\Design Research\Development board\30V 5A with WE 24V 8A TR - SELECTED\"/>
    </mc:Choice>
  </mc:AlternateContent>
  <xr:revisionPtr revIDLastSave="0" documentId="13_ncr:1_{CB475D0A-867F-4F1D-BC3F-AADF6AC4E80C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Sheet1!$A$1:$Z$52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36" i="1"/>
  <c r="E3" i="1" l="1"/>
  <c r="E4" i="1" s="1"/>
  <c r="E5" i="1" s="1"/>
  <c r="B6" i="1" l="1"/>
  <c r="B5" i="1"/>
</calcChain>
</file>

<file path=xl/sharedStrings.xml><?xml version="1.0" encoding="utf-8"?>
<sst xmlns="http://schemas.openxmlformats.org/spreadsheetml/2006/main" count="169" uniqueCount="110">
  <si>
    <t>LN</t>
  </si>
  <si>
    <t>QE</t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</si>
  <si>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H</t>
    </r>
  </si>
  <si>
    <t>Result</t>
  </si>
  <si>
    <t>fsw,max</t>
  </si>
  <si>
    <t>fsw,min</t>
  </si>
  <si>
    <t>kHz</t>
  </si>
  <si>
    <t>Cr</t>
  </si>
  <si>
    <t>Lr</t>
  </si>
  <si>
    <t>μH</t>
  </si>
  <si>
    <t>μF</t>
  </si>
  <si>
    <t>Vcr(valley)</t>
  </si>
  <si>
    <t>V</t>
  </si>
  <si>
    <t>Vo</t>
  </si>
  <si>
    <t>Po</t>
  </si>
  <si>
    <t>W</t>
  </si>
  <si>
    <t>Vcr(peak)</t>
  </si>
  <si>
    <t>Replace</t>
  </si>
  <si>
    <t>Ref</t>
  </si>
  <si>
    <t>Buy?</t>
  </si>
  <si>
    <t>T1</t>
  </si>
  <si>
    <t>RLTI-1338</t>
  </si>
  <si>
    <t>L2</t>
  </si>
  <si>
    <t>RLTI-1337</t>
  </si>
  <si>
    <t>Removed</t>
  </si>
  <si>
    <t>current value</t>
  </si>
  <si>
    <t>Current part No.</t>
  </si>
  <si>
    <t>New value</t>
  </si>
  <si>
    <t>New Part No.</t>
  </si>
  <si>
    <t>12V/15A</t>
  </si>
  <si>
    <t>N/A</t>
  </si>
  <si>
    <t>CGA5F4C0G2J472J085A
A</t>
  </si>
  <si>
    <t>C25</t>
  </si>
  <si>
    <t>R30</t>
  </si>
  <si>
    <r>
      <t>75</t>
    </r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H</t>
    </r>
  </si>
  <si>
    <t>U4</t>
  </si>
  <si>
    <t>C3, C4, C10, C11</t>
  </si>
  <si>
    <t>C5, C9</t>
  </si>
  <si>
    <t>C8</t>
  </si>
  <si>
    <t>C26</t>
  </si>
  <si>
    <t>GRM1885C1H392JA01D</t>
  </si>
  <si>
    <t>3900pF/50V, 0603, C0G/NP0</t>
  </si>
  <si>
    <t>TLVH431, 1.25V, 20V</t>
  </si>
  <si>
    <t>TLVH431ACDBZT</t>
  </si>
  <si>
    <r>
      <t>16.9k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, 0603</t>
    </r>
  </si>
  <si>
    <r>
      <t>13.36k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, 0603</t>
    </r>
  </si>
  <si>
    <t>2200pF/50V, 0603, C0G/NP0</t>
  </si>
  <si>
    <t>in box</t>
  </si>
  <si>
    <t>22μF/25V, 1206, X5R</t>
  </si>
  <si>
    <t>C3216X5R1E226M160A
B</t>
  </si>
  <si>
    <t>Qty</t>
  </si>
  <si>
    <t>C50, C51, C56, C57, C52, C53, C58, C59</t>
  </si>
  <si>
    <t>C45, C46</t>
  </si>
  <si>
    <t>10μF/25V, 1210, X7R</t>
  </si>
  <si>
    <t>10μF/50V, 1210, X7R</t>
  </si>
  <si>
    <t>EEU-FR1V102B</t>
  </si>
  <si>
    <t>EKMG160ELL221MF11D</t>
  </si>
  <si>
    <t>220μF/16V, AL, TH</t>
  </si>
  <si>
    <t>1000μF/35V, AL, TH</t>
  </si>
  <si>
    <t>220μF/50V, AL, TH</t>
  </si>
  <si>
    <t>06033C101KAT2A</t>
  </si>
  <si>
    <t>100pF/50V, 0603, X7R</t>
  </si>
  <si>
    <t>100pF/25V, 0603, X7R</t>
  </si>
  <si>
    <t>4700pF/630V, 1206, C0G/NP0</t>
  </si>
  <si>
    <t>12103C106KAT2A</t>
  </si>
  <si>
    <t>CM32X7R106K50AT</t>
  </si>
  <si>
    <t>EEU-FS1H221L</t>
  </si>
  <si>
    <t>resonant Cap</t>
  </si>
  <si>
    <t>2200pF/630V, 1206,C0G/NP0</t>
  </si>
  <si>
    <t>R_lower (FB)</t>
  </si>
  <si>
    <t>Np/Ns</t>
  </si>
  <si>
    <t>Np/Ns2</t>
  </si>
  <si>
    <t>dimension</t>
  </si>
  <si>
    <t>Io</t>
  </si>
  <si>
    <t>A</t>
  </si>
  <si>
    <t>12065D106KAT2A</t>
  </si>
  <si>
    <r>
      <rPr>
        <b/>
        <sz val="11"/>
        <color rgb="FFFF0000"/>
        <rFont val="Calibri"/>
        <family val="2"/>
      </rPr>
      <t>10μF</t>
    </r>
    <r>
      <rPr>
        <sz val="11"/>
        <color theme="1"/>
        <rFont val="Calibri"/>
        <family val="2"/>
      </rPr>
      <t>/50V, 1206, X5R</t>
    </r>
  </si>
  <si>
    <t>mm</t>
  </si>
  <si>
    <t>EGXF500ELL102MK30S</t>
  </si>
  <si>
    <t>1000μF/50V, AL, TH</t>
  </si>
  <si>
    <t>24V/8A</t>
  </si>
  <si>
    <t>44x43x30</t>
  </si>
  <si>
    <t>ATL432LIBQDBZRQ1</t>
  </si>
  <si>
    <r>
      <rPr>
        <b/>
        <sz val="11"/>
        <color rgb="FFFF0000"/>
        <rFont val="Calibri"/>
        <family val="2"/>
        <scheme val="minor"/>
      </rPr>
      <t>TL432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FF0000"/>
        <rFont val="Calibri"/>
        <family val="2"/>
        <scheme val="minor"/>
      </rPr>
      <t>36V, 2.5V</t>
    </r>
  </si>
  <si>
    <t>element14</t>
  </si>
  <si>
    <t>Mouser</t>
  </si>
  <si>
    <t>CGA5L4C0G2J103J160AE</t>
  </si>
  <si>
    <t>10000pF/630V, 1206, C0G/NP0</t>
  </si>
  <si>
    <t>C1206X222JBGACTU</t>
  </si>
  <si>
    <t>LP</t>
  </si>
  <si>
    <t>LLK</t>
  </si>
  <si>
    <t>Lm</t>
  </si>
  <si>
    <t>k</t>
  </si>
  <si>
    <t>Lr1</t>
  </si>
  <si>
    <t>WE Transformer Spec. #760895641 24V/8A</t>
  </si>
  <si>
    <t>PSU Spec.</t>
  </si>
  <si>
    <r>
      <rPr>
        <b/>
        <sz val="11"/>
        <color theme="1"/>
        <rFont val="Calibri"/>
        <family val="2"/>
      </rPr>
      <t>μ</t>
    </r>
    <r>
      <rPr>
        <b/>
        <sz val="11"/>
        <color theme="1"/>
        <rFont val="Calibri"/>
        <family val="2"/>
        <scheme val="minor"/>
      </rPr>
      <t>H</t>
    </r>
  </si>
  <si>
    <t>Use LLK</t>
  </si>
  <si>
    <t>LN=Lm/Lr</t>
  </si>
  <si>
    <t>R17</t>
  </si>
  <si>
    <r>
      <rPr>
        <sz val="11"/>
        <color theme="1"/>
        <rFont val="Calibri"/>
        <family val="2"/>
      </rPr>
      <t>1Ω</t>
    </r>
    <r>
      <rPr>
        <sz val="11"/>
        <color theme="1"/>
        <rFont val="Calibri"/>
        <family val="2"/>
        <scheme val="minor"/>
      </rPr>
      <t>, 0805</t>
    </r>
  </si>
  <si>
    <t>CRCW08051R00FKEA</t>
  </si>
  <si>
    <r>
      <rPr>
        <sz val="11"/>
        <color theme="1"/>
        <rFont val="Calibri"/>
        <family val="2"/>
      </rPr>
      <t>200Ω</t>
    </r>
    <r>
      <rPr>
        <sz val="11"/>
        <color theme="1"/>
        <rFont val="Calibri"/>
        <family val="2"/>
        <scheme val="minor"/>
      </rPr>
      <t>, 0805</t>
    </r>
  </si>
  <si>
    <t>C16</t>
  </si>
  <si>
    <t>1μF/25V, 0805, X7R</t>
  </si>
  <si>
    <t>C0805C105K3RACTU</t>
  </si>
  <si>
    <t>1μF/50V, 0805, X7R</t>
  </si>
  <si>
    <t>Vcc</t>
  </si>
  <si>
    <r>
      <rPr>
        <b/>
        <sz val="11"/>
        <color rgb="FFFF0000"/>
        <rFont val="Calibri"/>
        <family val="2"/>
        <scheme val="minor"/>
      </rPr>
      <t>ATL432LIBQDBZRQ1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FF0000"/>
        <rFont val="Calibri"/>
        <family val="2"/>
        <scheme val="minor"/>
      </rPr>
      <t>36V, 2.5V</t>
    </r>
  </si>
  <si>
    <t>Vout to SR Vcc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</si>
</sst>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9"/>
      <color rgb="FF444444"/>
      <name val="Roboto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0" xfId="0" applyFill="1" applyBorder="1"/>
    <xf numFmtId="0" fontId="2" fillId="0" borderId="0" xfId="0" applyFont="1" applyFill="1" applyBorder="1"/>
    <xf numFmtId="0" fontId="0" fillId="0" borderId="1" xfId="0" applyFill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0" fillId="2" borderId="1" xfId="0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1" xfId="0" applyFont="1" applyFill="1" applyBorder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1" xfId="0" applyFont="1" applyFill="1" applyBorder="1"/>
    <xf numFmtId="0" fontId="7" fillId="0" borderId="1" xfId="0" applyFont="1" applyBorder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1" fillId="0" borderId="0" xfId="0" applyFont="1" applyFill="1" applyBorder="1"/>
    <xf numFmtId="0" fontId="2" fillId="4" borderId="0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1" xfId="0" applyBorder="1"/>
    <xf numFmtId="0" fontId="5" fillId="0" borderId="8" xfId="0" applyFont="1" applyBorder="1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811641</xdr:colOff>
      <xdr:row>0</xdr:row>
      <xdr:rowOff>0</xdr:rowOff>
    </xdr:from>
    <xdr:to>
      <xdr:col>24</xdr:col>
      <xdr:colOff>692755</xdr:colOff>
      <xdr:row>17</xdr:row>
      <xdr:rowOff>161264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4C9F9B-7321-43FE-B639-35AC9AEB2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6355" y="0"/>
          <a:ext cx="6779936" cy="3399764"/>
        </a:xfrm>
        <a:prstGeom prst="rect">
          <a:avLst/>
        </a:prstGeom>
      </xdr:spPr>
    </xdr:pic>
    <xdr:clientData/>
  </xdr:twoCellAnchor>
  <xdr:twoCellAnchor editAs="oneCell">
    <xdr:from>
      <xdr:col>19</xdr:col>
      <xdr:colOff>813087</xdr:colOff>
      <xdr:row>18</xdr:row>
      <xdr:rowOff>136070</xdr:rowOff>
    </xdr:from>
    <xdr:to>
      <xdr:col>21</xdr:col>
      <xdr:colOff>1584464</xdr:colOff>
      <xdr:row>30</xdr:row>
      <xdr:rowOff>136070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6DCE2F-91A4-48D0-BC0A-97934300A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17801" y="3565070"/>
          <a:ext cx="4009877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380999</xdr:colOff>
      <xdr:row>0</xdr:row>
      <xdr:rowOff>0</xdr:rowOff>
    </xdr:from>
    <xdr:to>
      <xdr:col>19</xdr:col>
      <xdr:colOff>659667</xdr:colOff>
      <xdr:row>19</xdr:row>
      <xdr:rowOff>136071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C4056-03CD-4C4F-B717-32F6F3F41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9" y="0"/>
          <a:ext cx="7163882" cy="3755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2"/>
  <sheetViews>
    <sheetView view="pageBreakPreview" topLeftCell="A10" zoomScale="85" zoomScaleNormal="85" zoomScaleSheetLayoutView="85" workbookViewId="0">
      <selection activeCell="R35" sqref="R35:Y50"/>
    </sheetView>
  </sheetViews>
  <sheetFormatPr defaultRowHeight="15" x14ac:dyDescent="0.25"/>
  <cols>
    <col min="1" max="1" width="10.42578125" bestFit="1" customWidth="1"/>
    <col min="2" max="2" width="13.42578125" bestFit="1" customWidth="1"/>
    <col min="3" max="3" width="14.85546875" bestFit="1" customWidth="1"/>
    <col min="4" max="4" width="6.5703125" bestFit="1" customWidth="1"/>
    <col min="5" max="5" width="5.42578125" bestFit="1" customWidth="1"/>
    <col min="6" max="6" width="3.42578125" bestFit="1" customWidth="1"/>
    <col min="7" max="7" width="8.42578125" bestFit="1" customWidth="1"/>
    <col min="8" max="8" width="6.28515625" bestFit="1" customWidth="1"/>
    <col min="9" max="9" width="4.140625" bestFit="1" customWidth="1"/>
    <col min="10" max="10" width="3.42578125" customWidth="1"/>
    <col min="13" max="13" width="3.42578125" bestFit="1" customWidth="1"/>
    <col min="14" max="14" width="3.42578125" customWidth="1"/>
    <col min="16" max="16" width="10.5703125" bestFit="1" customWidth="1"/>
    <col min="17" max="17" width="6.28515625" bestFit="1" customWidth="1"/>
    <col min="18" max="18" width="12.5703125" bestFit="1" customWidth="1"/>
    <col min="19" max="19" width="17" bestFit="1" customWidth="1"/>
    <col min="20" max="20" width="27" bestFit="1" customWidth="1"/>
    <col min="21" max="21" width="21.7109375" bestFit="1" customWidth="1"/>
    <col min="22" max="22" width="27.7109375" bestFit="1" customWidth="1"/>
    <col min="23" max="23" width="23" bestFit="1" customWidth="1"/>
    <col min="24" max="24" width="4.140625" bestFit="1" customWidth="1"/>
    <col min="25" max="25" width="10.5703125" bestFit="1" customWidth="1"/>
  </cols>
  <sheetData>
    <row r="1" spans="1:8" x14ac:dyDescent="0.25">
      <c r="A1" s="41" t="s">
        <v>94</v>
      </c>
      <c r="B1" s="41"/>
      <c r="C1" s="41"/>
      <c r="D1" s="41"/>
      <c r="E1" s="41"/>
      <c r="F1" s="5"/>
      <c r="G1" s="5"/>
      <c r="H1" s="5"/>
    </row>
    <row r="2" spans="1:8" x14ac:dyDescent="0.25">
      <c r="G2" s="5"/>
      <c r="H2" s="5"/>
    </row>
    <row r="3" spans="1:8" x14ac:dyDescent="0.25">
      <c r="A3" s="1" t="s">
        <v>89</v>
      </c>
      <c r="B3" s="1">
        <v>500</v>
      </c>
      <c r="C3" s="5" t="s">
        <v>2</v>
      </c>
      <c r="D3" s="30" t="s">
        <v>92</v>
      </c>
      <c r="E3" s="31">
        <f>SQRT((1-(B4/B3)))</f>
        <v>0.9</v>
      </c>
      <c r="F3" s="32"/>
      <c r="G3" s="5"/>
      <c r="H3" s="5"/>
    </row>
    <row r="4" spans="1:8" x14ac:dyDescent="0.25">
      <c r="A4" s="1" t="s">
        <v>90</v>
      </c>
      <c r="B4" s="1">
        <v>95</v>
      </c>
      <c r="C4" s="5" t="s">
        <v>2</v>
      </c>
      <c r="D4" s="33" t="s">
        <v>93</v>
      </c>
      <c r="E4" s="31">
        <f>B3*(1-E3)</f>
        <v>49.999999999999986</v>
      </c>
      <c r="F4" s="34" t="s">
        <v>96</v>
      </c>
      <c r="G4" s="5"/>
      <c r="H4" s="5"/>
    </row>
    <row r="5" spans="1:8" x14ac:dyDescent="0.25">
      <c r="A5" s="4" t="s">
        <v>70</v>
      </c>
      <c r="B5" s="1">
        <f>35/4</f>
        <v>8.75</v>
      </c>
      <c r="C5" s="5"/>
      <c r="D5" s="33" t="s">
        <v>91</v>
      </c>
      <c r="E5" s="31">
        <f>B3-E4</f>
        <v>450</v>
      </c>
      <c r="F5" s="34" t="s">
        <v>96</v>
      </c>
      <c r="G5" s="5"/>
      <c r="H5" s="5"/>
    </row>
    <row r="6" spans="1:8" x14ac:dyDescent="0.25">
      <c r="A6" s="4" t="s">
        <v>71</v>
      </c>
      <c r="B6" s="4">
        <f>35/3</f>
        <v>11.666666666666666</v>
      </c>
      <c r="C6" s="5"/>
      <c r="G6" s="5"/>
      <c r="H6" s="5"/>
    </row>
    <row r="7" spans="1:8" x14ac:dyDescent="0.25">
      <c r="A7" s="4" t="s">
        <v>72</v>
      </c>
      <c r="B7" s="26" t="s">
        <v>81</v>
      </c>
      <c r="C7" s="2" t="s">
        <v>77</v>
      </c>
      <c r="G7" s="5"/>
      <c r="H7" s="5"/>
    </row>
    <row r="8" spans="1:8" x14ac:dyDescent="0.25">
      <c r="G8" s="5"/>
      <c r="H8" s="5"/>
    </row>
    <row r="9" spans="1:8" x14ac:dyDescent="0.25">
      <c r="G9" s="5"/>
      <c r="H9" s="5"/>
    </row>
    <row r="10" spans="1:8" x14ac:dyDescent="0.25">
      <c r="A10" s="42" t="s">
        <v>95</v>
      </c>
      <c r="B10" s="42"/>
      <c r="D10" s="5"/>
      <c r="E10" s="5"/>
      <c r="F10" s="2"/>
      <c r="G10" s="5"/>
      <c r="H10" s="5"/>
    </row>
    <row r="11" spans="1:8" x14ac:dyDescent="0.25">
      <c r="A11" s="1" t="s">
        <v>13</v>
      </c>
      <c r="B11" s="1">
        <v>30</v>
      </c>
      <c r="C11" s="2" t="s">
        <v>12</v>
      </c>
      <c r="D11" s="5"/>
      <c r="E11" s="5"/>
      <c r="F11" s="5"/>
      <c r="G11" s="5"/>
      <c r="H11" s="5"/>
    </row>
    <row r="12" spans="1:8" x14ac:dyDescent="0.25">
      <c r="A12" s="1" t="s">
        <v>73</v>
      </c>
      <c r="B12" s="1">
        <v>5</v>
      </c>
      <c r="C12" s="2" t="s">
        <v>74</v>
      </c>
      <c r="D12" s="5"/>
      <c r="E12" s="5"/>
      <c r="F12" s="5"/>
      <c r="G12" s="5"/>
      <c r="H12" s="5"/>
    </row>
    <row r="13" spans="1:8" x14ac:dyDescent="0.25">
      <c r="A13" s="1" t="s">
        <v>14</v>
      </c>
      <c r="B13" s="1">
        <v>150</v>
      </c>
      <c r="C13" s="2" t="s">
        <v>15</v>
      </c>
      <c r="D13" s="5"/>
      <c r="E13" s="5"/>
      <c r="F13" s="5"/>
      <c r="G13" s="5"/>
      <c r="H13" s="5"/>
    </row>
    <row r="14" spans="1:8" x14ac:dyDescent="0.25">
      <c r="A14" s="1" t="s">
        <v>107</v>
      </c>
      <c r="B14" s="1">
        <f>B11/B6*B5</f>
        <v>22.5</v>
      </c>
      <c r="C14" s="2" t="s">
        <v>12</v>
      </c>
      <c r="D14" s="5"/>
      <c r="E14" s="5"/>
      <c r="F14" s="5"/>
      <c r="G14" s="5"/>
      <c r="H14" s="5"/>
    </row>
    <row r="15" spans="1:8" x14ac:dyDescent="0.25">
      <c r="A15" s="5"/>
      <c r="B15" s="5"/>
      <c r="C15" s="2"/>
      <c r="D15" s="5"/>
      <c r="E15" s="5"/>
      <c r="F15" s="5"/>
      <c r="G15" s="5"/>
      <c r="H15" s="5"/>
    </row>
    <row r="16" spans="1:8" x14ac:dyDescent="0.25">
      <c r="A16" s="5"/>
      <c r="B16" s="5"/>
      <c r="C16" s="2"/>
      <c r="D16" s="5"/>
      <c r="E16" s="5"/>
      <c r="F16" s="5"/>
      <c r="G16" s="5"/>
      <c r="H16" s="5"/>
    </row>
    <row r="17" spans="1:8" x14ac:dyDescent="0.25">
      <c r="A17" s="5"/>
      <c r="B17" s="5"/>
      <c r="C17" s="2"/>
      <c r="D17" s="5"/>
      <c r="E17" s="5"/>
      <c r="F17" s="5"/>
      <c r="G17" s="5"/>
      <c r="H17" s="5"/>
    </row>
    <row r="18" spans="1:8" x14ac:dyDescent="0.25">
      <c r="A18" s="5"/>
      <c r="B18" s="5"/>
      <c r="C18" s="2"/>
      <c r="D18" s="5"/>
      <c r="E18" s="5"/>
      <c r="F18" s="5"/>
      <c r="G18" s="5"/>
      <c r="H18" s="5"/>
    </row>
    <row r="19" spans="1:8" x14ac:dyDescent="0.25">
      <c r="A19" s="5"/>
      <c r="B19" s="5"/>
      <c r="C19" s="2"/>
      <c r="D19" s="5"/>
      <c r="E19" s="5"/>
      <c r="F19" s="5"/>
      <c r="G19" s="5"/>
      <c r="H19" s="5"/>
    </row>
    <row r="20" spans="1:8" x14ac:dyDescent="0.25">
      <c r="A20" s="5"/>
      <c r="B20" s="5"/>
      <c r="C20" s="2"/>
      <c r="D20" s="5"/>
      <c r="E20" s="5"/>
      <c r="F20" s="5"/>
      <c r="G20" s="5"/>
      <c r="H20" s="5"/>
    </row>
    <row r="21" spans="1:8" x14ac:dyDescent="0.25">
      <c r="A21" s="5"/>
      <c r="B21" s="5"/>
      <c r="C21" s="2"/>
      <c r="D21" s="5"/>
      <c r="E21" s="5"/>
      <c r="F21" s="5"/>
      <c r="G21" s="5"/>
      <c r="H21" s="5"/>
    </row>
    <row r="22" spans="1:8" x14ac:dyDescent="0.25">
      <c r="A22" s="5"/>
      <c r="B22" s="5"/>
      <c r="C22" s="2"/>
      <c r="D22" s="5"/>
      <c r="E22" s="5"/>
      <c r="F22" s="5"/>
      <c r="G22" s="5"/>
      <c r="H22" s="5"/>
    </row>
    <row r="23" spans="1:8" x14ac:dyDescent="0.25">
      <c r="A23" s="5"/>
      <c r="B23" s="5"/>
      <c r="C23" s="2"/>
      <c r="D23" s="5"/>
      <c r="E23" s="5"/>
      <c r="F23" s="5"/>
      <c r="G23" s="5"/>
      <c r="H23" s="5"/>
    </row>
    <row r="24" spans="1:8" x14ac:dyDescent="0.25">
      <c r="A24" s="5"/>
      <c r="B24" s="5"/>
      <c r="C24" s="2"/>
      <c r="D24" s="5"/>
      <c r="E24" s="5"/>
      <c r="F24" s="5"/>
      <c r="G24" s="5"/>
      <c r="H24" s="5"/>
    </row>
    <row r="25" spans="1:8" x14ac:dyDescent="0.25">
      <c r="A25" s="5"/>
      <c r="B25" s="5"/>
      <c r="C25" s="2"/>
      <c r="D25" s="5"/>
      <c r="E25" s="5"/>
      <c r="F25" s="5"/>
      <c r="G25" s="5"/>
      <c r="H25" s="5"/>
    </row>
    <row r="26" spans="1:8" x14ac:dyDescent="0.25">
      <c r="A26" s="5"/>
      <c r="B26" s="5"/>
      <c r="C26" s="2"/>
      <c r="D26" s="5"/>
      <c r="E26" s="5"/>
      <c r="F26" s="5"/>
      <c r="G26" s="5"/>
      <c r="H26" s="5"/>
    </row>
    <row r="27" spans="1:8" x14ac:dyDescent="0.25">
      <c r="A27" s="5"/>
      <c r="B27" s="5"/>
      <c r="C27" s="2"/>
      <c r="D27" s="5"/>
      <c r="E27" s="5"/>
      <c r="F27" s="5"/>
      <c r="G27" s="5"/>
      <c r="H27" s="5"/>
    </row>
    <row r="28" spans="1:8" x14ac:dyDescent="0.25">
      <c r="A28" s="2"/>
      <c r="B28" s="29"/>
      <c r="C28" s="2"/>
      <c r="D28" s="5"/>
      <c r="E28" s="5"/>
      <c r="F28" s="5"/>
      <c r="G28" s="5"/>
      <c r="H28" s="5"/>
    </row>
    <row r="29" spans="1:8" x14ac:dyDescent="0.25">
      <c r="A29" s="2"/>
      <c r="B29" s="29"/>
      <c r="C29" s="2"/>
      <c r="D29" s="5"/>
      <c r="E29" s="5"/>
      <c r="F29" s="5"/>
      <c r="G29" s="5"/>
      <c r="H29" s="5"/>
    </row>
    <row r="30" spans="1:8" x14ac:dyDescent="0.25">
      <c r="A30" s="2"/>
      <c r="B30" s="29"/>
      <c r="C30" s="2"/>
      <c r="D30" s="5"/>
      <c r="E30" s="5"/>
      <c r="F30" s="5"/>
      <c r="G30" s="5"/>
      <c r="H30" s="5"/>
    </row>
    <row r="31" spans="1:8" x14ac:dyDescent="0.25">
      <c r="A31" s="2"/>
      <c r="B31" s="29"/>
      <c r="C31" s="2"/>
      <c r="D31" s="5"/>
      <c r="E31" s="5"/>
      <c r="F31" s="5"/>
      <c r="G31" s="5"/>
      <c r="H31" s="5"/>
    </row>
    <row r="32" spans="1:8" ht="15.75" thickBot="1" x14ac:dyDescent="0.3">
      <c r="A32" s="2"/>
      <c r="B32" s="29"/>
      <c r="C32" s="2"/>
      <c r="D32" s="5"/>
      <c r="E32" s="5"/>
      <c r="F32" s="5"/>
      <c r="G32" s="5"/>
      <c r="H32" s="5"/>
    </row>
    <row r="33" spans="1:26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3"/>
    </row>
    <row r="34" spans="1:26" x14ac:dyDescent="0.25">
      <c r="A34" s="1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5"/>
    </row>
    <row r="35" spans="1:26" x14ac:dyDescent="0.25">
      <c r="A35" s="14" t="s">
        <v>93</v>
      </c>
      <c r="B35" s="9" t="s">
        <v>97</v>
      </c>
      <c r="C35" s="5"/>
      <c r="D35" s="3" t="s">
        <v>3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6" t="s">
        <v>17</v>
      </c>
      <c r="T35" s="5"/>
      <c r="U35" s="5"/>
      <c r="V35" s="5"/>
      <c r="W35" s="5"/>
      <c r="X35" s="5"/>
      <c r="Y35" s="5"/>
      <c r="Z35" s="15"/>
    </row>
    <row r="36" spans="1:26" x14ac:dyDescent="0.25">
      <c r="A36" s="39" t="s">
        <v>0</v>
      </c>
      <c r="B36" s="1">
        <f>B3/B4</f>
        <v>5.2631578947368425</v>
      </c>
      <c r="C36" s="5" t="s">
        <v>98</v>
      </c>
      <c r="D36" s="1" t="s">
        <v>0</v>
      </c>
      <c r="E36" s="1">
        <v>4.74</v>
      </c>
      <c r="F36" s="5"/>
      <c r="G36" s="1" t="s">
        <v>4</v>
      </c>
      <c r="H36" s="25">
        <v>83.6</v>
      </c>
      <c r="I36" s="5" t="s">
        <v>6</v>
      </c>
      <c r="J36" s="5"/>
      <c r="K36" s="4" t="s">
        <v>7</v>
      </c>
      <c r="L36" s="1">
        <v>2.5000000000000001E-2</v>
      </c>
      <c r="M36" s="7" t="s">
        <v>10</v>
      </c>
      <c r="N36" s="7"/>
      <c r="O36" s="1" t="s">
        <v>11</v>
      </c>
      <c r="P36" s="4">
        <v>36.200000000000003</v>
      </c>
      <c r="Q36" s="5" t="s">
        <v>12</v>
      </c>
      <c r="R36" s="5"/>
      <c r="S36" s="28" t="s">
        <v>18</v>
      </c>
      <c r="T36" s="28" t="s">
        <v>25</v>
      </c>
      <c r="U36" s="28" t="s">
        <v>26</v>
      </c>
      <c r="V36" s="28" t="s">
        <v>27</v>
      </c>
      <c r="W36" s="28" t="s">
        <v>28</v>
      </c>
      <c r="X36" s="28" t="s">
        <v>50</v>
      </c>
      <c r="Y36" s="28" t="s">
        <v>19</v>
      </c>
      <c r="Z36" s="15"/>
    </row>
    <row r="37" spans="1:26" x14ac:dyDescent="0.25">
      <c r="A37" s="39" t="s">
        <v>1</v>
      </c>
      <c r="B37" s="1">
        <v>0.35</v>
      </c>
      <c r="C37" s="5"/>
      <c r="D37" s="1" t="s">
        <v>1</v>
      </c>
      <c r="E37" s="1">
        <v>0.17</v>
      </c>
      <c r="F37" s="5"/>
      <c r="G37" s="1" t="s">
        <v>5</v>
      </c>
      <c r="H37" s="25">
        <v>73.2</v>
      </c>
      <c r="I37" s="5" t="s">
        <v>6</v>
      </c>
      <c r="J37" s="5"/>
      <c r="K37" s="10" t="s">
        <v>8</v>
      </c>
      <c r="L37" s="1">
        <v>95</v>
      </c>
      <c r="M37" s="7" t="s">
        <v>9</v>
      </c>
      <c r="N37" s="7"/>
      <c r="O37" s="1" t="s">
        <v>16</v>
      </c>
      <c r="P37" s="4">
        <v>373.8</v>
      </c>
      <c r="Q37" s="5" t="s">
        <v>12</v>
      </c>
      <c r="R37" s="5"/>
      <c r="S37" s="1" t="s">
        <v>20</v>
      </c>
      <c r="T37" s="1" t="s">
        <v>29</v>
      </c>
      <c r="U37" s="1" t="s">
        <v>21</v>
      </c>
      <c r="V37" s="1" t="s">
        <v>80</v>
      </c>
      <c r="W37" s="1">
        <v>760895641</v>
      </c>
      <c r="X37" s="1">
        <v>2</v>
      </c>
      <c r="Y37" s="1" t="s">
        <v>84</v>
      </c>
      <c r="Z37" s="15"/>
    </row>
    <row r="38" spans="1:26" x14ac:dyDescent="0.25">
      <c r="A38" s="1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" t="s">
        <v>22</v>
      </c>
      <c r="T38" s="1" t="s">
        <v>34</v>
      </c>
      <c r="U38" s="1" t="s">
        <v>23</v>
      </c>
      <c r="V38" s="1" t="s">
        <v>24</v>
      </c>
      <c r="W38" s="1" t="s">
        <v>24</v>
      </c>
      <c r="X38" s="1">
        <v>0</v>
      </c>
      <c r="Y38" s="1" t="s">
        <v>30</v>
      </c>
      <c r="Z38" s="15"/>
    </row>
    <row r="39" spans="1:26" ht="30" x14ac:dyDescent="0.25">
      <c r="A39" s="16"/>
      <c r="B39" s="5"/>
      <c r="C39" s="5"/>
      <c r="D39" s="5"/>
      <c r="E39" s="2"/>
      <c r="F39" s="5"/>
      <c r="G39" s="5"/>
      <c r="H39" s="2"/>
      <c r="I39" s="5"/>
      <c r="J39" s="5"/>
      <c r="K39" s="5"/>
      <c r="L39" s="5"/>
      <c r="M39" s="5"/>
      <c r="N39" s="5"/>
      <c r="O39" s="5"/>
      <c r="P39" s="5"/>
      <c r="Q39" s="5"/>
      <c r="R39" s="6" t="s">
        <v>67</v>
      </c>
      <c r="S39" s="1" t="s">
        <v>52</v>
      </c>
      <c r="T39" s="1" t="s">
        <v>63</v>
      </c>
      <c r="U39" s="24" t="s">
        <v>31</v>
      </c>
      <c r="V39" s="8" t="s">
        <v>68</v>
      </c>
      <c r="W39" s="8" t="s">
        <v>88</v>
      </c>
      <c r="X39" s="1">
        <v>20</v>
      </c>
      <c r="Y39" s="1" t="s">
        <v>84</v>
      </c>
      <c r="Z39" s="15"/>
    </row>
    <row r="40" spans="1:26" ht="30" x14ac:dyDescent="0.25">
      <c r="A40" s="16"/>
      <c r="B40" s="5"/>
      <c r="C40" s="5"/>
      <c r="D40" s="5"/>
      <c r="E40" s="2"/>
      <c r="F40" s="2"/>
      <c r="G40" s="2"/>
      <c r="H40" s="3"/>
      <c r="I40" s="2"/>
      <c r="J40" s="2"/>
      <c r="K40" s="3"/>
      <c r="L40" s="2"/>
      <c r="M40" s="35"/>
      <c r="N40" s="35"/>
      <c r="O40" s="2"/>
      <c r="P40" s="2"/>
      <c r="Q40" s="2"/>
      <c r="R40" s="36" t="s">
        <v>67</v>
      </c>
      <c r="S40" s="37" t="s">
        <v>52</v>
      </c>
      <c r="T40" s="37" t="s">
        <v>63</v>
      </c>
      <c r="U40" s="38" t="s">
        <v>31</v>
      </c>
      <c r="V40" s="37" t="s">
        <v>87</v>
      </c>
      <c r="W40" s="37" t="s">
        <v>86</v>
      </c>
      <c r="X40" s="37">
        <v>20</v>
      </c>
      <c r="Y40" s="37" t="s">
        <v>84</v>
      </c>
      <c r="Z40" s="15"/>
    </row>
    <row r="41" spans="1:26" x14ac:dyDescent="0.25">
      <c r="A41" s="16"/>
      <c r="B41" s="5"/>
      <c r="C41" s="5"/>
      <c r="D41" s="5"/>
      <c r="E41" s="2"/>
      <c r="F41" s="2"/>
      <c r="G41" s="2"/>
      <c r="H41" s="3"/>
      <c r="I41" s="2"/>
      <c r="J41" s="2"/>
      <c r="K41" s="3"/>
      <c r="L41" s="2"/>
      <c r="M41" s="35"/>
      <c r="N41" s="35"/>
      <c r="O41" s="2"/>
      <c r="P41" s="2"/>
      <c r="Q41" s="2"/>
      <c r="R41" s="5"/>
      <c r="S41" s="1" t="s">
        <v>32</v>
      </c>
      <c r="T41" s="1" t="s">
        <v>41</v>
      </c>
      <c r="U41" s="1" t="s">
        <v>40</v>
      </c>
      <c r="V41" s="1" t="s">
        <v>46</v>
      </c>
      <c r="W41" s="1" t="s">
        <v>47</v>
      </c>
      <c r="X41" s="1"/>
      <c r="Y41" s="1" t="s">
        <v>30</v>
      </c>
      <c r="Z41" s="15"/>
    </row>
    <row r="42" spans="1:26" x14ac:dyDescent="0.25">
      <c r="A42" s="16"/>
      <c r="B42" s="5"/>
      <c r="C42" s="5"/>
      <c r="D42" s="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6" t="s">
        <v>69</v>
      </c>
      <c r="S42" s="1" t="s">
        <v>33</v>
      </c>
      <c r="T42" s="1" t="s">
        <v>44</v>
      </c>
      <c r="U42" s="1"/>
      <c r="V42" s="1" t="s">
        <v>45</v>
      </c>
      <c r="W42" s="1" t="s">
        <v>47</v>
      </c>
      <c r="X42" s="1"/>
      <c r="Y42" s="1" t="s">
        <v>30</v>
      </c>
      <c r="Z42" s="15"/>
    </row>
    <row r="43" spans="1:26" x14ac:dyDescent="0.25">
      <c r="A43" s="16"/>
      <c r="B43" s="5"/>
      <c r="C43" s="5"/>
      <c r="D43" s="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5"/>
      <c r="S43" s="1" t="s">
        <v>35</v>
      </c>
      <c r="T43" s="1" t="s">
        <v>42</v>
      </c>
      <c r="U43" s="1" t="s">
        <v>43</v>
      </c>
      <c r="V43" s="1" t="s">
        <v>83</v>
      </c>
      <c r="W43" s="1" t="s">
        <v>82</v>
      </c>
      <c r="X43" s="1">
        <v>5</v>
      </c>
      <c r="Y43" s="1" t="s">
        <v>85</v>
      </c>
      <c r="Z43" s="15"/>
    </row>
    <row r="44" spans="1:26" ht="45" x14ac:dyDescent="0.25">
      <c r="A44" s="16"/>
      <c r="B44" s="5"/>
      <c r="C44" s="5"/>
      <c r="D44" s="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5"/>
      <c r="S44" s="22" t="s">
        <v>51</v>
      </c>
      <c r="T44" s="20" t="s">
        <v>48</v>
      </c>
      <c r="U44" s="24" t="s">
        <v>49</v>
      </c>
      <c r="V44" s="23" t="s">
        <v>76</v>
      </c>
      <c r="W44" s="8" t="s">
        <v>75</v>
      </c>
      <c r="X44" s="1">
        <v>20</v>
      </c>
      <c r="Y44" s="1" t="s">
        <v>84</v>
      </c>
      <c r="Z44" s="15"/>
    </row>
    <row r="45" spans="1:26" x14ac:dyDescent="0.25">
      <c r="A45" s="1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4" t="s">
        <v>36</v>
      </c>
      <c r="T45" s="20" t="s">
        <v>53</v>
      </c>
      <c r="U45" s="1" t="s">
        <v>64</v>
      </c>
      <c r="V45" s="23" t="s">
        <v>54</v>
      </c>
      <c r="W45" s="8" t="s">
        <v>65</v>
      </c>
      <c r="X45" s="1">
        <v>10</v>
      </c>
      <c r="Y45" s="1" t="s">
        <v>85</v>
      </c>
      <c r="Z45" s="15"/>
    </row>
    <row r="46" spans="1:26" x14ac:dyDescent="0.25">
      <c r="A46" s="1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4" t="s">
        <v>37</v>
      </c>
      <c r="T46" s="20" t="s">
        <v>58</v>
      </c>
      <c r="U46" s="1" t="s">
        <v>55</v>
      </c>
      <c r="V46" s="20" t="s">
        <v>79</v>
      </c>
      <c r="W46" s="1" t="s">
        <v>78</v>
      </c>
      <c r="X46" s="1">
        <v>5</v>
      </c>
      <c r="Y46" s="1" t="s">
        <v>85</v>
      </c>
      <c r="Z46" s="15"/>
    </row>
    <row r="47" spans="1:26" x14ac:dyDescent="0.25">
      <c r="A47" s="1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" t="s">
        <v>38</v>
      </c>
      <c r="T47" s="20" t="s">
        <v>57</v>
      </c>
      <c r="U47" s="1" t="s">
        <v>56</v>
      </c>
      <c r="V47" s="23" t="s">
        <v>59</v>
      </c>
      <c r="W47" s="8" t="s">
        <v>66</v>
      </c>
      <c r="X47" s="1">
        <v>5</v>
      </c>
      <c r="Y47" s="1" t="s">
        <v>84</v>
      </c>
      <c r="Z47" s="15"/>
    </row>
    <row r="48" spans="1:26" x14ac:dyDescent="0.25">
      <c r="A48" s="1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39</v>
      </c>
      <c r="T48" s="21" t="s">
        <v>62</v>
      </c>
      <c r="U48" s="1" t="s">
        <v>60</v>
      </c>
      <c r="V48" s="21" t="s">
        <v>61</v>
      </c>
      <c r="W48" s="1" t="s">
        <v>47</v>
      </c>
      <c r="X48" s="1"/>
      <c r="Y48" s="1" t="s">
        <v>30</v>
      </c>
      <c r="Z48" s="15"/>
    </row>
    <row r="49" spans="1:26" x14ac:dyDescent="0.25">
      <c r="A49" s="1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1" t="s">
        <v>99</v>
      </c>
      <c r="T49" s="1" t="s">
        <v>100</v>
      </c>
      <c r="U49" s="1" t="s">
        <v>101</v>
      </c>
      <c r="V49" s="1" t="s">
        <v>102</v>
      </c>
      <c r="W49" s="1" t="s">
        <v>47</v>
      </c>
      <c r="X49" s="1"/>
      <c r="Y49" s="1" t="s">
        <v>30</v>
      </c>
      <c r="Z49" s="15"/>
    </row>
    <row r="50" spans="1:26" x14ac:dyDescent="0.25">
      <c r="A50" s="1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" t="s">
        <v>103</v>
      </c>
      <c r="T50" s="1" t="s">
        <v>104</v>
      </c>
      <c r="U50" s="1" t="s">
        <v>105</v>
      </c>
      <c r="V50" s="1" t="s">
        <v>106</v>
      </c>
      <c r="W50" s="1" t="s">
        <v>47</v>
      </c>
      <c r="X50" s="1"/>
      <c r="Y50" s="1" t="s">
        <v>30</v>
      </c>
      <c r="Z50" s="15"/>
    </row>
    <row r="51" spans="1:26" ht="15.75" thickBot="1" x14ac:dyDescent="0.3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40"/>
      <c r="V51" s="18"/>
      <c r="W51" s="18"/>
      <c r="X51" s="18"/>
      <c r="Y51" s="18"/>
      <c r="Z51" s="19"/>
    </row>
    <row r="52" spans="1:26" x14ac:dyDescent="0.25">
      <c r="U52" s="27"/>
    </row>
  </sheetData>
  <mergeCells count="2">
    <mergeCell ref="A1:E1"/>
    <mergeCell ref="A10:B10"/>
  </mergeCells>
  <pageMargins left="0.25" right="0.25" top="0.75" bottom="0.75" header="0.3" footer="0.3"/>
  <pageSetup paperSize="8" scale="72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337AA-B91B-4445-B164-4E774B50DC1A}">
  <dimension ref="A1:C15"/>
  <sheetViews>
    <sheetView tabSelected="1" zoomScale="220" zoomScaleNormal="220" workbookViewId="0">
      <selection activeCell="A13" sqref="A13"/>
    </sheetView>
  </sheetViews>
  <sheetFormatPr defaultRowHeight="15" x14ac:dyDescent="0.25"/>
  <cols>
    <col min="1" max="1" width="13.7109375" bestFit="1" customWidth="1"/>
    <col min="2" max="2" width="14.7109375" bestFit="1" customWidth="1"/>
    <col min="3" max="3" width="28.140625" bestFit="1" customWidth="1"/>
  </cols>
  <sheetData>
    <row r="1" spans="1:3" x14ac:dyDescent="0.25">
      <c r="A1" s="5"/>
      <c r="B1" s="6" t="s">
        <v>17</v>
      </c>
      <c r="C1" s="5"/>
    </row>
    <row r="2" spans="1:3" x14ac:dyDescent="0.25">
      <c r="A2" s="5"/>
      <c r="B2" s="28" t="s">
        <v>18</v>
      </c>
      <c r="C2" s="28" t="s">
        <v>27</v>
      </c>
    </row>
    <row r="3" spans="1:3" x14ac:dyDescent="0.25">
      <c r="A3" s="5"/>
      <c r="B3" s="4" t="s">
        <v>20</v>
      </c>
      <c r="C3" s="4" t="s">
        <v>80</v>
      </c>
    </row>
    <row r="4" spans="1:3" x14ac:dyDescent="0.25">
      <c r="A4" s="5"/>
      <c r="B4" s="4" t="s">
        <v>22</v>
      </c>
      <c r="C4" s="4" t="s">
        <v>24</v>
      </c>
    </row>
    <row r="5" spans="1:3" x14ac:dyDescent="0.25">
      <c r="A5" s="6" t="s">
        <v>67</v>
      </c>
      <c r="B5" s="4" t="s">
        <v>52</v>
      </c>
      <c r="C5" s="4" t="s">
        <v>68</v>
      </c>
    </row>
    <row r="6" spans="1:3" x14ac:dyDescent="0.25">
      <c r="A6" s="5"/>
      <c r="B6" s="4" t="s">
        <v>32</v>
      </c>
      <c r="C6" s="4" t="s">
        <v>46</v>
      </c>
    </row>
    <row r="7" spans="1:3" x14ac:dyDescent="0.25">
      <c r="A7" s="6" t="s">
        <v>69</v>
      </c>
      <c r="B7" s="4" t="s">
        <v>33</v>
      </c>
      <c r="C7" s="4" t="s">
        <v>45</v>
      </c>
    </row>
    <row r="8" spans="1:3" x14ac:dyDescent="0.25">
      <c r="A8" s="5"/>
      <c r="B8" s="4" t="s">
        <v>35</v>
      </c>
      <c r="C8" s="4" t="s">
        <v>108</v>
      </c>
    </row>
    <row r="9" spans="1:3" ht="45" x14ac:dyDescent="0.25">
      <c r="A9" s="5"/>
      <c r="B9" s="22" t="s">
        <v>51</v>
      </c>
      <c r="C9" s="21" t="s">
        <v>76</v>
      </c>
    </row>
    <row r="10" spans="1:3" x14ac:dyDescent="0.25">
      <c r="A10" s="5"/>
      <c r="B10" s="4" t="s">
        <v>36</v>
      </c>
      <c r="C10" s="21" t="s">
        <v>54</v>
      </c>
    </row>
    <row r="11" spans="1:3" x14ac:dyDescent="0.25">
      <c r="A11" s="5"/>
      <c r="B11" s="4" t="s">
        <v>37</v>
      </c>
      <c r="C11" s="21" t="s">
        <v>79</v>
      </c>
    </row>
    <row r="12" spans="1:3" x14ac:dyDescent="0.25">
      <c r="A12" s="5"/>
      <c r="B12" s="4" t="s">
        <v>38</v>
      </c>
      <c r="C12" s="21" t="s">
        <v>59</v>
      </c>
    </row>
    <row r="13" spans="1:3" x14ac:dyDescent="0.25">
      <c r="A13" s="5"/>
      <c r="B13" s="4" t="s">
        <v>39</v>
      </c>
      <c r="C13" s="21" t="s">
        <v>61</v>
      </c>
    </row>
    <row r="14" spans="1:3" x14ac:dyDescent="0.25">
      <c r="A14" s="6" t="s">
        <v>109</v>
      </c>
      <c r="B14" s="4" t="s">
        <v>99</v>
      </c>
      <c r="C14" s="4" t="s">
        <v>102</v>
      </c>
    </row>
    <row r="15" spans="1:3" x14ac:dyDescent="0.25">
      <c r="A15" s="5"/>
      <c r="B15" s="4" t="s">
        <v>103</v>
      </c>
      <c r="C15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Hung</dc:creator>
  <cp:lastModifiedBy>Sean Hung</cp:lastModifiedBy>
  <cp:lastPrinted>2022-01-14T00:07:46Z</cp:lastPrinted>
  <dcterms:created xsi:type="dcterms:W3CDTF">2015-06-05T18:17:20Z</dcterms:created>
  <dcterms:modified xsi:type="dcterms:W3CDTF">2022-01-20T02:10:03Z</dcterms:modified>
</cp:coreProperties>
</file>