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<sst xmlns="http://schemas.openxmlformats.org/spreadsheetml/2006/main" count="23">
  <si>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VIN</t>
  </si>
  <si>
    <t>vin</t>
  </si>
  <si>
    <t>VOUT</t>
  </si>
  <si>
    <t>vout</t>
  </si>
  <si>
    <t>D</t>
  </si>
  <si>
    <t>1-D</t>
  </si>
  <si>
    <t>efficiency</t>
  </si>
  <si>
    <t>F</t>
  </si>
  <si>
    <t>frequency</t>
  </si>
  <si>
    <t>MHz</t>
  </si>
  <si>
    <t>L</t>
  </si>
  <si>
    <t>Iout</t>
  </si>
  <si>
    <t>eff</t>
  </si>
  <si>
    <t>Ipeak</t>
  </si>
  <si>
    <t>x</t>
  </si>
  <si>
    <t>efficiency*1-D</t>
  </si>
  <si>
    <t>y</t>
  </si>
  <si>
    <t>Iout/x</t>
  </si>
  <si>
    <t>z</t>
  </si>
  <si>
    <t>Ipeak-y</t>
  </si>
  <si>
    <t>XX</t>
  </si>
  <si>
    <t>Vin*D</t>
  </si>
  <si>
    <t>xx/z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</si>
</sst>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1">
    <font>
      <sz val="11"/>
      <color indexed="8"/>
      <name val="Calibri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"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vertical="center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5:I22"/>
  <sheetViews>
    <sheetView tabSelected="1" workbookViewId="0">
      <selection activeCell="D18" sqref="D18"/>
    </sheetView>
  </sheetViews>
  <sheetFormatPr defaultColWidth="9" defaultRowHeight="15"/>
  <cols>
    <col min="3" max="3" width="13.8571428571429" customWidth="1"/>
    <col min="4" max="4" width="12.8571428571429"/>
  </cols>
  <sheetData>
    <row r="5" spans="3:9">
      <c r="C5" s="1" t="s">
        <v>0</v>
      </c>
      <c r="D5" s="1">
        <v>1.8</v>
      </c>
      <c r="E5" s="1"/>
      <c r="H5" t="s">
        <v>1</v>
      </c>
      <c r="I5">
        <v>1.8</v>
      </c>
    </row>
    <row r="6" spans="2:9">
      <c r="B6" s="1"/>
      <c r="C6" s="2" t="s">
        <v>2</v>
      </c>
      <c r="D6" s="1">
        <v>3.3</v>
      </c>
      <c r="E6" s="1"/>
      <c r="H6" t="s">
        <v>3</v>
      </c>
      <c r="I6">
        <v>3.3</v>
      </c>
    </row>
    <row r="7" spans="2:9">
      <c r="B7" s="1"/>
      <c r="C7" s="2" t="s">
        <v>4</v>
      </c>
      <c r="D7" s="1">
        <f>((D6-D5)/D6)</f>
        <v>0.454545454545455</v>
      </c>
      <c r="E7" s="1"/>
      <c r="H7" t="s">
        <v>4</v>
      </c>
      <c r="I7">
        <f>(I6-I5)/I6</f>
        <v>0.454545454545455</v>
      </c>
    </row>
    <row r="8" spans="2:9">
      <c r="B8" s="1"/>
      <c r="C8" s="2" t="s">
        <v>5</v>
      </c>
      <c r="D8" s="1">
        <f>1-D7</f>
        <v>0.545454545454545</v>
      </c>
      <c r="E8" s="1"/>
      <c r="H8" t="s">
        <v>5</v>
      </c>
      <c r="I8">
        <f>1-I7</f>
        <v>0.545454545454545</v>
      </c>
    </row>
    <row r="9" spans="2:9">
      <c r="B9" s="1"/>
      <c r="C9" s="2" t="s">
        <v>6</v>
      </c>
      <c r="D9" s="1">
        <v>0.9</v>
      </c>
      <c r="E9" s="1"/>
      <c r="H9" t="s">
        <v>7</v>
      </c>
      <c r="I9">
        <v>2.5</v>
      </c>
    </row>
    <row r="10" spans="2:9">
      <c r="B10" s="1"/>
      <c r="C10" s="2" t="s">
        <v>8</v>
      </c>
      <c r="D10" s="1">
        <v>2.5</v>
      </c>
      <c r="E10" s="1" t="s">
        <v>9</v>
      </c>
      <c r="H10" t="s">
        <v>10</v>
      </c>
      <c r="I10">
        <v>1.5</v>
      </c>
    </row>
    <row r="11" spans="2:9">
      <c r="B11" s="1"/>
      <c r="C11" s="2" t="s">
        <v>11</v>
      </c>
      <c r="D11" s="1">
        <v>0.8</v>
      </c>
      <c r="E11" s="1"/>
      <c r="H11" t="s">
        <v>12</v>
      </c>
      <c r="I11">
        <v>0.9</v>
      </c>
    </row>
    <row r="12" spans="2:9">
      <c r="B12" s="1"/>
      <c r="C12" s="2" t="s">
        <v>13</v>
      </c>
      <c r="D12" s="1">
        <f>D11*2.1725</f>
        <v>1.738</v>
      </c>
      <c r="E12" s="1"/>
      <c r="H12" t="s">
        <v>11</v>
      </c>
      <c r="I12">
        <v>0.8</v>
      </c>
    </row>
    <row r="13" spans="2:9">
      <c r="B13" s="1" t="s">
        <v>14</v>
      </c>
      <c r="C13" s="2" t="s">
        <v>15</v>
      </c>
      <c r="D13" s="1">
        <f>D8*D9</f>
        <v>0.490909090909091</v>
      </c>
      <c r="E13" s="1"/>
      <c r="H13" t="s">
        <v>13</v>
      </c>
      <c r="I13">
        <f>(((I12/(I11*I8))+((I5*I7)/(2*I9*I10))))</f>
        <v>1.73872053872054</v>
      </c>
    </row>
    <row r="14" spans="2:5">
      <c r="B14" s="1" t="s">
        <v>16</v>
      </c>
      <c r="C14" s="2" t="s">
        <v>17</v>
      </c>
      <c r="D14" s="1">
        <f>D11/D13</f>
        <v>1.62962962962963</v>
      </c>
      <c r="E14" s="1"/>
    </row>
    <row r="15" spans="2:5">
      <c r="B15" s="1" t="s">
        <v>18</v>
      </c>
      <c r="C15" s="2" t="s">
        <v>19</v>
      </c>
      <c r="D15" s="1">
        <f>D12-D14</f>
        <v>0.108370370370371</v>
      </c>
      <c r="E15" s="1"/>
    </row>
    <row r="16" spans="2:5">
      <c r="B16" s="1" t="s">
        <v>20</v>
      </c>
      <c r="C16" s="2" t="s">
        <v>21</v>
      </c>
      <c r="D16" s="1">
        <f>D5*D7</f>
        <v>0.818181818181818</v>
      </c>
      <c r="E16" s="1"/>
    </row>
    <row r="17" spans="2:5">
      <c r="B17" s="1"/>
      <c r="C17" s="2" t="s">
        <v>22</v>
      </c>
      <c r="D17" s="1">
        <f>D16/D15</f>
        <v>7.54986640154102</v>
      </c>
      <c r="E17" s="1"/>
    </row>
    <row r="18" spans="2:5">
      <c r="B18" s="1"/>
      <c r="C18" s="2" t="s">
        <v>10</v>
      </c>
      <c r="D18" s="1">
        <f>D17/(2*D10)</f>
        <v>1.5099732803082</v>
      </c>
      <c r="E18" s="1"/>
    </row>
    <row r="22" spans="4:4">
      <c r="D22">
        <f>D12/0.8</f>
        <v>2.1725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nandish h s</dc:creator>
  <cp:lastModifiedBy>nandish h s</cp:lastModifiedBy>
  <dcterms:created xsi:type="dcterms:W3CDTF">2017-02-03T15:32:31Z</dcterms:created>
  <dcterms:modified xsi:type="dcterms:W3CDTF">2017-02-03T18:45:23Z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