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0" i="1" l="1"/>
  <c r="K10" i="1"/>
  <c r="E10" i="1"/>
  <c r="C10" i="1"/>
  <c r="L16" i="1" l="1"/>
  <c r="L17" i="1" s="1"/>
  <c r="M14" i="1"/>
  <c r="K14" i="1"/>
  <c r="M13" i="1"/>
  <c r="K13" i="1"/>
  <c r="K16" i="1" s="1"/>
  <c r="K17" i="1" s="1"/>
  <c r="K18" i="1" s="1"/>
  <c r="D15" i="1"/>
  <c r="E13" i="1"/>
  <c r="E15" i="1" s="1"/>
  <c r="E16" i="1" s="1"/>
  <c r="C13" i="1"/>
  <c r="C15" i="1" s="1"/>
  <c r="C16" i="1" s="1"/>
  <c r="M16" i="1" l="1"/>
  <c r="M17" i="1" s="1"/>
  <c r="M18" i="1" s="1"/>
</calcChain>
</file>

<file path=xl/sharedStrings.xml><?xml version="1.0" encoding="utf-8"?>
<sst xmlns="http://schemas.openxmlformats.org/spreadsheetml/2006/main" count="39" uniqueCount="21">
  <si>
    <t>Rs</t>
  </si>
  <si>
    <t>Isense</t>
  </si>
  <si>
    <t>Voffset</t>
  </si>
  <si>
    <t>Isc</t>
  </si>
  <si>
    <t>Min</t>
  </si>
  <si>
    <t>Nom</t>
  </si>
  <si>
    <t>Max</t>
  </si>
  <si>
    <t>-0.007</t>
  </si>
  <si>
    <t>V</t>
  </si>
  <si>
    <t>Ohm</t>
  </si>
  <si>
    <t>mOhm</t>
  </si>
  <si>
    <t>uA</t>
  </si>
  <si>
    <t>A</t>
  </si>
  <si>
    <t>%</t>
  </si>
  <si>
    <t>Without Ro</t>
  </si>
  <si>
    <t>Rds(on)</t>
  </si>
  <si>
    <t>Ro</t>
  </si>
  <si>
    <t>Iratio</t>
  </si>
  <si>
    <t>Vdsth</t>
  </si>
  <si>
    <t>With Ro</t>
  </si>
  <si>
    <t>Variation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</si>
</sst>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quotePrefix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52387</xdr:rowOff>
    </xdr:from>
    <xdr:to>
      <xdr:col>6</xdr:col>
      <xdr:colOff>323850</xdr:colOff>
      <xdr:row>4</xdr:row>
      <xdr:rowOff>189848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52387"/>
          <a:ext cx="3476625" cy="861361"/>
        </a:xfrm>
        <a:prstGeom prst="rect">
          <a:avLst/>
        </a:prstGeom>
      </xdr:spPr>
    </xdr:pic>
    <xdr:clientData/>
  </xdr:twoCellAnchor>
  <xdr:twoCellAnchor editAs="oneCell">
    <xdr:from>
      <xdr:col>8</xdr:col>
      <xdr:colOff>395288</xdr:colOff>
      <xdr:row>0</xdr:row>
      <xdr:rowOff>42863</xdr:rowOff>
    </xdr:from>
    <xdr:to>
      <xdr:col>14</xdr:col>
      <xdr:colOff>1</xdr:colOff>
      <xdr:row>6</xdr:row>
      <xdr:rowOff>1101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76888" y="42863"/>
          <a:ext cx="3500438" cy="1129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18"/>
  <sheetViews>
    <sheetView tabSelected="1" workbookViewId="0">
      <selection activeCell="D10" sqref="D10"/>
    </sheetView>
  </sheetViews>
  <sheetFormatPr defaultRowHeight="14.25" x14ac:dyDescent="0.45"/>
  <cols>
    <col min="13" max="13" width="9.19921875" bestFit="1" customWidth="1"/>
  </cols>
  <sheetData>
    <row r="5" spans="2:14" ht="17.649999999999999" customHeight="1" x14ac:dyDescent="0.45"/>
    <row r="6" spans="2:14" ht="17.649999999999999" customHeight="1" x14ac:dyDescent="0.45"/>
    <row r="7" spans="2:14" x14ac:dyDescent="0.45">
      <c r="C7" s="5" t="s">
        <v>14</v>
      </c>
      <c r="D7" s="5"/>
      <c r="E7" s="5"/>
      <c r="K7" s="5" t="s">
        <v>19</v>
      </c>
      <c r="L7" s="5"/>
    </row>
    <row r="9" spans="2:14" x14ac:dyDescent="0.45">
      <c r="C9" t="s">
        <v>4</v>
      </c>
      <c r="D9" t="s">
        <v>5</v>
      </c>
      <c r="E9" t="s">
        <v>6</v>
      </c>
      <c r="K9" t="s">
        <v>4</v>
      </c>
      <c r="L9" t="s">
        <v>5</v>
      </c>
      <c r="M9" t="s">
        <v>6</v>
      </c>
    </row>
    <row r="10" spans="2:14" x14ac:dyDescent="0.45">
      <c r="B10" t="s">
        <v>15</v>
      </c>
      <c r="C10">
        <f>0.9*D10</f>
        <v>0.63</v>
      </c>
      <c r="D10">
        <v>0.7</v>
      </c>
      <c r="E10">
        <f>1.1*D10</f>
        <v>0.77</v>
      </c>
      <c r="F10" t="s">
        <v>10</v>
      </c>
      <c r="J10" t="s">
        <v>15</v>
      </c>
      <c r="K10">
        <f>0.9*L10</f>
        <v>0.63</v>
      </c>
      <c r="L10">
        <v>0.7</v>
      </c>
      <c r="M10">
        <f>1.1*L10</f>
        <v>0.77</v>
      </c>
      <c r="N10" t="s">
        <v>10</v>
      </c>
    </row>
    <row r="11" spans="2:14" x14ac:dyDescent="0.45">
      <c r="B11" t="s">
        <v>1</v>
      </c>
      <c r="C11">
        <v>13.6</v>
      </c>
      <c r="D11">
        <v>16</v>
      </c>
      <c r="E11">
        <v>18</v>
      </c>
      <c r="F11" t="s">
        <v>11</v>
      </c>
      <c r="J11" t="s">
        <v>1</v>
      </c>
      <c r="K11">
        <v>13.6</v>
      </c>
      <c r="L11">
        <v>16</v>
      </c>
      <c r="M11">
        <v>18</v>
      </c>
      <c r="N11" t="s">
        <v>11</v>
      </c>
    </row>
    <row r="12" spans="2:14" x14ac:dyDescent="0.45">
      <c r="B12" t="s">
        <v>2</v>
      </c>
      <c r="C12" s="1" t="s">
        <v>7</v>
      </c>
      <c r="D12">
        <v>0</v>
      </c>
      <c r="E12">
        <v>7.0000000000000001E-3</v>
      </c>
      <c r="F12" t="s">
        <v>8</v>
      </c>
      <c r="J12" t="s">
        <v>2</v>
      </c>
      <c r="K12" s="1" t="s">
        <v>7</v>
      </c>
      <c r="L12">
        <v>0</v>
      </c>
      <c r="M12">
        <v>7.0000000000000001E-3</v>
      </c>
      <c r="N12" t="s">
        <v>8</v>
      </c>
    </row>
    <row r="13" spans="2:14" x14ac:dyDescent="0.45">
      <c r="B13" t="s">
        <v>0</v>
      </c>
      <c r="C13">
        <f>0.99*D13</f>
        <v>1584</v>
      </c>
      <c r="D13">
        <v>1600</v>
      </c>
      <c r="E13">
        <f>1.01*D13</f>
        <v>1616</v>
      </c>
      <c r="F13" t="s">
        <v>9</v>
      </c>
      <c r="J13" t="s">
        <v>0</v>
      </c>
      <c r="K13">
        <f>0.99*L13</f>
        <v>2970</v>
      </c>
      <c r="L13">
        <v>3000</v>
      </c>
      <c r="M13">
        <f>1.01*L13</f>
        <v>3030</v>
      </c>
      <c r="N13" t="s">
        <v>9</v>
      </c>
    </row>
    <row r="14" spans="2:14" x14ac:dyDescent="0.45">
      <c r="J14" t="s">
        <v>16</v>
      </c>
      <c r="K14">
        <f>0.99*L14</f>
        <v>1287</v>
      </c>
      <c r="L14">
        <v>1300</v>
      </c>
      <c r="M14">
        <f>1.01*L14</f>
        <v>1313</v>
      </c>
      <c r="N14" t="s">
        <v>9</v>
      </c>
    </row>
    <row r="15" spans="2:14" x14ac:dyDescent="0.45">
      <c r="B15" t="s">
        <v>3</v>
      </c>
      <c r="C15" s="3">
        <f>(C13*C11-(C12))/E10/1000</f>
        <v>27.977151948051947</v>
      </c>
      <c r="D15" s="4">
        <f>D13*D11/D10/1000</f>
        <v>36.571428571428569</v>
      </c>
      <c r="E15" s="3">
        <f>(E13*E11-(E12))/C10/1000</f>
        <v>46.171417460317457</v>
      </c>
      <c r="F15" t="s">
        <v>12</v>
      </c>
      <c r="J15" t="s">
        <v>17</v>
      </c>
      <c r="K15">
        <v>1.7</v>
      </c>
      <c r="L15">
        <v>2</v>
      </c>
      <c r="M15">
        <v>2.2999999999999998</v>
      </c>
    </row>
    <row r="16" spans="2:14" x14ac:dyDescent="0.45">
      <c r="B16" t="s">
        <v>20</v>
      </c>
      <c r="C16" s="3">
        <f>(C15-D15)/D15*100</f>
        <v>-23.49997514204545</v>
      </c>
      <c r="D16" s="3"/>
      <c r="E16" s="3">
        <f>(E15-D15)/D15*100</f>
        <v>26.249969618055552</v>
      </c>
      <c r="F16" t="s">
        <v>13</v>
      </c>
      <c r="J16" t="s">
        <v>18</v>
      </c>
      <c r="K16" s="3">
        <f>(K11*(K13-(M14/K15))+K12)/1000</f>
        <v>29.887992999999994</v>
      </c>
      <c r="L16" s="3">
        <f>(L11*(L13-(L14/L15))+L12)/1000</f>
        <v>37.6</v>
      </c>
      <c r="M16" s="3">
        <f>(M11*(M13-K14/M15)+M12)/1000</f>
        <v>44.467833086956517</v>
      </c>
      <c r="N16" t="s">
        <v>8</v>
      </c>
    </row>
    <row r="17" spans="10:14" x14ac:dyDescent="0.45">
      <c r="J17" t="s">
        <v>3</v>
      </c>
      <c r="K17" s="3">
        <f>K16/M10</f>
        <v>38.815575324675315</v>
      </c>
      <c r="L17" s="4">
        <f>L16/L10</f>
        <v>53.714285714285722</v>
      </c>
      <c r="M17" s="3">
        <f>M16/K10</f>
        <v>70.583862042788127</v>
      </c>
      <c r="N17" t="s">
        <v>12</v>
      </c>
    </row>
    <row r="18" spans="10:14" x14ac:dyDescent="0.45">
      <c r="J18" t="s">
        <v>20</v>
      </c>
      <c r="K18">
        <f>(K17-L17)/L17*100</f>
        <v>-27.736960831721497</v>
      </c>
      <c r="M18" s="2">
        <f>(M17-L17)/L17*100</f>
        <v>31.406126143488517</v>
      </c>
      <c r="N18" t="s">
        <v>13</v>
      </c>
    </row>
  </sheetData>
  <mergeCells count="2">
    <mergeCell ref="C7:E7"/>
    <mergeCell ref="K7:L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2019-01-23T08:17:51Z</dcterms:modified>
</cp:coreProperties>
</file>