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27361\Desktop\2023 Archive\2023 E2E\"/>
    </mc:Choice>
  </mc:AlternateContent>
  <xr:revisionPtr revIDLastSave="0" documentId="13_ncr:1_{3393C4AB-DF6F-4619-9DA3-2CD6D10AC85A}" xr6:coauthVersionLast="36" xr6:coauthVersionMax="36" xr10:uidLastSave="{00000000-0000-0000-0000-000000000000}"/>
  <bookViews>
    <workbookView xWindow="930" yWindow="0" windowWidth="12645" windowHeight="6930" xr2:uid="{01A10A87-0C6B-4328-9990-52CC12DDF9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E6" i="1"/>
  <c r="E5" i="1"/>
  <c r="E3" i="1"/>
  <c r="E2" i="1"/>
  <c r="E1" i="1"/>
  <c r="B8" i="1"/>
  <c r="B6" i="1"/>
  <c r="B4" i="1"/>
  <c r="B9" i="1" l="1"/>
</calcChain>
</file>

<file path=xl/sharedStrings.xml><?xml version="1.0" encoding="utf-8"?>
<sst xmlns="http://schemas.openxmlformats.org/spreadsheetml/2006/main" count="33" uniqueCount="22">
  <si>
    <t>Vin_min</t>
  </si>
  <si>
    <t>Va</t>
  </si>
  <si>
    <t>Vout</t>
  </si>
  <si>
    <t>Vsw</t>
  </si>
  <si>
    <t>C1</t>
  </si>
  <si>
    <t>deltaV</t>
  </si>
  <si>
    <t>Ton</t>
  </si>
  <si>
    <t>Fsw</t>
  </si>
  <si>
    <t>R3</t>
  </si>
  <si>
    <t>Vin</t>
  </si>
  <si>
    <t>Td</t>
  </si>
  <si>
    <t>Top1</t>
  </si>
  <si>
    <t>Top2</t>
  </si>
  <si>
    <t>Bot2</t>
  </si>
  <si>
    <t>Bot1</t>
  </si>
  <si>
    <t>Rt</t>
  </si>
  <si>
    <t>Factor</t>
  </si>
  <si>
    <t>V</t>
  </si>
  <si>
    <t>F</t>
  </si>
  <si>
    <t>Hz</t>
  </si>
  <si>
    <t>s</t>
  </si>
  <si>
    <t>Ohm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</si>
</sst>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1" fillId="0" borderId="0" xfId="0" applyFont="1"/>
    <xf numFmtId="1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78922</xdr:colOff>
      <xdr:row>34</xdr:row>
      <xdr:rowOff>19050</xdr:rowOff>
    </xdr:from>
    <xdr:to>
      <xdr:col>25</xdr:col>
      <xdr:colOff>442100</xdr:colOff>
      <xdr:row>46</xdr:row>
      <xdr:rowOff>9240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9C1456-AFF0-4E37-8364-C558545F0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1" y="6604907"/>
          <a:ext cx="11997285" cy="2276190"/>
        </a:xfrm>
        <a:prstGeom prst="rect">
          <a:avLst/>
        </a:prstGeom>
      </xdr:spPr>
    </xdr:pic>
    <xdr:clientData/>
  </xdr:twoCellAnchor>
  <xdr:twoCellAnchor editAs="oneCell">
    <xdr:from>
      <xdr:col>6</xdr:col>
      <xdr:colOff>278946</xdr:colOff>
      <xdr:row>0</xdr:row>
      <xdr:rowOff>0</xdr:rowOff>
    </xdr:from>
    <xdr:to>
      <xdr:col>26</xdr:col>
      <xdr:colOff>325041</xdr:colOff>
      <xdr:row>31</xdr:row>
      <xdr:rowOff>123059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11D760-2256-4A85-A10C-B5626B854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33875" y="0"/>
          <a:ext cx="12292523" cy="6137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BA747-1498-4E6B-B182-81AD926FF37D}">
  <dimension ref="A1:F10"/>
  <sheetViews>
    <sheetView tabSelected="1" zoomScale="70" zoomScaleNormal="70" workbookViewId="0">
      <selection activeCell="D26" sqref="D26"/>
    </sheetView>
  </sheetViews>
  <sheetFormatPr defaultRowHeight="15" x14ac:dyDescent="0.25"/>
  <cols>
    <col min="2" max="2" width="12" bestFit="1" customWidth="1"/>
    <col min="5" max="5" width="12" bestFit="1" customWidth="1"/>
  </cols>
  <sheetData>
    <row r="1" spans="1:6" x14ac:dyDescent="0.25">
      <c r="A1" t="s">
        <v>0</v>
      </c>
      <c r="B1">
        <v>4.5</v>
      </c>
      <c r="C1" t="s">
        <v>17</v>
      </c>
      <c r="D1" t="s">
        <v>2</v>
      </c>
      <c r="E1">
        <f>3.3</f>
        <v>3.3</v>
      </c>
      <c r="F1" t="s">
        <v>17</v>
      </c>
    </row>
    <row r="2" spans="1:6" x14ac:dyDescent="0.25">
      <c r="A2" t="s">
        <v>2</v>
      </c>
      <c r="B2">
        <v>3.3</v>
      </c>
      <c r="C2" t="s">
        <v>17</v>
      </c>
      <c r="D2" t="s">
        <v>9</v>
      </c>
      <c r="E2">
        <f>13.5</f>
        <v>13.5</v>
      </c>
      <c r="F2" t="s">
        <v>17</v>
      </c>
    </row>
    <row r="3" spans="1:6" x14ac:dyDescent="0.25">
      <c r="A3" t="s">
        <v>3</v>
      </c>
      <c r="B3">
        <v>0.65</v>
      </c>
      <c r="C3" t="s">
        <v>17</v>
      </c>
      <c r="D3" t="s">
        <v>10</v>
      </c>
      <c r="E3">
        <f>(19.4-4.6+50)*(0.000000001)</f>
        <v>6.4799999999999998E-8</v>
      </c>
      <c r="F3" t="s">
        <v>20</v>
      </c>
    </row>
    <row r="4" spans="1:6" x14ac:dyDescent="0.25">
      <c r="A4" t="s">
        <v>1</v>
      </c>
      <c r="B4">
        <f>B2-(B3*(1-(B2/B1)))</f>
        <v>3.1266666666666665</v>
      </c>
      <c r="C4" t="s">
        <v>17</v>
      </c>
      <c r="D4" t="s">
        <v>16</v>
      </c>
      <c r="E4" s="1">
        <v>1.4499999999999999E-7</v>
      </c>
    </row>
    <row r="5" spans="1:6" x14ac:dyDescent="0.25">
      <c r="A5" t="s">
        <v>4</v>
      </c>
      <c r="B5" s="1">
        <v>3.3E-10</v>
      </c>
      <c r="C5" t="s">
        <v>18</v>
      </c>
      <c r="D5" t="s">
        <v>7</v>
      </c>
      <c r="E5">
        <f>720000</f>
        <v>720000</v>
      </c>
      <c r="F5" t="s">
        <v>19</v>
      </c>
    </row>
    <row r="6" spans="1:6" x14ac:dyDescent="0.25">
      <c r="A6" t="s">
        <v>5</v>
      </c>
      <c r="B6">
        <f>0.025</f>
        <v>2.5000000000000001E-2</v>
      </c>
      <c r="C6" t="s">
        <v>17</v>
      </c>
      <c r="D6" t="s">
        <v>11</v>
      </c>
      <c r="E6">
        <f>E1*(E2-1.56)</f>
        <v>39.401999999999994</v>
      </c>
    </row>
    <row r="7" spans="1:6" x14ac:dyDescent="0.25">
      <c r="A7" t="s">
        <v>7</v>
      </c>
      <c r="B7" s="1">
        <v>800000</v>
      </c>
      <c r="C7" t="s">
        <v>19</v>
      </c>
      <c r="D7" t="s">
        <v>12</v>
      </c>
      <c r="E7">
        <f>E3*(E2-1.56)</f>
        <v>7.7371199999999991E-7</v>
      </c>
    </row>
    <row r="8" spans="1:6" x14ac:dyDescent="0.25">
      <c r="A8" t="s">
        <v>6</v>
      </c>
      <c r="B8">
        <f>(B2/B1)/B7</f>
        <v>9.1666666666666664E-7</v>
      </c>
      <c r="C8" t="s">
        <v>20</v>
      </c>
      <c r="D8" t="s">
        <v>14</v>
      </c>
      <c r="E8" s="1">
        <f>E4*E2*E5</f>
        <v>1.4094</v>
      </c>
    </row>
    <row r="9" spans="1:6" ht="18.75" x14ac:dyDescent="0.3">
      <c r="A9" s="2" t="s">
        <v>8</v>
      </c>
      <c r="B9" s="3">
        <f>((B1-B4)*B8/B6)/B5</f>
        <v>152592.59259259258</v>
      </c>
      <c r="C9" t="s">
        <v>21</v>
      </c>
      <c r="D9" t="s">
        <v>13</v>
      </c>
      <c r="E9" s="1">
        <f>E4</f>
        <v>1.4499999999999999E-7</v>
      </c>
    </row>
    <row r="10" spans="1:6" ht="18.75" x14ac:dyDescent="0.3">
      <c r="D10" s="2" t="s">
        <v>15</v>
      </c>
      <c r="E10" s="3">
        <f>(E6/E8)-(E7/E9)-1.4</f>
        <v>21.220632439335883</v>
      </c>
      <c r="F10" t="s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Hua</dc:creator>
  <cp:lastModifiedBy>Jimmy Hua</cp:lastModifiedBy>
  <dcterms:created xsi:type="dcterms:W3CDTF">2023-02-21T21:54:56Z</dcterms:created>
  <dcterms:modified xsi:type="dcterms:W3CDTF">2023-02-21T22:12:04Z</dcterms:modified>
</cp:coreProperties>
</file>