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0500518\Desktop\Applications Support\TPS56C231\"/>
    </mc:Choice>
  </mc:AlternateContent>
  <xr:revisionPtr revIDLastSave="0" documentId="8_{49523F21-FFB4-4978-BA70-D1DABA23AD27}" xr6:coauthVersionLast="36" xr6:coauthVersionMax="36" xr10:uidLastSave="{00000000-0000-0000-0000-000000000000}"/>
  <bookViews>
    <workbookView xWindow="0" yWindow="0" windowWidth="28800" windowHeight="12110" activeTab="1" xr2:uid="{530AF93B-E474-4112-B913-1CC9E38DFA58}"/>
  </bookViews>
  <sheets>
    <sheet name="1% Resistor" sheetId="1" r:id="rId1"/>
    <sheet name="1.5% Resistor" sheetId="3" r:id="rId2"/>
    <sheet name="2% Resistor" sheetId="4" r:id="rId3"/>
    <sheet name="5% Resistor" sheetId="5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8" i="5" l="1"/>
  <c r="E58" i="5"/>
  <c r="G59" i="5" s="1"/>
  <c r="D58" i="5"/>
  <c r="K58" i="5" s="1"/>
  <c r="G57" i="5"/>
  <c r="E57" i="5"/>
  <c r="G58" i="5" s="1"/>
  <c r="D57" i="5"/>
  <c r="K57" i="5" s="1"/>
  <c r="J56" i="5"/>
  <c r="I56" i="5"/>
  <c r="H56" i="5"/>
  <c r="G56" i="5"/>
  <c r="F56" i="5" s="1"/>
  <c r="E56" i="5"/>
  <c r="D56" i="5"/>
  <c r="K56" i="5" s="1"/>
  <c r="L56" i="5" s="1"/>
  <c r="E55" i="5"/>
  <c r="D55" i="5"/>
  <c r="K55" i="5" s="1"/>
  <c r="I54" i="5"/>
  <c r="G54" i="5"/>
  <c r="E54" i="5"/>
  <c r="G55" i="5" s="1"/>
  <c r="D54" i="5"/>
  <c r="K54" i="5" s="1"/>
  <c r="K53" i="5"/>
  <c r="L53" i="5" s="1"/>
  <c r="J53" i="5"/>
  <c r="I53" i="5"/>
  <c r="H53" i="5"/>
  <c r="E53" i="5"/>
  <c r="D53" i="5"/>
  <c r="I52" i="5"/>
  <c r="E52" i="5"/>
  <c r="G53" i="5" s="1"/>
  <c r="F53" i="5" s="1"/>
  <c r="D52" i="5"/>
  <c r="K52" i="5" s="1"/>
  <c r="E51" i="5"/>
  <c r="G52" i="5" s="1"/>
  <c r="D51" i="5"/>
  <c r="K51" i="5" s="1"/>
  <c r="K50" i="5"/>
  <c r="I50" i="5"/>
  <c r="E50" i="5"/>
  <c r="G51" i="5" s="1"/>
  <c r="D50" i="5"/>
  <c r="G49" i="5"/>
  <c r="E49" i="5"/>
  <c r="G50" i="5" s="1"/>
  <c r="D49" i="5"/>
  <c r="K49" i="5" s="1"/>
  <c r="J48" i="5"/>
  <c r="I48" i="5"/>
  <c r="H48" i="5"/>
  <c r="G48" i="5"/>
  <c r="F48" i="5" s="1"/>
  <c r="E48" i="5"/>
  <c r="D48" i="5"/>
  <c r="K48" i="5" s="1"/>
  <c r="L48" i="5" s="1"/>
  <c r="E47" i="5"/>
  <c r="D47" i="5"/>
  <c r="K47" i="5" s="1"/>
  <c r="G46" i="5"/>
  <c r="E46" i="5"/>
  <c r="G47" i="5" s="1"/>
  <c r="D46" i="5"/>
  <c r="K46" i="5" s="1"/>
  <c r="K45" i="5"/>
  <c r="L45" i="5" s="1"/>
  <c r="J45" i="5"/>
  <c r="I45" i="5"/>
  <c r="H45" i="5"/>
  <c r="E45" i="5"/>
  <c r="D45" i="5"/>
  <c r="E44" i="5"/>
  <c r="G45" i="5" s="1"/>
  <c r="F45" i="5" s="1"/>
  <c r="D44" i="5"/>
  <c r="K44" i="5" s="1"/>
  <c r="E43" i="5"/>
  <c r="G44" i="5" s="1"/>
  <c r="D43" i="5"/>
  <c r="K43" i="5" s="1"/>
  <c r="I39" i="5"/>
  <c r="E39" i="5"/>
  <c r="G40" i="5" s="1"/>
  <c r="D39" i="5"/>
  <c r="K39" i="5" s="1"/>
  <c r="I38" i="5"/>
  <c r="E38" i="5"/>
  <c r="G39" i="5" s="1"/>
  <c r="D38" i="5"/>
  <c r="K38" i="5" s="1"/>
  <c r="J37" i="5"/>
  <c r="I37" i="5"/>
  <c r="H37" i="5"/>
  <c r="G37" i="5"/>
  <c r="F37" i="5"/>
  <c r="E37" i="5"/>
  <c r="G38" i="5" s="1"/>
  <c r="D37" i="5"/>
  <c r="K37" i="5" s="1"/>
  <c r="L37" i="5" s="1"/>
  <c r="E36" i="5"/>
  <c r="D36" i="5"/>
  <c r="K36" i="5" s="1"/>
  <c r="I35" i="5"/>
  <c r="E35" i="5"/>
  <c r="G36" i="5" s="1"/>
  <c r="D35" i="5"/>
  <c r="K35" i="5" s="1"/>
  <c r="K34" i="5"/>
  <c r="J34" i="5"/>
  <c r="L34" i="5" s="1"/>
  <c r="I34" i="5"/>
  <c r="H34" i="5"/>
  <c r="G34" i="5"/>
  <c r="F34" i="5" s="1"/>
  <c r="E34" i="5"/>
  <c r="G35" i="5" s="1"/>
  <c r="D34" i="5"/>
  <c r="I33" i="5"/>
  <c r="E33" i="5"/>
  <c r="D33" i="5"/>
  <c r="K33" i="5" s="1"/>
  <c r="G32" i="5"/>
  <c r="E32" i="5"/>
  <c r="G33" i="5" s="1"/>
  <c r="D32" i="5"/>
  <c r="K32" i="5" s="1"/>
  <c r="I31" i="5"/>
  <c r="E31" i="5"/>
  <c r="D31" i="5"/>
  <c r="K31" i="5" s="1"/>
  <c r="I30" i="5"/>
  <c r="G30" i="5"/>
  <c r="E30" i="5"/>
  <c r="G31" i="5" s="1"/>
  <c r="D30" i="5"/>
  <c r="K30" i="5" s="1"/>
  <c r="J29" i="5"/>
  <c r="I29" i="5"/>
  <c r="H29" i="5"/>
  <c r="G29" i="5"/>
  <c r="F29" i="5"/>
  <c r="E29" i="5"/>
  <c r="D29" i="5"/>
  <c r="K29" i="5" s="1"/>
  <c r="L29" i="5" s="1"/>
  <c r="E28" i="5"/>
  <c r="D28" i="5"/>
  <c r="K28" i="5" s="1"/>
  <c r="E27" i="5"/>
  <c r="G28" i="5" s="1"/>
  <c r="D27" i="5"/>
  <c r="K27" i="5" s="1"/>
  <c r="K26" i="5"/>
  <c r="J26" i="5"/>
  <c r="L26" i="5" s="1"/>
  <c r="I26" i="5"/>
  <c r="H26" i="5"/>
  <c r="E26" i="5"/>
  <c r="G27" i="5" s="1"/>
  <c r="D26" i="5"/>
  <c r="E25" i="5"/>
  <c r="G26" i="5" s="1"/>
  <c r="F26" i="5" s="1"/>
  <c r="D25" i="5"/>
  <c r="K25" i="5" s="1"/>
  <c r="E24" i="5"/>
  <c r="G25" i="5" s="1"/>
  <c r="D24" i="5"/>
  <c r="K24" i="5" s="1"/>
  <c r="W19" i="5"/>
  <c r="J19" i="5"/>
  <c r="H19" i="5"/>
  <c r="F19" i="5"/>
  <c r="E19" i="5"/>
  <c r="C19" i="5"/>
  <c r="X18" i="5"/>
  <c r="W18" i="5"/>
  <c r="J18" i="5"/>
  <c r="I57" i="5" s="1"/>
  <c r="H18" i="5"/>
  <c r="F18" i="5"/>
  <c r="E18" i="5"/>
  <c r="C18" i="5"/>
  <c r="X17" i="5"/>
  <c r="W17" i="5"/>
  <c r="X16" i="5"/>
  <c r="W16" i="5"/>
  <c r="J16" i="5"/>
  <c r="I36" i="5" s="1"/>
  <c r="H16" i="5"/>
  <c r="F16" i="5"/>
  <c r="E16" i="5"/>
  <c r="C16" i="5"/>
  <c r="I16" i="5" s="1"/>
  <c r="X15" i="5"/>
  <c r="W15" i="5"/>
  <c r="J15" i="5"/>
  <c r="H15" i="5"/>
  <c r="F15" i="5"/>
  <c r="E15" i="5"/>
  <c r="K15" i="5" s="1"/>
  <c r="C15" i="5"/>
  <c r="I15" i="5" s="1"/>
  <c r="X14" i="5"/>
  <c r="W14" i="5"/>
  <c r="X13" i="5"/>
  <c r="W13" i="5"/>
  <c r="K13" i="5"/>
  <c r="J33" i="5" s="1"/>
  <c r="J13" i="5"/>
  <c r="H13" i="5"/>
  <c r="F13" i="5"/>
  <c r="E13" i="5"/>
  <c r="C13" i="5"/>
  <c r="I13" i="5" s="1"/>
  <c r="X12" i="5"/>
  <c r="W12" i="5"/>
  <c r="J12" i="5"/>
  <c r="I32" i="5" s="1"/>
  <c r="H12" i="5"/>
  <c r="F12" i="5"/>
  <c r="E12" i="5"/>
  <c r="K12" i="5" s="1"/>
  <c r="C12" i="5"/>
  <c r="X11" i="5"/>
  <c r="W11" i="5"/>
  <c r="J11" i="5"/>
  <c r="H11" i="5"/>
  <c r="F11" i="5"/>
  <c r="E11" i="5"/>
  <c r="K11" i="5" s="1"/>
  <c r="C11" i="5"/>
  <c r="I11" i="5" s="1"/>
  <c r="X10" i="5"/>
  <c r="W10" i="5"/>
  <c r="J10" i="5"/>
  <c r="I49" i="5" s="1"/>
  <c r="I10" i="5"/>
  <c r="H30" i="5" s="1"/>
  <c r="F30" i="5" s="1"/>
  <c r="H10" i="5"/>
  <c r="F10" i="5"/>
  <c r="E10" i="5"/>
  <c r="C10" i="5"/>
  <c r="X9" i="5"/>
  <c r="W9" i="5"/>
  <c r="X8" i="5"/>
  <c r="W8" i="5"/>
  <c r="J8" i="5"/>
  <c r="I28" i="5" s="1"/>
  <c r="H8" i="5"/>
  <c r="F8" i="5"/>
  <c r="E8" i="5"/>
  <c r="K8" i="5" s="1"/>
  <c r="C8" i="5"/>
  <c r="I8" i="5" s="1"/>
  <c r="X7" i="5"/>
  <c r="W7" i="5"/>
  <c r="J7" i="5"/>
  <c r="I46" i="5" s="1"/>
  <c r="H7" i="5"/>
  <c r="F7" i="5"/>
  <c r="E7" i="5"/>
  <c r="K7" i="5" s="1"/>
  <c r="J27" i="5" s="1"/>
  <c r="C7" i="5"/>
  <c r="I7" i="5" s="1"/>
  <c r="X6" i="5"/>
  <c r="W6" i="5"/>
  <c r="X5" i="5"/>
  <c r="W5" i="5"/>
  <c r="K5" i="5"/>
  <c r="J25" i="5" s="1"/>
  <c r="J5" i="5"/>
  <c r="I25" i="5" s="1"/>
  <c r="H5" i="5"/>
  <c r="F5" i="5"/>
  <c r="E5" i="5"/>
  <c r="C5" i="5"/>
  <c r="I5" i="5" s="1"/>
  <c r="H44" i="5" s="1"/>
  <c r="X4" i="5"/>
  <c r="W4" i="5"/>
  <c r="J4" i="5"/>
  <c r="I24" i="5" s="1"/>
  <c r="H4" i="5"/>
  <c r="F4" i="5"/>
  <c r="E4" i="5"/>
  <c r="K4" i="5" s="1"/>
  <c r="C4" i="5"/>
  <c r="G58" i="4"/>
  <c r="E58" i="4"/>
  <c r="G59" i="4" s="1"/>
  <c r="D58" i="4"/>
  <c r="K58" i="4" s="1"/>
  <c r="E57" i="4"/>
  <c r="D57" i="4"/>
  <c r="K57" i="4" s="1"/>
  <c r="J56" i="4"/>
  <c r="I56" i="4"/>
  <c r="H56" i="4"/>
  <c r="E56" i="4"/>
  <c r="G57" i="4" s="1"/>
  <c r="D56" i="4"/>
  <c r="K56" i="4" s="1"/>
  <c r="L56" i="4" s="1"/>
  <c r="G55" i="4"/>
  <c r="E55" i="4"/>
  <c r="G56" i="4" s="1"/>
  <c r="F56" i="4" s="1"/>
  <c r="D55" i="4"/>
  <c r="K55" i="4" s="1"/>
  <c r="E54" i="4"/>
  <c r="D54" i="4"/>
  <c r="K54" i="4" s="1"/>
  <c r="J53" i="4"/>
  <c r="I53" i="4"/>
  <c r="H53" i="4"/>
  <c r="E53" i="4"/>
  <c r="G54" i="4" s="1"/>
  <c r="D53" i="4"/>
  <c r="K53" i="4" s="1"/>
  <c r="L53" i="4" s="1"/>
  <c r="K52" i="4"/>
  <c r="I52" i="4"/>
  <c r="E52" i="4"/>
  <c r="G53" i="4" s="1"/>
  <c r="F53" i="4" s="1"/>
  <c r="D52" i="4"/>
  <c r="I51" i="4"/>
  <c r="E51" i="4"/>
  <c r="G52" i="4" s="1"/>
  <c r="D51" i="4"/>
  <c r="K51" i="4" s="1"/>
  <c r="E50" i="4"/>
  <c r="G51" i="4" s="1"/>
  <c r="D50" i="4"/>
  <c r="K50" i="4" s="1"/>
  <c r="E49" i="4"/>
  <c r="G50" i="4" s="1"/>
  <c r="D49" i="4"/>
  <c r="K49" i="4" s="1"/>
  <c r="K48" i="4"/>
  <c r="L48" i="4" s="1"/>
  <c r="J48" i="4"/>
  <c r="I48" i="4"/>
  <c r="H48" i="4"/>
  <c r="E48" i="4"/>
  <c r="G49" i="4" s="1"/>
  <c r="D48" i="4"/>
  <c r="E47" i="4"/>
  <c r="G48" i="4" s="1"/>
  <c r="F48" i="4" s="1"/>
  <c r="D47" i="4"/>
  <c r="K47" i="4" s="1"/>
  <c r="G46" i="4"/>
  <c r="E46" i="4"/>
  <c r="G47" i="4" s="1"/>
  <c r="D46" i="4"/>
  <c r="K46" i="4" s="1"/>
  <c r="K45" i="4"/>
  <c r="L45" i="4" s="1"/>
  <c r="J45" i="4"/>
  <c r="I45" i="4"/>
  <c r="H45" i="4"/>
  <c r="E45" i="4"/>
  <c r="D45" i="4"/>
  <c r="I44" i="4"/>
  <c r="E44" i="4"/>
  <c r="G45" i="4" s="1"/>
  <c r="F45" i="4" s="1"/>
  <c r="D44" i="4"/>
  <c r="K44" i="4" s="1"/>
  <c r="E43" i="4"/>
  <c r="G44" i="4" s="1"/>
  <c r="D43" i="4"/>
  <c r="K43" i="4" s="1"/>
  <c r="E39" i="4"/>
  <c r="G40" i="4" s="1"/>
  <c r="D39" i="4"/>
  <c r="K39" i="4" s="1"/>
  <c r="E38" i="4"/>
  <c r="G39" i="4" s="1"/>
  <c r="D38" i="4"/>
  <c r="K38" i="4" s="1"/>
  <c r="K37" i="4"/>
  <c r="J37" i="4"/>
  <c r="L37" i="4" s="1"/>
  <c r="I37" i="4"/>
  <c r="H37" i="4"/>
  <c r="E37" i="4"/>
  <c r="G38" i="4" s="1"/>
  <c r="D37" i="4"/>
  <c r="E36" i="4"/>
  <c r="G37" i="4" s="1"/>
  <c r="F37" i="4" s="1"/>
  <c r="D36" i="4"/>
  <c r="K36" i="4" s="1"/>
  <c r="G35" i="4"/>
  <c r="E35" i="4"/>
  <c r="G36" i="4" s="1"/>
  <c r="D35" i="4"/>
  <c r="K35" i="4" s="1"/>
  <c r="J34" i="4"/>
  <c r="I34" i="4"/>
  <c r="H34" i="4"/>
  <c r="E34" i="4"/>
  <c r="D34" i="4"/>
  <c r="K34" i="4" s="1"/>
  <c r="L34" i="4" s="1"/>
  <c r="I33" i="4"/>
  <c r="E33" i="4"/>
  <c r="G34" i="4" s="1"/>
  <c r="F34" i="4" s="1"/>
  <c r="D33" i="4"/>
  <c r="K33" i="4" s="1"/>
  <c r="I32" i="4"/>
  <c r="E32" i="4"/>
  <c r="G33" i="4" s="1"/>
  <c r="D32" i="4"/>
  <c r="K32" i="4" s="1"/>
  <c r="G31" i="4"/>
  <c r="E31" i="4"/>
  <c r="G32" i="4" s="1"/>
  <c r="D31" i="4"/>
  <c r="K31" i="4" s="1"/>
  <c r="E30" i="4"/>
  <c r="D30" i="4"/>
  <c r="K30" i="4" s="1"/>
  <c r="K29" i="4"/>
  <c r="L29" i="4" s="1"/>
  <c r="J29" i="4"/>
  <c r="I29" i="4"/>
  <c r="H29" i="4"/>
  <c r="E29" i="4"/>
  <c r="G30" i="4" s="1"/>
  <c r="D29" i="4"/>
  <c r="G28" i="4"/>
  <c r="E28" i="4"/>
  <c r="G29" i="4" s="1"/>
  <c r="F29" i="4" s="1"/>
  <c r="D28" i="4"/>
  <c r="K28" i="4" s="1"/>
  <c r="E27" i="4"/>
  <c r="D27" i="4"/>
  <c r="K27" i="4" s="1"/>
  <c r="K26" i="4"/>
  <c r="L26" i="4" s="1"/>
  <c r="J26" i="4"/>
  <c r="I26" i="4"/>
  <c r="H26" i="4"/>
  <c r="E26" i="4"/>
  <c r="G27" i="4" s="1"/>
  <c r="D26" i="4"/>
  <c r="I25" i="4"/>
  <c r="G25" i="4"/>
  <c r="E25" i="4"/>
  <c r="G26" i="4" s="1"/>
  <c r="F26" i="4" s="1"/>
  <c r="D25" i="4"/>
  <c r="K25" i="4" s="1"/>
  <c r="E24" i="4"/>
  <c r="D24" i="4"/>
  <c r="K24" i="4" s="1"/>
  <c r="W19" i="4"/>
  <c r="K19" i="4"/>
  <c r="J39" i="4" s="1"/>
  <c r="J19" i="4"/>
  <c r="I39" i="4" s="1"/>
  <c r="H19" i="4"/>
  <c r="F19" i="4"/>
  <c r="E19" i="4"/>
  <c r="C19" i="4"/>
  <c r="I19" i="4" s="1"/>
  <c r="X18" i="4"/>
  <c r="W18" i="4"/>
  <c r="J18" i="4"/>
  <c r="I57" i="4" s="1"/>
  <c r="H18" i="4"/>
  <c r="I18" i="4" s="1"/>
  <c r="H38" i="4" s="1"/>
  <c r="F18" i="4"/>
  <c r="K18" i="4" s="1"/>
  <c r="E18" i="4"/>
  <c r="C18" i="4"/>
  <c r="X17" i="4"/>
  <c r="W17" i="4"/>
  <c r="X16" i="4"/>
  <c r="W16" i="4"/>
  <c r="J16" i="4"/>
  <c r="I36" i="4" s="1"/>
  <c r="H16" i="4"/>
  <c r="F16" i="4"/>
  <c r="E16" i="4"/>
  <c r="K16" i="4" s="1"/>
  <c r="J55" i="4" s="1"/>
  <c r="C16" i="4"/>
  <c r="X15" i="4"/>
  <c r="W15" i="4"/>
  <c r="J15" i="4"/>
  <c r="I35" i="4" s="1"/>
  <c r="H15" i="4"/>
  <c r="F15" i="4"/>
  <c r="E15" i="4"/>
  <c r="K15" i="4" s="1"/>
  <c r="C15" i="4"/>
  <c r="I15" i="4" s="1"/>
  <c r="X14" i="4"/>
  <c r="W14" i="4"/>
  <c r="X13" i="4"/>
  <c r="W13" i="4"/>
  <c r="J13" i="4"/>
  <c r="H13" i="4"/>
  <c r="F13" i="4"/>
  <c r="E13" i="4"/>
  <c r="C13" i="4"/>
  <c r="I13" i="4" s="1"/>
  <c r="X12" i="4"/>
  <c r="W12" i="4"/>
  <c r="J12" i="4"/>
  <c r="H12" i="4"/>
  <c r="F12" i="4"/>
  <c r="E12" i="4"/>
  <c r="K12" i="4" s="1"/>
  <c r="C12" i="4"/>
  <c r="I12" i="4" s="1"/>
  <c r="X11" i="4"/>
  <c r="W11" i="4"/>
  <c r="J11" i="4"/>
  <c r="I31" i="4" s="1"/>
  <c r="H11" i="4"/>
  <c r="F11" i="4"/>
  <c r="E11" i="4"/>
  <c r="K11" i="4" s="1"/>
  <c r="J31" i="4" s="1"/>
  <c r="C11" i="4"/>
  <c r="I11" i="4" s="1"/>
  <c r="H31" i="4" s="1"/>
  <c r="X10" i="4"/>
  <c r="W10" i="4"/>
  <c r="J10" i="4"/>
  <c r="I49" i="4" s="1"/>
  <c r="H10" i="4"/>
  <c r="I10" i="4" s="1"/>
  <c r="F10" i="4"/>
  <c r="E10" i="4"/>
  <c r="K10" i="4" s="1"/>
  <c r="C10" i="4"/>
  <c r="X9" i="4"/>
  <c r="W9" i="4"/>
  <c r="X8" i="4"/>
  <c r="W8" i="4"/>
  <c r="J8" i="4"/>
  <c r="I28" i="4" s="1"/>
  <c r="H8" i="4"/>
  <c r="F8" i="4"/>
  <c r="E8" i="4"/>
  <c r="K8" i="4" s="1"/>
  <c r="C8" i="4"/>
  <c r="X7" i="4"/>
  <c r="W7" i="4"/>
  <c r="J7" i="4"/>
  <c r="I27" i="4" s="1"/>
  <c r="H7" i="4"/>
  <c r="F7" i="4"/>
  <c r="E7" i="4"/>
  <c r="K7" i="4" s="1"/>
  <c r="C7" i="4"/>
  <c r="I7" i="4" s="1"/>
  <c r="X6" i="4"/>
  <c r="W6" i="4"/>
  <c r="X5" i="4"/>
  <c r="W5" i="4"/>
  <c r="J5" i="4"/>
  <c r="H5" i="4"/>
  <c r="F5" i="4"/>
  <c r="E5" i="4"/>
  <c r="C5" i="4"/>
  <c r="I5" i="4" s="1"/>
  <c r="X4" i="4"/>
  <c r="W4" i="4"/>
  <c r="J4" i="4"/>
  <c r="I24" i="4" s="1"/>
  <c r="H4" i="4"/>
  <c r="F4" i="4"/>
  <c r="E4" i="4"/>
  <c r="K4" i="4" s="1"/>
  <c r="J24" i="4" s="1"/>
  <c r="C4" i="4"/>
  <c r="I4" i="4" s="1"/>
  <c r="E58" i="3"/>
  <c r="G59" i="3" s="1"/>
  <c r="D58" i="3"/>
  <c r="K58" i="3" s="1"/>
  <c r="E57" i="3"/>
  <c r="G58" i="3" s="1"/>
  <c r="D57" i="3"/>
  <c r="K57" i="3" s="1"/>
  <c r="J56" i="3"/>
  <c r="I56" i="3"/>
  <c r="H56" i="3"/>
  <c r="G56" i="3"/>
  <c r="F56" i="3" s="1"/>
  <c r="E56" i="3"/>
  <c r="G57" i="3" s="1"/>
  <c r="D56" i="3"/>
  <c r="K56" i="3" s="1"/>
  <c r="L56" i="3" s="1"/>
  <c r="E55" i="3"/>
  <c r="D55" i="3"/>
  <c r="K55" i="3" s="1"/>
  <c r="E54" i="3"/>
  <c r="G55" i="3" s="1"/>
  <c r="D54" i="3"/>
  <c r="K54" i="3" s="1"/>
  <c r="J53" i="3"/>
  <c r="I53" i="3"/>
  <c r="H53" i="3"/>
  <c r="E53" i="3"/>
  <c r="G54" i="3" s="1"/>
  <c r="D53" i="3"/>
  <c r="K53" i="3" s="1"/>
  <c r="L53" i="3" s="1"/>
  <c r="I52" i="3"/>
  <c r="G52" i="3"/>
  <c r="E52" i="3"/>
  <c r="G53" i="3" s="1"/>
  <c r="F53" i="3" s="1"/>
  <c r="D52" i="3"/>
  <c r="K52" i="3" s="1"/>
  <c r="I51" i="3"/>
  <c r="E51" i="3"/>
  <c r="D51" i="3"/>
  <c r="K51" i="3" s="1"/>
  <c r="E50" i="3"/>
  <c r="G51" i="3" s="1"/>
  <c r="D50" i="3"/>
  <c r="K50" i="3" s="1"/>
  <c r="K49" i="3"/>
  <c r="E49" i="3"/>
  <c r="G50" i="3" s="1"/>
  <c r="D49" i="3"/>
  <c r="J48" i="3"/>
  <c r="I48" i="3"/>
  <c r="H48" i="3"/>
  <c r="E48" i="3"/>
  <c r="G49" i="3" s="1"/>
  <c r="D48" i="3"/>
  <c r="K48" i="3" s="1"/>
  <c r="L48" i="3" s="1"/>
  <c r="G47" i="3"/>
  <c r="E47" i="3"/>
  <c r="G48" i="3" s="1"/>
  <c r="F48" i="3" s="1"/>
  <c r="D47" i="3"/>
  <c r="K47" i="3" s="1"/>
  <c r="E46" i="3"/>
  <c r="D46" i="3"/>
  <c r="K46" i="3" s="1"/>
  <c r="J45" i="3"/>
  <c r="I45" i="3"/>
  <c r="H45" i="3"/>
  <c r="E45" i="3"/>
  <c r="G46" i="3" s="1"/>
  <c r="D45" i="3"/>
  <c r="K45" i="3" s="1"/>
  <c r="L45" i="3" s="1"/>
  <c r="K44" i="3"/>
  <c r="I44" i="3"/>
  <c r="E44" i="3"/>
  <c r="G45" i="3" s="1"/>
  <c r="F45" i="3" s="1"/>
  <c r="D44" i="3"/>
  <c r="E43" i="3"/>
  <c r="G44" i="3" s="1"/>
  <c r="D43" i="3"/>
  <c r="K43" i="3" s="1"/>
  <c r="E39" i="3"/>
  <c r="G40" i="3" s="1"/>
  <c r="D39" i="3"/>
  <c r="K39" i="3" s="1"/>
  <c r="E38" i="3"/>
  <c r="G39" i="3" s="1"/>
  <c r="D38" i="3"/>
  <c r="K38" i="3" s="1"/>
  <c r="J37" i="3"/>
  <c r="I37" i="3"/>
  <c r="H37" i="3"/>
  <c r="E37" i="3"/>
  <c r="G38" i="3" s="1"/>
  <c r="D37" i="3"/>
  <c r="K37" i="3" s="1"/>
  <c r="L37" i="3" s="1"/>
  <c r="E36" i="3"/>
  <c r="G37" i="3" s="1"/>
  <c r="F37" i="3" s="1"/>
  <c r="D36" i="3"/>
  <c r="K36" i="3" s="1"/>
  <c r="G35" i="3"/>
  <c r="E35" i="3"/>
  <c r="G36" i="3" s="1"/>
  <c r="D35" i="3"/>
  <c r="K35" i="3" s="1"/>
  <c r="J34" i="3"/>
  <c r="I34" i="3"/>
  <c r="H34" i="3"/>
  <c r="E34" i="3"/>
  <c r="D34" i="3"/>
  <c r="K34" i="3" s="1"/>
  <c r="L34" i="3" s="1"/>
  <c r="I33" i="3"/>
  <c r="E33" i="3"/>
  <c r="G34" i="3" s="1"/>
  <c r="F34" i="3" s="1"/>
  <c r="D33" i="3"/>
  <c r="K33" i="3" s="1"/>
  <c r="I32" i="3"/>
  <c r="G32" i="3"/>
  <c r="E32" i="3"/>
  <c r="G33" i="3" s="1"/>
  <c r="D32" i="3"/>
  <c r="K32" i="3" s="1"/>
  <c r="E31" i="3"/>
  <c r="D31" i="3"/>
  <c r="K31" i="3" s="1"/>
  <c r="E30" i="3"/>
  <c r="G31" i="3" s="1"/>
  <c r="D30" i="3"/>
  <c r="K30" i="3" s="1"/>
  <c r="K29" i="3"/>
  <c r="L29" i="3" s="1"/>
  <c r="J29" i="3"/>
  <c r="I29" i="3"/>
  <c r="H29" i="3"/>
  <c r="E29" i="3"/>
  <c r="G30" i="3" s="1"/>
  <c r="D29" i="3"/>
  <c r="E28" i="3"/>
  <c r="G29" i="3" s="1"/>
  <c r="F29" i="3" s="1"/>
  <c r="D28" i="3"/>
  <c r="K28" i="3" s="1"/>
  <c r="G27" i="3"/>
  <c r="E27" i="3"/>
  <c r="G28" i="3" s="1"/>
  <c r="D27" i="3"/>
  <c r="K27" i="3" s="1"/>
  <c r="K26" i="3"/>
  <c r="L26" i="3" s="1"/>
  <c r="J26" i="3"/>
  <c r="I26" i="3"/>
  <c r="H26" i="3"/>
  <c r="E26" i="3"/>
  <c r="D26" i="3"/>
  <c r="I25" i="3"/>
  <c r="E25" i="3"/>
  <c r="G26" i="3" s="1"/>
  <c r="F26" i="3" s="1"/>
  <c r="D25" i="3"/>
  <c r="K25" i="3" s="1"/>
  <c r="E24" i="3"/>
  <c r="G25" i="3" s="1"/>
  <c r="D24" i="3"/>
  <c r="K24" i="3" s="1"/>
  <c r="W19" i="3"/>
  <c r="J19" i="3"/>
  <c r="I39" i="3" s="1"/>
  <c r="H19" i="3"/>
  <c r="F19" i="3"/>
  <c r="E19" i="3"/>
  <c r="K19" i="3" s="1"/>
  <c r="J39" i="3" s="1"/>
  <c r="C19" i="3"/>
  <c r="X18" i="3"/>
  <c r="W18" i="3"/>
  <c r="J18" i="3"/>
  <c r="I57" i="3" s="1"/>
  <c r="H18" i="3"/>
  <c r="F18" i="3"/>
  <c r="E18" i="3"/>
  <c r="K18" i="3" s="1"/>
  <c r="J38" i="3" s="1"/>
  <c r="C18" i="3"/>
  <c r="X17" i="3"/>
  <c r="W17" i="3"/>
  <c r="X16" i="3"/>
  <c r="W16" i="3"/>
  <c r="J16" i="3"/>
  <c r="I36" i="3" s="1"/>
  <c r="H16" i="3"/>
  <c r="F16" i="3"/>
  <c r="E16" i="3"/>
  <c r="K16" i="3" s="1"/>
  <c r="J36" i="3" s="1"/>
  <c r="C16" i="3"/>
  <c r="I16" i="3" s="1"/>
  <c r="H55" i="3" s="1"/>
  <c r="X15" i="3"/>
  <c r="W15" i="3"/>
  <c r="J15" i="3"/>
  <c r="I35" i="3" s="1"/>
  <c r="H15" i="3"/>
  <c r="I15" i="3" s="1"/>
  <c r="F15" i="3"/>
  <c r="E15" i="3"/>
  <c r="K15" i="3" s="1"/>
  <c r="C15" i="3"/>
  <c r="X14" i="3"/>
  <c r="W14" i="3"/>
  <c r="X13" i="3"/>
  <c r="W13" i="3"/>
  <c r="J13" i="3"/>
  <c r="H13" i="3"/>
  <c r="F13" i="3"/>
  <c r="E13" i="3"/>
  <c r="K13" i="3" s="1"/>
  <c r="C13" i="3"/>
  <c r="I13" i="3" s="1"/>
  <c r="X12" i="3"/>
  <c r="W12" i="3"/>
  <c r="J12" i="3"/>
  <c r="H12" i="3"/>
  <c r="F12" i="3"/>
  <c r="E12" i="3"/>
  <c r="K12" i="3" s="1"/>
  <c r="C12" i="3"/>
  <c r="I12" i="3" s="1"/>
  <c r="X11" i="3"/>
  <c r="W11" i="3"/>
  <c r="K11" i="3"/>
  <c r="J31" i="3" s="1"/>
  <c r="J11" i="3"/>
  <c r="I31" i="3" s="1"/>
  <c r="I11" i="3"/>
  <c r="H50" i="3" s="1"/>
  <c r="H11" i="3"/>
  <c r="F11" i="3"/>
  <c r="E11" i="3"/>
  <c r="C11" i="3"/>
  <c r="X10" i="3"/>
  <c r="W10" i="3"/>
  <c r="J10" i="3"/>
  <c r="I49" i="3" s="1"/>
  <c r="H10" i="3"/>
  <c r="F10" i="3"/>
  <c r="E10" i="3"/>
  <c r="K10" i="3" s="1"/>
  <c r="C10" i="3"/>
  <c r="X9" i="3"/>
  <c r="W9" i="3"/>
  <c r="X8" i="3"/>
  <c r="W8" i="3"/>
  <c r="J8" i="3"/>
  <c r="I28" i="3" s="1"/>
  <c r="H8" i="3"/>
  <c r="F8" i="3"/>
  <c r="E8" i="3"/>
  <c r="K8" i="3" s="1"/>
  <c r="C8" i="3"/>
  <c r="I8" i="3" s="1"/>
  <c r="X7" i="3"/>
  <c r="W7" i="3"/>
  <c r="J7" i="3"/>
  <c r="I27" i="3" s="1"/>
  <c r="H7" i="3"/>
  <c r="F7" i="3"/>
  <c r="E7" i="3"/>
  <c r="K7" i="3" s="1"/>
  <c r="C7" i="3"/>
  <c r="X6" i="3"/>
  <c r="W6" i="3"/>
  <c r="X5" i="3"/>
  <c r="W5" i="3"/>
  <c r="J5" i="3"/>
  <c r="H5" i="3"/>
  <c r="F5" i="3"/>
  <c r="E5" i="3"/>
  <c r="K5" i="3" s="1"/>
  <c r="C5" i="3"/>
  <c r="I5" i="3" s="1"/>
  <c r="X4" i="3"/>
  <c r="W4" i="3"/>
  <c r="J4" i="3"/>
  <c r="I24" i="3" s="1"/>
  <c r="H4" i="3"/>
  <c r="F4" i="3"/>
  <c r="E4" i="3"/>
  <c r="K4" i="3" s="1"/>
  <c r="J24" i="3" s="1"/>
  <c r="C4" i="3"/>
  <c r="I4" i="3" s="1"/>
  <c r="F43" i="1"/>
  <c r="L25" i="1"/>
  <c r="L26" i="1"/>
  <c r="L27" i="1"/>
  <c r="L32" i="1"/>
  <c r="L37" i="1"/>
  <c r="L38" i="1"/>
  <c r="L24" i="1"/>
  <c r="F36" i="1"/>
  <c r="F31" i="1"/>
  <c r="F30" i="1"/>
  <c r="F29" i="1"/>
  <c r="F28" i="1"/>
  <c r="F26" i="1"/>
  <c r="F24" i="1"/>
  <c r="K58" i="1"/>
  <c r="K57" i="1"/>
  <c r="L57" i="1" s="1"/>
  <c r="K56" i="1"/>
  <c r="L56" i="1" s="1"/>
  <c r="G59" i="1"/>
  <c r="G58" i="1"/>
  <c r="F58" i="1" s="1"/>
  <c r="G57" i="1"/>
  <c r="F57" i="1" s="1"/>
  <c r="G56" i="1"/>
  <c r="F56" i="1" s="1"/>
  <c r="G55" i="1"/>
  <c r="F55" i="1" s="1"/>
  <c r="G46" i="1"/>
  <c r="F46" i="1" s="1"/>
  <c r="G45" i="1"/>
  <c r="F45" i="1" s="1"/>
  <c r="G44" i="1"/>
  <c r="F44" i="1" s="1"/>
  <c r="H44" i="1"/>
  <c r="I44" i="1"/>
  <c r="J44" i="1"/>
  <c r="H45" i="1"/>
  <c r="I45" i="1"/>
  <c r="J45" i="1"/>
  <c r="H46" i="1"/>
  <c r="I46" i="1"/>
  <c r="J46" i="1"/>
  <c r="H47" i="1"/>
  <c r="I47" i="1"/>
  <c r="J47" i="1"/>
  <c r="H48" i="1"/>
  <c r="I48" i="1"/>
  <c r="J48" i="1"/>
  <c r="H49" i="1"/>
  <c r="I49" i="1"/>
  <c r="J49" i="1"/>
  <c r="H50" i="1"/>
  <c r="I50" i="1"/>
  <c r="J50" i="1"/>
  <c r="H51" i="1"/>
  <c r="I51" i="1"/>
  <c r="J51" i="1"/>
  <c r="H52" i="1"/>
  <c r="I52" i="1"/>
  <c r="J52" i="1"/>
  <c r="H53" i="1"/>
  <c r="I53" i="1"/>
  <c r="J53" i="1"/>
  <c r="H54" i="1"/>
  <c r="I54" i="1"/>
  <c r="J54" i="1"/>
  <c r="H55" i="1"/>
  <c r="I55" i="1"/>
  <c r="J55" i="1"/>
  <c r="H56" i="1"/>
  <c r="I56" i="1"/>
  <c r="J56" i="1"/>
  <c r="H57" i="1"/>
  <c r="I57" i="1"/>
  <c r="J57" i="1"/>
  <c r="H58" i="1"/>
  <c r="I58" i="1"/>
  <c r="J58" i="1"/>
  <c r="I43" i="1"/>
  <c r="J43" i="1"/>
  <c r="H43" i="1"/>
  <c r="E58" i="1"/>
  <c r="D58" i="1"/>
  <c r="E57" i="1"/>
  <c r="D57" i="1"/>
  <c r="E56" i="1"/>
  <c r="D56" i="1"/>
  <c r="E55" i="1"/>
  <c r="D55" i="1"/>
  <c r="K55" i="1" s="1"/>
  <c r="L55" i="1" s="1"/>
  <c r="E54" i="1"/>
  <c r="D54" i="1"/>
  <c r="K54" i="1" s="1"/>
  <c r="L54" i="1" s="1"/>
  <c r="E53" i="1"/>
  <c r="G54" i="1" s="1"/>
  <c r="F54" i="1" s="1"/>
  <c r="D53" i="1"/>
  <c r="K53" i="1" s="1"/>
  <c r="L53" i="1" s="1"/>
  <c r="E52" i="1"/>
  <c r="G53" i="1" s="1"/>
  <c r="F53" i="1" s="1"/>
  <c r="D52" i="1"/>
  <c r="K52" i="1" s="1"/>
  <c r="L52" i="1" s="1"/>
  <c r="E51" i="1"/>
  <c r="G52" i="1" s="1"/>
  <c r="F52" i="1" s="1"/>
  <c r="D51" i="1"/>
  <c r="K51" i="1" s="1"/>
  <c r="L51" i="1" s="1"/>
  <c r="E50" i="1"/>
  <c r="G51" i="1" s="1"/>
  <c r="F51" i="1" s="1"/>
  <c r="D50" i="1"/>
  <c r="K50" i="1" s="1"/>
  <c r="L50" i="1" s="1"/>
  <c r="E49" i="1"/>
  <c r="G50" i="1" s="1"/>
  <c r="F50" i="1" s="1"/>
  <c r="D49" i="1"/>
  <c r="K49" i="1" s="1"/>
  <c r="L49" i="1" s="1"/>
  <c r="E48" i="1"/>
  <c r="G49" i="1" s="1"/>
  <c r="F49" i="1" s="1"/>
  <c r="D48" i="1"/>
  <c r="K48" i="1" s="1"/>
  <c r="L48" i="1" s="1"/>
  <c r="E47" i="1"/>
  <c r="G48" i="1" s="1"/>
  <c r="F48" i="1" s="1"/>
  <c r="D47" i="1"/>
  <c r="K47" i="1" s="1"/>
  <c r="L47" i="1" s="1"/>
  <c r="E46" i="1"/>
  <c r="G47" i="1" s="1"/>
  <c r="F47" i="1" s="1"/>
  <c r="D46" i="1"/>
  <c r="K46" i="1" s="1"/>
  <c r="L46" i="1" s="1"/>
  <c r="E45" i="1"/>
  <c r="D45" i="1"/>
  <c r="K45" i="1" s="1"/>
  <c r="L45" i="1" s="1"/>
  <c r="E44" i="1"/>
  <c r="D44" i="1"/>
  <c r="K44" i="1" s="1"/>
  <c r="L44" i="1" s="1"/>
  <c r="E43" i="1"/>
  <c r="D43" i="1"/>
  <c r="K43" i="1" s="1"/>
  <c r="L43" i="1" s="1"/>
  <c r="H38" i="1"/>
  <c r="E37" i="1"/>
  <c r="G38" i="1"/>
  <c r="F38" i="1" s="1"/>
  <c r="I24" i="1"/>
  <c r="I25" i="1"/>
  <c r="I26" i="1"/>
  <c r="J26" i="1"/>
  <c r="I27" i="1"/>
  <c r="I28" i="1"/>
  <c r="I29" i="1"/>
  <c r="J29" i="1"/>
  <c r="I30" i="1"/>
  <c r="I31" i="1"/>
  <c r="I32" i="1"/>
  <c r="I33" i="1"/>
  <c r="I34" i="1"/>
  <c r="J34" i="1"/>
  <c r="I35" i="1"/>
  <c r="I36" i="1"/>
  <c r="I37" i="1"/>
  <c r="J37" i="1"/>
  <c r="I38" i="1"/>
  <c r="I39" i="1"/>
  <c r="H26" i="1"/>
  <c r="H29" i="1"/>
  <c r="H34" i="1"/>
  <c r="H37" i="1"/>
  <c r="E25" i="1"/>
  <c r="G26" i="1" s="1"/>
  <c r="E26" i="1"/>
  <c r="G27" i="1" s="1"/>
  <c r="F27" i="1" s="1"/>
  <c r="E27" i="1"/>
  <c r="G28" i="1" s="1"/>
  <c r="E28" i="1"/>
  <c r="G29" i="1" s="1"/>
  <c r="E29" i="1"/>
  <c r="G30" i="1" s="1"/>
  <c r="E30" i="1"/>
  <c r="G31" i="1" s="1"/>
  <c r="E31" i="1"/>
  <c r="G32" i="1" s="1"/>
  <c r="F32" i="1" s="1"/>
  <c r="E32" i="1"/>
  <c r="G33" i="1" s="1"/>
  <c r="F33" i="1" s="1"/>
  <c r="E33" i="1"/>
  <c r="G34" i="1" s="1"/>
  <c r="F34" i="1" s="1"/>
  <c r="E34" i="1"/>
  <c r="G35" i="1" s="1"/>
  <c r="F35" i="1" s="1"/>
  <c r="E35" i="1"/>
  <c r="G36" i="1" s="1"/>
  <c r="E36" i="1"/>
  <c r="G37" i="1" s="1"/>
  <c r="F37" i="1" s="1"/>
  <c r="E38" i="1"/>
  <c r="G39" i="1" s="1"/>
  <c r="F39" i="1" s="1"/>
  <c r="E39" i="1"/>
  <c r="G40" i="1" s="1"/>
  <c r="E24" i="1"/>
  <c r="G25" i="1" s="1"/>
  <c r="F25" i="1" s="1"/>
  <c r="D25" i="1"/>
  <c r="K25" i="1" s="1"/>
  <c r="D26" i="1"/>
  <c r="K26" i="1" s="1"/>
  <c r="D27" i="1"/>
  <c r="K27" i="1" s="1"/>
  <c r="D28" i="1"/>
  <c r="K28" i="1" s="1"/>
  <c r="L28" i="1" s="1"/>
  <c r="D29" i="1"/>
  <c r="K29" i="1" s="1"/>
  <c r="L29" i="1" s="1"/>
  <c r="D30" i="1"/>
  <c r="K30" i="1" s="1"/>
  <c r="L30" i="1" s="1"/>
  <c r="D31" i="1"/>
  <c r="K31" i="1" s="1"/>
  <c r="L31" i="1" s="1"/>
  <c r="D32" i="1"/>
  <c r="K32" i="1" s="1"/>
  <c r="D33" i="1"/>
  <c r="K33" i="1" s="1"/>
  <c r="L33" i="1" s="1"/>
  <c r="D34" i="1"/>
  <c r="K34" i="1" s="1"/>
  <c r="L34" i="1" s="1"/>
  <c r="D35" i="1"/>
  <c r="K35" i="1" s="1"/>
  <c r="L35" i="1" s="1"/>
  <c r="D36" i="1"/>
  <c r="K36" i="1" s="1"/>
  <c r="L36" i="1" s="1"/>
  <c r="D37" i="1"/>
  <c r="K37" i="1" s="1"/>
  <c r="D38" i="1"/>
  <c r="K38" i="1" s="1"/>
  <c r="D39" i="1"/>
  <c r="K39" i="1" s="1"/>
  <c r="D24" i="1"/>
  <c r="K24" i="1" s="1"/>
  <c r="F31" i="4" l="1"/>
  <c r="F55" i="3"/>
  <c r="L27" i="5"/>
  <c r="K16" i="5"/>
  <c r="K19" i="5"/>
  <c r="I19" i="5"/>
  <c r="H58" i="5" s="1"/>
  <c r="F58" i="5" s="1"/>
  <c r="I18" i="5"/>
  <c r="H57" i="5" s="1"/>
  <c r="F57" i="5" s="1"/>
  <c r="I12" i="5"/>
  <c r="H32" i="5" s="1"/>
  <c r="F32" i="5" s="1"/>
  <c r="F44" i="5"/>
  <c r="H49" i="5"/>
  <c r="F49" i="5" s="1"/>
  <c r="I4" i="5"/>
  <c r="H43" i="5" s="1"/>
  <c r="F43" i="5" s="1"/>
  <c r="K10" i="5"/>
  <c r="J30" i="5" s="1"/>
  <c r="L30" i="5" s="1"/>
  <c r="K18" i="5"/>
  <c r="J38" i="5" s="1"/>
  <c r="L38" i="5" s="1"/>
  <c r="H28" i="5"/>
  <c r="F28" i="5" s="1"/>
  <c r="H47" i="5"/>
  <c r="H36" i="5"/>
  <c r="H55" i="5"/>
  <c r="J28" i="5"/>
  <c r="L28" i="5" s="1"/>
  <c r="J47" i="5"/>
  <c r="L47" i="5" s="1"/>
  <c r="J32" i="5"/>
  <c r="L32" i="5" s="1"/>
  <c r="J51" i="5"/>
  <c r="L51" i="5" s="1"/>
  <c r="L25" i="5"/>
  <c r="L33" i="5"/>
  <c r="J36" i="5"/>
  <c r="L36" i="5" s="1"/>
  <c r="J55" i="5"/>
  <c r="L55" i="5" s="1"/>
  <c r="L44" i="5"/>
  <c r="F47" i="5"/>
  <c r="H46" i="5"/>
  <c r="F46" i="5" s="1"/>
  <c r="H27" i="5"/>
  <c r="F27" i="5" s="1"/>
  <c r="H50" i="5"/>
  <c r="F50" i="5" s="1"/>
  <c r="H31" i="5"/>
  <c r="F31" i="5" s="1"/>
  <c r="H54" i="5"/>
  <c r="F54" i="5" s="1"/>
  <c r="H35" i="5"/>
  <c r="F35" i="5" s="1"/>
  <c r="J31" i="5"/>
  <c r="L31" i="5" s="1"/>
  <c r="J50" i="5"/>
  <c r="L50" i="5" s="1"/>
  <c r="J35" i="5"/>
  <c r="L35" i="5" s="1"/>
  <c r="J54" i="5"/>
  <c r="J39" i="5"/>
  <c r="J58" i="5"/>
  <c r="F36" i="5"/>
  <c r="L54" i="5"/>
  <c r="H39" i="5"/>
  <c r="F39" i="5" s="1"/>
  <c r="J24" i="5"/>
  <c r="L24" i="5" s="1"/>
  <c r="J43" i="5"/>
  <c r="L43" i="5" s="1"/>
  <c r="F55" i="5"/>
  <c r="H52" i="5"/>
  <c r="F52" i="5" s="1"/>
  <c r="H33" i="5"/>
  <c r="F33" i="5" s="1"/>
  <c r="H38" i="5"/>
  <c r="F38" i="5" s="1"/>
  <c r="J46" i="5"/>
  <c r="L46" i="5" s="1"/>
  <c r="H25" i="5"/>
  <c r="F25" i="5" s="1"/>
  <c r="I44" i="5"/>
  <c r="J44" i="5"/>
  <c r="J52" i="5"/>
  <c r="L52" i="5" s="1"/>
  <c r="I27" i="5"/>
  <c r="I43" i="5"/>
  <c r="I47" i="5"/>
  <c r="I51" i="5"/>
  <c r="I55" i="5"/>
  <c r="J57" i="4"/>
  <c r="J38" i="4"/>
  <c r="I16" i="4"/>
  <c r="H36" i="4" s="1"/>
  <c r="F36" i="4" s="1"/>
  <c r="I8" i="4"/>
  <c r="H47" i="4" s="1"/>
  <c r="F47" i="4" s="1"/>
  <c r="L31" i="4"/>
  <c r="K5" i="4"/>
  <c r="J44" i="4" s="1"/>
  <c r="L44" i="4" s="1"/>
  <c r="K13" i="4"/>
  <c r="J52" i="4" s="1"/>
  <c r="L52" i="4" s="1"/>
  <c r="L24" i="4"/>
  <c r="L38" i="4"/>
  <c r="H30" i="4"/>
  <c r="F30" i="4" s="1"/>
  <c r="H49" i="4"/>
  <c r="F49" i="4" s="1"/>
  <c r="J51" i="4"/>
  <c r="L51" i="4" s="1"/>
  <c r="J32" i="4"/>
  <c r="L32" i="4" s="1"/>
  <c r="H55" i="4"/>
  <c r="F55" i="4" s="1"/>
  <c r="H43" i="4"/>
  <c r="F43" i="4" s="1"/>
  <c r="H24" i="4"/>
  <c r="F24" i="4" s="1"/>
  <c r="H51" i="4"/>
  <c r="F51" i="4" s="1"/>
  <c r="H32" i="4"/>
  <c r="F32" i="4" s="1"/>
  <c r="J27" i="4"/>
  <c r="L27" i="4" s="1"/>
  <c r="J46" i="4"/>
  <c r="L46" i="4" s="1"/>
  <c r="J35" i="4"/>
  <c r="L35" i="4" s="1"/>
  <c r="J54" i="4"/>
  <c r="L54" i="4"/>
  <c r="H27" i="4"/>
  <c r="F27" i="4" s="1"/>
  <c r="H46" i="4"/>
  <c r="F46" i="4" s="1"/>
  <c r="H39" i="4"/>
  <c r="F39" i="4" s="1"/>
  <c r="H58" i="4"/>
  <c r="F58" i="4" s="1"/>
  <c r="H25" i="4"/>
  <c r="F25" i="4" s="1"/>
  <c r="H44" i="4"/>
  <c r="F44" i="4" s="1"/>
  <c r="H52" i="4"/>
  <c r="F52" i="4" s="1"/>
  <c r="H33" i="4"/>
  <c r="F33" i="4" s="1"/>
  <c r="F38" i="4"/>
  <c r="L57" i="4"/>
  <c r="L55" i="4"/>
  <c r="L43" i="4"/>
  <c r="J28" i="4"/>
  <c r="L28" i="4" s="1"/>
  <c r="J47" i="4"/>
  <c r="L47" i="4" s="1"/>
  <c r="H35" i="4"/>
  <c r="F35" i="4" s="1"/>
  <c r="H54" i="4"/>
  <c r="F54" i="4" s="1"/>
  <c r="J25" i="4"/>
  <c r="L25" i="4" s="1"/>
  <c r="J30" i="4"/>
  <c r="L30" i="4" s="1"/>
  <c r="J49" i="4"/>
  <c r="L49" i="4" s="1"/>
  <c r="I30" i="4"/>
  <c r="I38" i="4"/>
  <c r="I43" i="4"/>
  <c r="I47" i="4"/>
  <c r="I55" i="4"/>
  <c r="J43" i="4"/>
  <c r="J36" i="4"/>
  <c r="L36" i="4" s="1"/>
  <c r="H50" i="4"/>
  <c r="F50" i="4" s="1"/>
  <c r="I46" i="4"/>
  <c r="I50" i="4"/>
  <c r="I54" i="4"/>
  <c r="I58" i="4"/>
  <c r="J50" i="4"/>
  <c r="L50" i="4" s="1"/>
  <c r="J58" i="4"/>
  <c r="H57" i="4"/>
  <c r="F57" i="4" s="1"/>
  <c r="I10" i="3"/>
  <c r="H30" i="3" s="1"/>
  <c r="F30" i="3" s="1"/>
  <c r="L24" i="3"/>
  <c r="L38" i="3"/>
  <c r="L36" i="3"/>
  <c r="I18" i="3"/>
  <c r="I7" i="3"/>
  <c r="I19" i="3"/>
  <c r="F50" i="3"/>
  <c r="J30" i="3"/>
  <c r="L30" i="3" s="1"/>
  <c r="J49" i="3"/>
  <c r="L49" i="3" s="1"/>
  <c r="L51" i="3"/>
  <c r="H51" i="3"/>
  <c r="F51" i="3" s="1"/>
  <c r="H32" i="3"/>
  <c r="F32" i="3" s="1"/>
  <c r="H44" i="3"/>
  <c r="F44" i="3" s="1"/>
  <c r="H25" i="3"/>
  <c r="L35" i="3"/>
  <c r="H47" i="3"/>
  <c r="F47" i="3" s="1"/>
  <c r="H28" i="3"/>
  <c r="F28" i="3" s="1"/>
  <c r="J28" i="3"/>
  <c r="J47" i="3"/>
  <c r="L47" i="3" s="1"/>
  <c r="L31" i="3"/>
  <c r="F38" i="3"/>
  <c r="F58" i="3"/>
  <c r="H54" i="3"/>
  <c r="F54" i="3" s="1"/>
  <c r="H35" i="3"/>
  <c r="F35" i="3" s="1"/>
  <c r="J33" i="3"/>
  <c r="L33" i="3" s="1"/>
  <c r="J52" i="3"/>
  <c r="L52" i="3" s="1"/>
  <c r="J35" i="3"/>
  <c r="J54" i="3"/>
  <c r="L54" i="3" s="1"/>
  <c r="L55" i="3"/>
  <c r="H33" i="3"/>
  <c r="F33" i="3" s="1"/>
  <c r="H52" i="3"/>
  <c r="F52" i="3" s="1"/>
  <c r="J25" i="3"/>
  <c r="L25" i="3" s="1"/>
  <c r="J44" i="3"/>
  <c r="L44" i="3" s="1"/>
  <c r="H43" i="3"/>
  <c r="F43" i="3" s="1"/>
  <c r="H24" i="3"/>
  <c r="F24" i="3" s="1"/>
  <c r="J32" i="3"/>
  <c r="L32" i="3" s="1"/>
  <c r="J51" i="3"/>
  <c r="H38" i="3"/>
  <c r="H57" i="3"/>
  <c r="F57" i="3" s="1"/>
  <c r="F25" i="3"/>
  <c r="F39" i="3"/>
  <c r="H46" i="3"/>
  <c r="F46" i="3" s="1"/>
  <c r="H27" i="3"/>
  <c r="F27" i="3" s="1"/>
  <c r="L28" i="3"/>
  <c r="J27" i="3"/>
  <c r="L27" i="3" s="1"/>
  <c r="J46" i="3"/>
  <c r="H39" i="3"/>
  <c r="H58" i="3"/>
  <c r="L43" i="3"/>
  <c r="L46" i="3"/>
  <c r="I30" i="3"/>
  <c r="I38" i="3"/>
  <c r="J57" i="3"/>
  <c r="L57" i="3" s="1"/>
  <c r="H36" i="3"/>
  <c r="F36" i="3" s="1"/>
  <c r="I43" i="3"/>
  <c r="I47" i="3"/>
  <c r="I55" i="3"/>
  <c r="J43" i="3"/>
  <c r="J55" i="3"/>
  <c r="H31" i="3"/>
  <c r="F31" i="3" s="1"/>
  <c r="I46" i="3"/>
  <c r="I50" i="3"/>
  <c r="I54" i="3"/>
  <c r="I58" i="3"/>
  <c r="J50" i="3"/>
  <c r="L50" i="3" s="1"/>
  <c r="J58" i="3"/>
  <c r="J49" i="5" l="1"/>
  <c r="L49" i="5" s="1"/>
  <c r="H51" i="5"/>
  <c r="F51" i="5" s="1"/>
  <c r="J57" i="5"/>
  <c r="L57" i="5" s="1"/>
  <c r="H24" i="5"/>
  <c r="F24" i="5" s="1"/>
  <c r="J33" i="4"/>
  <c r="L33" i="4" s="1"/>
  <c r="H28" i="4"/>
  <c r="F28" i="4" s="1"/>
  <c r="H49" i="3"/>
  <c r="F49" i="3" s="1"/>
  <c r="H5" i="1"/>
  <c r="H7" i="1"/>
  <c r="H8" i="1"/>
  <c r="H10" i="1"/>
  <c r="H11" i="1"/>
  <c r="H12" i="1"/>
  <c r="H13" i="1"/>
  <c r="H15" i="1"/>
  <c r="H16" i="1"/>
  <c r="H18" i="1"/>
  <c r="H19" i="1"/>
  <c r="H4" i="1"/>
  <c r="F5" i="1"/>
  <c r="F7" i="1"/>
  <c r="F8" i="1"/>
  <c r="F10" i="1"/>
  <c r="F11" i="1"/>
  <c r="F12" i="1"/>
  <c r="F13" i="1"/>
  <c r="F15" i="1"/>
  <c r="F16" i="1"/>
  <c r="F18" i="1"/>
  <c r="F19" i="1"/>
  <c r="K19" i="1" s="1"/>
  <c r="J39" i="1" s="1"/>
  <c r="F4" i="1"/>
  <c r="E5" i="1"/>
  <c r="E7" i="1"/>
  <c r="E8" i="1"/>
  <c r="E10" i="1"/>
  <c r="K10" i="1" s="1"/>
  <c r="J30" i="1" s="1"/>
  <c r="E11" i="1"/>
  <c r="K11" i="1" s="1"/>
  <c r="J31" i="1" s="1"/>
  <c r="E12" i="1"/>
  <c r="E13" i="1"/>
  <c r="K13" i="1" s="1"/>
  <c r="J33" i="1" s="1"/>
  <c r="E15" i="1"/>
  <c r="E16" i="1"/>
  <c r="E18" i="1"/>
  <c r="E19" i="1"/>
  <c r="E4" i="1"/>
  <c r="K4" i="1" s="1"/>
  <c r="J24" i="1" s="1"/>
  <c r="C5" i="1"/>
  <c r="I5" i="1" s="1"/>
  <c r="H25" i="1" s="1"/>
  <c r="C7" i="1"/>
  <c r="I7" i="1" s="1"/>
  <c r="H27" i="1" s="1"/>
  <c r="C8" i="1"/>
  <c r="C10" i="1"/>
  <c r="C11" i="1"/>
  <c r="I11" i="1" s="1"/>
  <c r="H31" i="1" s="1"/>
  <c r="C12" i="1"/>
  <c r="I12" i="1" s="1"/>
  <c r="H32" i="1" s="1"/>
  <c r="C13" i="1"/>
  <c r="C15" i="1"/>
  <c r="C16" i="1"/>
  <c r="C18" i="1"/>
  <c r="C19" i="1"/>
  <c r="C4" i="1"/>
  <c r="I4" i="1" s="1"/>
  <c r="H24" i="1" s="1"/>
  <c r="W19" i="1"/>
  <c r="J19" i="1"/>
  <c r="X18" i="1"/>
  <c r="W18" i="1"/>
  <c r="J18" i="1"/>
  <c r="X17" i="1"/>
  <c r="W17" i="1"/>
  <c r="X16" i="1"/>
  <c r="W16" i="1"/>
  <c r="J16" i="1"/>
  <c r="X15" i="1"/>
  <c r="W15" i="1"/>
  <c r="J15" i="1"/>
  <c r="X14" i="1"/>
  <c r="W14" i="1"/>
  <c r="X13" i="1"/>
  <c r="W13" i="1"/>
  <c r="J13" i="1"/>
  <c r="X12" i="1"/>
  <c r="W12" i="1"/>
  <c r="J12" i="1"/>
  <c r="X11" i="1"/>
  <c r="W11" i="1"/>
  <c r="J11" i="1"/>
  <c r="X10" i="1"/>
  <c r="W10" i="1"/>
  <c r="J10" i="1"/>
  <c r="X9" i="1"/>
  <c r="W9" i="1"/>
  <c r="X8" i="1"/>
  <c r="W8" i="1"/>
  <c r="J8" i="1"/>
  <c r="I8" i="1"/>
  <c r="H28" i="1" s="1"/>
  <c r="X7" i="1"/>
  <c r="W7" i="1"/>
  <c r="J7" i="1"/>
  <c r="X6" i="1"/>
  <c r="W6" i="1"/>
  <c r="X5" i="1"/>
  <c r="W5" i="1"/>
  <c r="J5" i="1"/>
  <c r="X4" i="1"/>
  <c r="W4" i="1"/>
  <c r="J4" i="1"/>
  <c r="I10" i="1" l="1"/>
  <c r="H30" i="1" s="1"/>
  <c r="K8" i="1"/>
  <c r="J28" i="1" s="1"/>
  <c r="K7" i="1"/>
  <c r="J27" i="1" s="1"/>
  <c r="K5" i="1"/>
  <c r="J25" i="1" s="1"/>
  <c r="I18" i="1"/>
  <c r="K15" i="1"/>
  <c r="J35" i="1" s="1"/>
  <c r="I19" i="1"/>
  <c r="H39" i="1" s="1"/>
  <c r="K12" i="1"/>
  <c r="J32" i="1" s="1"/>
  <c r="I13" i="1"/>
  <c r="H33" i="1" s="1"/>
  <c r="K16" i="1"/>
  <c r="J36" i="1" s="1"/>
  <c r="K18" i="1"/>
  <c r="J38" i="1" s="1"/>
  <c r="I16" i="1"/>
  <c r="H36" i="1" s="1"/>
  <c r="I15" i="1"/>
  <c r="H35" i="1" s="1"/>
</calcChain>
</file>

<file path=xl/sharedStrings.xml><?xml version="1.0" encoding="utf-8"?>
<sst xmlns="http://schemas.openxmlformats.org/spreadsheetml/2006/main" count="520" uniqueCount="58">
  <si>
    <t>Vmode/Vreg5, low</t>
  </si>
  <si>
    <t>Vmode/Vreg5, typ</t>
  </si>
  <si>
    <t>Vmode/Vreg5, High</t>
  </si>
  <si>
    <t>MODE0~16        Mode     Freq         ILIM        ranger%(relate to VREG5V)</t>
  </si>
  <si>
    <t>LSL</t>
  </si>
  <si>
    <t>USL</t>
  </si>
  <si>
    <t>0000                       FCCM    400kHz      8A                    0~2/64</t>
  </si>
  <si>
    <t>0001                       FCCM    400kHZ    10A                   2/64~4/64</t>
  </si>
  <si>
    <t xml:space="preserve">0010                       FCCM    400kHz     12A                   4/64~6/64   </t>
  </si>
  <si>
    <t xml:space="preserve">0011                       FCCM    800kHz      8A                    6/64~8/64   </t>
  </si>
  <si>
    <t>0100                       FCCM    800kHz     10A                   8/64~10/64</t>
  </si>
  <si>
    <t>0101                       FCCM    800kHz     12A                   10/64~12/64</t>
  </si>
  <si>
    <t xml:space="preserve">0110                       FCCM    1.2MHz    8A                     12/64~14/64 </t>
  </si>
  <si>
    <t xml:space="preserve">0111                       FCCM    1.2MHz    10A                   14/64~16/64 </t>
  </si>
  <si>
    <t>1000                       DCM      400kHZ    8A                     16/64~18/64</t>
  </si>
  <si>
    <t>1001                       DCM      400kHz    10A                    18/64~20/64</t>
  </si>
  <si>
    <t>1010                       DCM      400kHz    12A                    20/64~22/64</t>
  </si>
  <si>
    <t>1011                       DCM      800kHz    8A                      22/64~24/64</t>
  </si>
  <si>
    <t>1100                       DCM      800kHz    10A                    24/64~26/64</t>
  </si>
  <si>
    <t>1101                       DCM      800kHz    12A                    26/64~28/64</t>
  </si>
  <si>
    <t>1110                       DCM      1.2MHz   8A                      28/64~30/64</t>
  </si>
  <si>
    <t>1111                       DCM      1.2MHz   10A                    30/64~64/64</t>
  </si>
  <si>
    <t>MODE Resistor Variation</t>
  </si>
  <si>
    <t>Rmode-up (- variation)</t>
  </si>
  <si>
    <t>Rmode-up (+ variation)</t>
  </si>
  <si>
    <t>Rmode-down (+variation)</t>
  </si>
  <si>
    <t>Rmode-down (-variation)</t>
  </si>
  <si>
    <t>MODE on DS</t>
  </si>
  <si>
    <t>ADC MODE</t>
  </si>
  <si>
    <t>Rmode-up (kohm)</t>
  </si>
  <si>
    <t>Rmode-down (kohm)</t>
  </si>
  <si>
    <t>/</t>
  </si>
  <si>
    <t>MODE Table</t>
  </si>
  <si>
    <t>MODE Threshold</t>
  </si>
  <si>
    <t>Production Limit</t>
  </si>
  <si>
    <t>H_limit (V)</t>
  </si>
  <si>
    <t>L_limit (V)</t>
  </si>
  <si>
    <t>Mode0</t>
  </si>
  <si>
    <t>Mode1</t>
  </si>
  <si>
    <t>Mode2</t>
  </si>
  <si>
    <t>Mode3</t>
  </si>
  <si>
    <t>Mode4</t>
  </si>
  <si>
    <t>Mode5</t>
  </si>
  <si>
    <t>Mode6</t>
  </si>
  <si>
    <t>Mode7</t>
  </si>
  <si>
    <t>Mode8</t>
  </si>
  <si>
    <t>Mode9</t>
  </si>
  <si>
    <t>Mode10</t>
  </si>
  <si>
    <t>Mode11</t>
  </si>
  <si>
    <t>Mode12</t>
  </si>
  <si>
    <t>Mode13</t>
  </si>
  <si>
    <t>Mode14</t>
  </si>
  <si>
    <t>Mode15</t>
  </si>
  <si>
    <t>H_limit Ratio</t>
  </si>
  <si>
    <t>L_limit Ratio</t>
  </si>
  <si>
    <t>Final Test Data Max/Min with 6 sigma</t>
  </si>
  <si>
    <t>Warning on low limit?</t>
  </si>
  <si>
    <t>Warning on high limit?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</si>
</sst>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1F497D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color rgb="FF000000"/>
      <name val="Calibri"/>
      <family val="2"/>
    </font>
    <font>
      <sz val="11"/>
      <color theme="1" tint="0.249977111117893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F0"/>
      <name val="Calibri"/>
      <family val="2"/>
    </font>
    <font>
      <b/>
      <sz val="11"/>
      <color rgb="FF00B0F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10" fontId="0" fillId="0" borderId="0" xfId="0" applyNumberFormat="1" applyFill="1" applyAlignment="1">
      <alignment horizontal="center"/>
    </xf>
    <xf numFmtId="0" fontId="1" fillId="0" borderId="0" xfId="0" applyFont="1" applyFill="1" applyAlignment="1">
      <alignment horizontal="center"/>
    </xf>
    <xf numFmtId="10" fontId="1" fillId="0" borderId="0" xfId="0" applyNumberFormat="1" applyFont="1" applyFill="1" applyAlignment="1">
      <alignment horizontal="center"/>
    </xf>
    <xf numFmtId="0" fontId="0" fillId="0" borderId="0" xfId="0" quotePrefix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10" fontId="5" fillId="0" borderId="0" xfId="0" applyNumberFormat="1" applyFont="1" applyAlignment="1">
      <alignment horizont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10" fontId="5" fillId="2" borderId="0" xfId="0" applyNumberFormat="1" applyFont="1" applyFill="1" applyAlignment="1">
      <alignment horizontal="center"/>
    </xf>
    <xf numFmtId="0" fontId="9" fillId="0" borderId="2" xfId="0" applyFont="1" applyBorder="1" applyAlignment="1">
      <alignment vertical="center"/>
    </xf>
    <xf numFmtId="10" fontId="9" fillId="0" borderId="4" xfId="0" applyNumberFormat="1" applyFont="1" applyBorder="1" applyAlignment="1">
      <alignment horizontal="right" vertical="center"/>
    </xf>
    <xf numFmtId="0" fontId="10" fillId="0" borderId="0" xfId="0" applyFont="1" applyAlignment="1">
      <alignment horizontal="center"/>
    </xf>
    <xf numFmtId="10" fontId="10" fillId="0" borderId="0" xfId="0" applyNumberFormat="1" applyFont="1" applyAlignment="1">
      <alignment horizontal="center"/>
    </xf>
    <xf numFmtId="10" fontId="10" fillId="2" borderId="0" xfId="0" applyNumberFormat="1" applyFont="1" applyFill="1" applyAlignment="1">
      <alignment horizontal="center"/>
    </xf>
    <xf numFmtId="10" fontId="10" fillId="0" borderId="0" xfId="0" applyNumberFormat="1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1" xfId="0" applyFont="1" applyBorder="1"/>
    <xf numFmtId="10" fontId="5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2F52A6-D6E5-481D-B3E6-667418A3682D}">
  <dimension ref="A1:X59"/>
  <sheetViews>
    <sheetView topLeftCell="A25" zoomScale="70" zoomScaleNormal="70" workbookViewId="0">
      <selection activeCell="A4" sqref="A4:A19"/>
    </sheetView>
  </sheetViews>
  <sheetFormatPr defaultRowHeight="14.5" x14ac:dyDescent="0.35"/>
  <cols>
    <col min="1" max="1" width="36.81640625" style="1" customWidth="1"/>
    <col min="2" max="3" width="22" style="1" customWidth="1"/>
    <col min="4" max="4" width="25.1796875" style="1" customWidth="1"/>
    <col min="5" max="5" width="15.26953125" style="1" customWidth="1"/>
    <col min="6" max="6" width="23.7265625" style="1" customWidth="1"/>
    <col min="7" max="7" width="25.26953125" style="1" customWidth="1"/>
    <col min="8" max="8" width="33.26953125" style="1" customWidth="1"/>
    <col min="9" max="9" width="27.81640625" style="1" customWidth="1"/>
    <col min="10" max="10" width="24.453125" style="1" customWidth="1"/>
    <col min="11" max="11" width="23.7265625" style="1" customWidth="1"/>
    <col min="12" max="12" width="26.7265625" style="1" customWidth="1"/>
    <col min="13" max="15" width="9.1796875" style="1"/>
    <col min="16" max="16" width="12.54296875" style="1" customWidth="1"/>
    <col min="17" max="24" width="9.1796875" style="1"/>
  </cols>
  <sheetData>
    <row r="1" spans="1:24" x14ac:dyDescent="0.35">
      <c r="A1" s="14" t="s">
        <v>22</v>
      </c>
      <c r="B1" s="34">
        <v>0.01</v>
      </c>
    </row>
    <row r="2" spans="1:24" x14ac:dyDescent="0.35">
      <c r="A2" s="14" t="s">
        <v>32</v>
      </c>
    </row>
    <row r="3" spans="1:24" x14ac:dyDescent="0.35">
      <c r="A3" s="3" t="s">
        <v>28</v>
      </c>
      <c r="B3" s="1" t="s">
        <v>27</v>
      </c>
      <c r="C3" s="1" t="s">
        <v>23</v>
      </c>
      <c r="D3" s="14" t="s">
        <v>29</v>
      </c>
      <c r="E3" s="1" t="s">
        <v>24</v>
      </c>
      <c r="F3" s="1" t="s">
        <v>26</v>
      </c>
      <c r="G3" s="14" t="s">
        <v>30</v>
      </c>
      <c r="H3" s="15" t="s">
        <v>25</v>
      </c>
      <c r="I3" s="18" t="s">
        <v>0</v>
      </c>
      <c r="J3" s="18" t="s">
        <v>1</v>
      </c>
      <c r="K3" s="18" t="s">
        <v>2</v>
      </c>
      <c r="M3" s="7"/>
      <c r="N3" s="3"/>
      <c r="P3" s="8" t="s">
        <v>3</v>
      </c>
      <c r="Q3" s="3"/>
      <c r="R3" s="3"/>
      <c r="S3" s="3"/>
      <c r="T3" s="3"/>
      <c r="U3" s="3"/>
      <c r="V3" s="3"/>
      <c r="W3" s="3" t="s">
        <v>4</v>
      </c>
      <c r="X3" s="3" t="s">
        <v>5</v>
      </c>
    </row>
    <row r="4" spans="1:24" x14ac:dyDescent="0.35">
      <c r="A4" s="1">
        <v>0</v>
      </c>
      <c r="B4" s="1">
        <v>1</v>
      </c>
      <c r="C4" s="1">
        <f>D4*(1-$B$1)</f>
        <v>5.0489999999999995</v>
      </c>
      <c r="D4" s="9">
        <v>5.0999999999999996</v>
      </c>
      <c r="E4" s="1">
        <f>D4*(1+$B$1)</f>
        <v>5.1509999999999998</v>
      </c>
      <c r="F4" s="1">
        <f>G4*(1-$B$1)</f>
        <v>297</v>
      </c>
      <c r="G4" s="9">
        <v>300</v>
      </c>
      <c r="H4" s="1">
        <f>G4*(1+$B$1)</f>
        <v>303</v>
      </c>
      <c r="I4" s="19">
        <f>C4/(C4+H4)</f>
        <v>1.6390249603147552E-2</v>
      </c>
      <c r="J4" s="19">
        <f>D4/(D4+G4)</f>
        <v>1.6715830875122909E-2</v>
      </c>
      <c r="K4" s="19">
        <f>E4/(E4+F4)</f>
        <v>1.7047767506974988E-2</v>
      </c>
      <c r="P4" s="10" t="s">
        <v>6</v>
      </c>
      <c r="V4" s="1">
        <v>0</v>
      </c>
      <c r="W4" s="2">
        <f>V4/64</f>
        <v>0</v>
      </c>
      <c r="X4" s="2">
        <f>V5/64</f>
        <v>3.125E-2</v>
      </c>
    </row>
    <row r="5" spans="1:24" x14ac:dyDescent="0.35">
      <c r="A5" s="1">
        <v>1</v>
      </c>
      <c r="B5" s="1">
        <v>2</v>
      </c>
      <c r="C5" s="1">
        <f t="shared" ref="C5:C19" si="0">D5*(1-$B$1)</f>
        <v>9.9</v>
      </c>
      <c r="D5" s="9">
        <v>10</v>
      </c>
      <c r="E5" s="1">
        <f t="shared" ref="E5:E19" si="1">D5*(1+$B$1)</f>
        <v>10.1</v>
      </c>
      <c r="F5" s="1">
        <f t="shared" ref="F5:F19" si="2">G5*(1-$B$1)</f>
        <v>198</v>
      </c>
      <c r="G5" s="9">
        <v>200</v>
      </c>
      <c r="H5" s="1">
        <f t="shared" ref="H5:H19" si="3">G5*(1+$B$1)</f>
        <v>202</v>
      </c>
      <c r="I5" s="19">
        <f>C5/(C5+H5)</f>
        <v>4.6720151014629542E-2</v>
      </c>
      <c r="J5" s="19">
        <f t="shared" ref="J5:J19" si="4">D5/(D5+G5)</f>
        <v>4.7619047619047616E-2</v>
      </c>
      <c r="K5" s="19">
        <f t="shared" ref="K5:K19" si="5">E5/(E5+F5)</f>
        <v>4.8534358481499278E-2</v>
      </c>
      <c r="P5" s="10" t="s">
        <v>7</v>
      </c>
      <c r="V5" s="1">
        <v>2</v>
      </c>
      <c r="W5" s="2">
        <f t="shared" ref="W5:W19" si="6">V5/64</f>
        <v>3.125E-2</v>
      </c>
      <c r="X5" s="2">
        <f t="shared" ref="X5:X18" si="7">V6/64</f>
        <v>6.25E-2</v>
      </c>
    </row>
    <row r="6" spans="1:24" x14ac:dyDescent="0.35">
      <c r="A6" s="1">
        <v>2</v>
      </c>
      <c r="B6" s="16" t="s">
        <v>31</v>
      </c>
      <c r="C6" s="16" t="s">
        <v>31</v>
      </c>
      <c r="D6" s="17" t="s">
        <v>31</v>
      </c>
      <c r="E6" s="16" t="s">
        <v>31</v>
      </c>
      <c r="F6" s="16" t="s">
        <v>31</v>
      </c>
      <c r="G6" s="17" t="s">
        <v>31</v>
      </c>
      <c r="H6" s="16" t="s">
        <v>31</v>
      </c>
      <c r="I6" s="18" t="s">
        <v>31</v>
      </c>
      <c r="J6" s="18" t="s">
        <v>31</v>
      </c>
      <c r="K6" s="18" t="s">
        <v>31</v>
      </c>
      <c r="P6" s="10" t="s">
        <v>8</v>
      </c>
      <c r="V6" s="1">
        <v>4</v>
      </c>
      <c r="W6" s="2">
        <f t="shared" si="6"/>
        <v>6.25E-2</v>
      </c>
      <c r="X6" s="2">
        <f t="shared" si="7"/>
        <v>9.375E-2</v>
      </c>
    </row>
    <row r="7" spans="1:24" x14ac:dyDescent="0.35">
      <c r="A7" s="1">
        <v>3</v>
      </c>
      <c r="B7" s="1">
        <v>3</v>
      </c>
      <c r="C7" s="1">
        <f t="shared" si="0"/>
        <v>19.8</v>
      </c>
      <c r="D7" s="9">
        <v>20</v>
      </c>
      <c r="E7" s="1">
        <f t="shared" si="1"/>
        <v>20.2</v>
      </c>
      <c r="F7" s="1">
        <f t="shared" si="2"/>
        <v>158.4</v>
      </c>
      <c r="G7" s="9">
        <v>160</v>
      </c>
      <c r="H7" s="1">
        <f t="shared" si="3"/>
        <v>161.6</v>
      </c>
      <c r="I7" s="19">
        <f t="shared" ref="I7:I19" si="8">C7/(C7+H7)</f>
        <v>0.10915104740904079</v>
      </c>
      <c r="J7" s="19">
        <f t="shared" si="4"/>
        <v>0.1111111111111111</v>
      </c>
      <c r="K7" s="19">
        <f t="shared" si="5"/>
        <v>0.11310190369540873</v>
      </c>
      <c r="P7" s="10" t="s">
        <v>9</v>
      </c>
      <c r="V7" s="1">
        <v>6</v>
      </c>
      <c r="W7" s="2">
        <f t="shared" si="6"/>
        <v>9.375E-2</v>
      </c>
      <c r="X7" s="2">
        <f t="shared" si="7"/>
        <v>0.125</v>
      </c>
    </row>
    <row r="8" spans="1:24" x14ac:dyDescent="0.35">
      <c r="A8" s="1">
        <v>4</v>
      </c>
      <c r="B8" s="1">
        <v>4</v>
      </c>
      <c r="C8" s="1">
        <f t="shared" si="0"/>
        <v>19.8</v>
      </c>
      <c r="D8" s="9">
        <v>20</v>
      </c>
      <c r="E8" s="1">
        <f t="shared" si="1"/>
        <v>20.2</v>
      </c>
      <c r="F8" s="1">
        <f t="shared" si="2"/>
        <v>118.8</v>
      </c>
      <c r="G8" s="9">
        <v>120</v>
      </c>
      <c r="H8" s="1">
        <f t="shared" si="3"/>
        <v>121.2</v>
      </c>
      <c r="I8" s="19">
        <f t="shared" si="8"/>
        <v>0.14042553191489363</v>
      </c>
      <c r="J8" s="19">
        <f t="shared" si="4"/>
        <v>0.14285714285714285</v>
      </c>
      <c r="K8" s="19">
        <f t="shared" si="5"/>
        <v>0.14532374100719425</v>
      </c>
      <c r="P8" s="10" t="s">
        <v>10</v>
      </c>
      <c r="V8" s="1">
        <v>8</v>
      </c>
      <c r="W8" s="2">
        <f t="shared" si="6"/>
        <v>0.125</v>
      </c>
      <c r="X8" s="2">
        <f t="shared" si="7"/>
        <v>0.15625</v>
      </c>
    </row>
    <row r="9" spans="1:24" x14ac:dyDescent="0.35">
      <c r="A9" s="1">
        <v>5</v>
      </c>
      <c r="B9" s="16" t="s">
        <v>31</v>
      </c>
      <c r="C9" s="16" t="s">
        <v>31</v>
      </c>
      <c r="D9" s="17" t="s">
        <v>31</v>
      </c>
      <c r="E9" s="16" t="s">
        <v>31</v>
      </c>
      <c r="F9" s="16" t="s">
        <v>31</v>
      </c>
      <c r="G9" s="17" t="s">
        <v>31</v>
      </c>
      <c r="H9" s="16" t="s">
        <v>31</v>
      </c>
      <c r="I9" s="18" t="s">
        <v>31</v>
      </c>
      <c r="J9" s="18" t="s">
        <v>31</v>
      </c>
      <c r="K9" s="18" t="s">
        <v>31</v>
      </c>
      <c r="P9" s="10" t="s">
        <v>11</v>
      </c>
      <c r="V9" s="1">
        <v>10</v>
      </c>
      <c r="W9" s="2">
        <f t="shared" si="6"/>
        <v>0.15625</v>
      </c>
      <c r="X9" s="2">
        <f t="shared" si="7"/>
        <v>0.1875</v>
      </c>
    </row>
    <row r="10" spans="1:24" x14ac:dyDescent="0.35">
      <c r="A10" s="1">
        <v>6</v>
      </c>
      <c r="B10" s="1">
        <v>5</v>
      </c>
      <c r="C10" s="1">
        <f t="shared" si="0"/>
        <v>50.49</v>
      </c>
      <c r="D10" s="9">
        <v>51</v>
      </c>
      <c r="E10" s="1">
        <f t="shared" si="1"/>
        <v>51.51</v>
      </c>
      <c r="F10" s="1">
        <f t="shared" si="2"/>
        <v>198</v>
      </c>
      <c r="G10" s="9">
        <v>200</v>
      </c>
      <c r="H10" s="1">
        <f t="shared" si="3"/>
        <v>202</v>
      </c>
      <c r="I10" s="19">
        <f t="shared" si="8"/>
        <v>0.19996831557685452</v>
      </c>
      <c r="J10" s="19">
        <f t="shared" si="4"/>
        <v>0.20318725099601595</v>
      </c>
      <c r="K10" s="19">
        <f t="shared" si="5"/>
        <v>0.20644463147769629</v>
      </c>
      <c r="P10" s="10" t="s">
        <v>12</v>
      </c>
      <c r="V10" s="1">
        <v>12</v>
      </c>
      <c r="W10" s="2">
        <f t="shared" si="6"/>
        <v>0.1875</v>
      </c>
      <c r="X10" s="2">
        <f t="shared" si="7"/>
        <v>0.21875</v>
      </c>
    </row>
    <row r="11" spans="1:24" x14ac:dyDescent="0.35">
      <c r="A11" s="1">
        <v>7</v>
      </c>
      <c r="B11" s="1">
        <v>6</v>
      </c>
      <c r="C11" s="1">
        <f t="shared" si="0"/>
        <v>50.49</v>
      </c>
      <c r="D11" s="11">
        <v>51</v>
      </c>
      <c r="E11" s="1">
        <f t="shared" si="1"/>
        <v>51.51</v>
      </c>
      <c r="F11" s="1">
        <f t="shared" si="2"/>
        <v>178.2</v>
      </c>
      <c r="G11" s="11">
        <v>180</v>
      </c>
      <c r="H11" s="1">
        <f t="shared" si="3"/>
        <v>181.8</v>
      </c>
      <c r="I11" s="19">
        <f t="shared" si="8"/>
        <v>0.21735761332816736</v>
      </c>
      <c r="J11" s="19">
        <f t="shared" si="4"/>
        <v>0.22077922077922077</v>
      </c>
      <c r="K11" s="19">
        <f t="shared" si="5"/>
        <v>0.22423925819511559</v>
      </c>
      <c r="M11" s="3"/>
      <c r="N11" s="3"/>
      <c r="P11" s="8" t="s">
        <v>13</v>
      </c>
      <c r="Q11" s="3"/>
      <c r="R11" s="3"/>
      <c r="S11" s="3"/>
      <c r="T11" s="3"/>
      <c r="U11" s="3"/>
      <c r="V11" s="3">
        <v>14</v>
      </c>
      <c r="W11" s="4">
        <f t="shared" si="6"/>
        <v>0.21875</v>
      </c>
      <c r="X11" s="4">
        <f t="shared" si="7"/>
        <v>0.25</v>
      </c>
    </row>
    <row r="12" spans="1:24" x14ac:dyDescent="0.35">
      <c r="A12" s="1">
        <v>8</v>
      </c>
      <c r="B12" s="1">
        <v>7</v>
      </c>
      <c r="C12" s="1">
        <f t="shared" si="0"/>
        <v>50.49</v>
      </c>
      <c r="D12" s="11">
        <v>51</v>
      </c>
      <c r="E12" s="1">
        <f t="shared" si="1"/>
        <v>51.51</v>
      </c>
      <c r="F12" s="1">
        <f t="shared" si="2"/>
        <v>148.5</v>
      </c>
      <c r="G12" s="11">
        <v>150</v>
      </c>
      <c r="H12" s="1">
        <f t="shared" si="3"/>
        <v>151.5</v>
      </c>
      <c r="I12" s="19">
        <f t="shared" si="8"/>
        <v>0.24996286944898263</v>
      </c>
      <c r="J12" s="19">
        <f t="shared" si="4"/>
        <v>0.2537313432835821</v>
      </c>
      <c r="K12" s="19">
        <f t="shared" si="5"/>
        <v>0.25753712314384281</v>
      </c>
      <c r="P12" s="8" t="s">
        <v>14</v>
      </c>
      <c r="Q12" s="3"/>
      <c r="R12" s="3"/>
      <c r="S12" s="3"/>
      <c r="T12" s="3"/>
      <c r="U12" s="3"/>
      <c r="V12" s="1">
        <v>16</v>
      </c>
      <c r="W12" s="2">
        <f t="shared" si="6"/>
        <v>0.25</v>
      </c>
      <c r="X12" s="2">
        <f t="shared" si="7"/>
        <v>0.28125</v>
      </c>
    </row>
    <row r="13" spans="1:24" x14ac:dyDescent="0.35">
      <c r="A13" s="1">
        <v>9</v>
      </c>
      <c r="B13" s="1">
        <v>8</v>
      </c>
      <c r="C13" s="1">
        <f t="shared" si="0"/>
        <v>50.49</v>
      </c>
      <c r="D13" s="11">
        <v>51</v>
      </c>
      <c r="E13" s="1">
        <f t="shared" si="1"/>
        <v>51.51</v>
      </c>
      <c r="F13" s="1">
        <f t="shared" si="2"/>
        <v>118.8</v>
      </c>
      <c r="G13" s="11">
        <v>120</v>
      </c>
      <c r="H13" s="1">
        <f t="shared" si="3"/>
        <v>121.2</v>
      </c>
      <c r="I13" s="19">
        <f t="shared" si="8"/>
        <v>0.29407653328673772</v>
      </c>
      <c r="J13" s="19">
        <f t="shared" si="4"/>
        <v>0.2982456140350877</v>
      </c>
      <c r="K13" s="19">
        <f t="shared" si="5"/>
        <v>0.30244847630790911</v>
      </c>
      <c r="P13" s="8" t="s">
        <v>15</v>
      </c>
      <c r="Q13" s="3"/>
      <c r="R13" s="3"/>
      <c r="S13" s="3"/>
      <c r="T13" s="3"/>
      <c r="U13" s="3"/>
      <c r="V13" s="3">
        <v>18</v>
      </c>
      <c r="W13" s="4">
        <f t="shared" si="6"/>
        <v>0.28125</v>
      </c>
      <c r="X13" s="4">
        <f t="shared" si="7"/>
        <v>0.3125</v>
      </c>
    </row>
    <row r="14" spans="1:24" x14ac:dyDescent="0.35">
      <c r="A14" s="1">
        <v>10</v>
      </c>
      <c r="B14" s="16" t="s">
        <v>31</v>
      </c>
      <c r="C14" s="16" t="s">
        <v>31</v>
      </c>
      <c r="D14" s="17" t="s">
        <v>31</v>
      </c>
      <c r="E14" s="16" t="s">
        <v>31</v>
      </c>
      <c r="F14" s="16" t="s">
        <v>31</v>
      </c>
      <c r="G14" s="17" t="s">
        <v>31</v>
      </c>
      <c r="H14" s="16" t="s">
        <v>31</v>
      </c>
      <c r="I14" s="18" t="s">
        <v>31</v>
      </c>
      <c r="J14" s="18" t="s">
        <v>31</v>
      </c>
      <c r="K14" s="18" t="s">
        <v>31</v>
      </c>
      <c r="M14" s="12"/>
      <c r="N14" s="12"/>
      <c r="P14" s="13" t="s">
        <v>16</v>
      </c>
      <c r="Q14" s="5"/>
      <c r="R14" s="5"/>
      <c r="S14" s="5"/>
      <c r="T14" s="5"/>
      <c r="U14" s="5"/>
      <c r="V14" s="5">
        <v>20</v>
      </c>
      <c r="W14" s="6">
        <f t="shared" si="6"/>
        <v>0.3125</v>
      </c>
      <c r="X14" s="6">
        <f t="shared" si="7"/>
        <v>0.34375</v>
      </c>
    </row>
    <row r="15" spans="1:24" x14ac:dyDescent="0.35">
      <c r="A15" s="1">
        <v>11</v>
      </c>
      <c r="B15" s="1">
        <v>9</v>
      </c>
      <c r="C15" s="1">
        <f t="shared" si="0"/>
        <v>50.49</v>
      </c>
      <c r="D15" s="9">
        <v>51</v>
      </c>
      <c r="E15" s="1">
        <f t="shared" si="1"/>
        <v>51.51</v>
      </c>
      <c r="F15" s="1">
        <f t="shared" si="2"/>
        <v>90.09</v>
      </c>
      <c r="G15" s="9">
        <v>91</v>
      </c>
      <c r="H15" s="1">
        <f t="shared" si="3"/>
        <v>91.91</v>
      </c>
      <c r="I15" s="19">
        <f t="shared" si="8"/>
        <v>0.35456460674157303</v>
      </c>
      <c r="J15" s="19">
        <f t="shared" si="4"/>
        <v>0.35915492957746481</v>
      </c>
      <c r="K15" s="19">
        <f t="shared" si="5"/>
        <v>0.36377118644067796</v>
      </c>
      <c r="P15" s="10" t="s">
        <v>17</v>
      </c>
      <c r="V15" s="1">
        <v>22</v>
      </c>
      <c r="W15" s="2">
        <f t="shared" si="6"/>
        <v>0.34375</v>
      </c>
      <c r="X15" s="2">
        <f t="shared" si="7"/>
        <v>0.375</v>
      </c>
    </row>
    <row r="16" spans="1:24" x14ac:dyDescent="0.35">
      <c r="A16" s="1">
        <v>12</v>
      </c>
      <c r="B16" s="1">
        <v>10</v>
      </c>
      <c r="C16" s="1">
        <f t="shared" si="0"/>
        <v>50.49</v>
      </c>
      <c r="D16" s="9">
        <v>51</v>
      </c>
      <c r="E16" s="1">
        <f t="shared" si="1"/>
        <v>51.51</v>
      </c>
      <c r="F16" s="1">
        <f t="shared" si="2"/>
        <v>81.179999999999993</v>
      </c>
      <c r="G16" s="9">
        <v>82</v>
      </c>
      <c r="H16" s="1">
        <f t="shared" si="3"/>
        <v>82.820000000000007</v>
      </c>
      <c r="I16" s="19">
        <f t="shared" si="8"/>
        <v>0.37874127972395172</v>
      </c>
      <c r="J16" s="19">
        <f t="shared" si="4"/>
        <v>0.38345864661654133</v>
      </c>
      <c r="K16" s="19">
        <f t="shared" si="5"/>
        <v>0.38819805561835857</v>
      </c>
      <c r="P16" s="10" t="s">
        <v>18</v>
      </c>
      <c r="V16" s="1">
        <v>24</v>
      </c>
      <c r="W16" s="2">
        <f t="shared" si="6"/>
        <v>0.375</v>
      </c>
      <c r="X16" s="2">
        <f t="shared" si="7"/>
        <v>0.40625</v>
      </c>
    </row>
    <row r="17" spans="1:24" x14ac:dyDescent="0.35">
      <c r="A17" s="1">
        <v>13</v>
      </c>
      <c r="B17" s="16" t="s">
        <v>31</v>
      </c>
      <c r="C17" s="16" t="s">
        <v>31</v>
      </c>
      <c r="D17" s="17" t="s">
        <v>31</v>
      </c>
      <c r="E17" s="16" t="s">
        <v>31</v>
      </c>
      <c r="F17" s="16" t="s">
        <v>31</v>
      </c>
      <c r="G17" s="17" t="s">
        <v>31</v>
      </c>
      <c r="H17" s="16" t="s">
        <v>31</v>
      </c>
      <c r="I17" s="18" t="s">
        <v>31</v>
      </c>
      <c r="J17" s="18" t="s">
        <v>31</v>
      </c>
      <c r="K17" s="18" t="s">
        <v>31</v>
      </c>
      <c r="P17" s="10" t="s">
        <v>19</v>
      </c>
      <c r="V17" s="1">
        <v>26</v>
      </c>
      <c r="W17" s="2">
        <f t="shared" si="6"/>
        <v>0.40625</v>
      </c>
      <c r="X17" s="2">
        <f t="shared" si="7"/>
        <v>0.4375</v>
      </c>
    </row>
    <row r="18" spans="1:24" x14ac:dyDescent="0.35">
      <c r="A18" s="1">
        <v>14</v>
      </c>
      <c r="B18" s="1">
        <v>11</v>
      </c>
      <c r="C18" s="1">
        <f t="shared" si="0"/>
        <v>50.49</v>
      </c>
      <c r="D18" s="9">
        <v>51</v>
      </c>
      <c r="E18" s="1">
        <f t="shared" si="1"/>
        <v>51.51</v>
      </c>
      <c r="F18" s="1">
        <f t="shared" si="2"/>
        <v>61.38</v>
      </c>
      <c r="G18" s="9">
        <v>62</v>
      </c>
      <c r="H18" s="1">
        <f t="shared" si="3"/>
        <v>62.62</v>
      </c>
      <c r="I18" s="19">
        <f t="shared" si="8"/>
        <v>0.44637963044823625</v>
      </c>
      <c r="J18" s="19">
        <f t="shared" si="4"/>
        <v>0.45132743362831856</v>
      </c>
      <c r="K18" s="19">
        <f t="shared" si="5"/>
        <v>0.45628487908583576</v>
      </c>
      <c r="P18" s="10" t="s">
        <v>20</v>
      </c>
      <c r="V18" s="1">
        <v>28</v>
      </c>
      <c r="W18" s="2">
        <f t="shared" si="6"/>
        <v>0.4375</v>
      </c>
      <c r="X18" s="2">
        <f t="shared" si="7"/>
        <v>0.46875</v>
      </c>
    </row>
    <row r="19" spans="1:24" x14ac:dyDescent="0.35">
      <c r="A19" s="1">
        <v>15</v>
      </c>
      <c r="B19" s="1">
        <v>12</v>
      </c>
      <c r="C19" s="1">
        <f t="shared" si="0"/>
        <v>50.49</v>
      </c>
      <c r="D19" s="9">
        <v>51</v>
      </c>
      <c r="E19" s="1">
        <f t="shared" si="1"/>
        <v>51.51</v>
      </c>
      <c r="F19" s="1">
        <f t="shared" si="2"/>
        <v>50.49</v>
      </c>
      <c r="G19" s="9">
        <v>51</v>
      </c>
      <c r="H19" s="1">
        <f t="shared" si="3"/>
        <v>51.51</v>
      </c>
      <c r="I19" s="19">
        <f t="shared" si="8"/>
        <v>0.495</v>
      </c>
      <c r="J19" s="19">
        <f t="shared" si="4"/>
        <v>0.5</v>
      </c>
      <c r="K19" s="19">
        <f t="shared" si="5"/>
        <v>0.505</v>
      </c>
      <c r="P19" s="10" t="s">
        <v>21</v>
      </c>
      <c r="V19" s="1">
        <v>30</v>
      </c>
      <c r="W19" s="2">
        <f t="shared" si="6"/>
        <v>0.46875</v>
      </c>
    </row>
    <row r="21" spans="1:24" x14ac:dyDescent="0.35">
      <c r="A21" s="14" t="s">
        <v>33</v>
      </c>
    </row>
    <row r="22" spans="1:24" ht="15" thickBot="1" x14ac:dyDescent="0.4">
      <c r="A22" s="1" t="s">
        <v>34</v>
      </c>
      <c r="B22" s="1">
        <v>4.8</v>
      </c>
    </row>
    <row r="23" spans="1:24" ht="15" thickBot="1" x14ac:dyDescent="0.4">
      <c r="A23" s="20"/>
      <c r="B23" s="21" t="s">
        <v>35</v>
      </c>
      <c r="C23" s="21" t="s">
        <v>36</v>
      </c>
      <c r="D23" s="26" t="s">
        <v>53</v>
      </c>
      <c r="E23" s="26" t="s">
        <v>54</v>
      </c>
      <c r="F23" s="24" t="s">
        <v>56</v>
      </c>
      <c r="G23" s="28" t="s">
        <v>54</v>
      </c>
      <c r="H23" s="23" t="s">
        <v>0</v>
      </c>
      <c r="I23" s="23" t="s">
        <v>1</v>
      </c>
      <c r="J23" s="23" t="s">
        <v>2</v>
      </c>
      <c r="K23" s="28" t="s">
        <v>53</v>
      </c>
      <c r="L23" s="24" t="s">
        <v>57</v>
      </c>
    </row>
    <row r="24" spans="1:24" ht="15" thickBot="1" x14ac:dyDescent="0.4">
      <c r="A24" s="22" t="s">
        <v>37</v>
      </c>
      <c r="B24" s="35">
        <v>0.13930000000000001</v>
      </c>
      <c r="C24" s="35">
        <v>0.16197</v>
      </c>
      <c r="D24" s="27">
        <f>B24/$B$22</f>
        <v>2.9020833333333336E-2</v>
      </c>
      <c r="E24" s="27">
        <f>C24/$B$22</f>
        <v>3.3743750000000003E-2</v>
      </c>
      <c r="F24" s="24" t="str">
        <f>IF(G24&lt;H24,"No","Yes")</f>
        <v>No</v>
      </c>
      <c r="G24" s="29">
        <v>0</v>
      </c>
      <c r="H24" s="19">
        <f>I4</f>
        <v>1.6390249603147552E-2</v>
      </c>
      <c r="I24" s="19">
        <f t="shared" ref="I24:J24" si="9">J4</f>
        <v>1.6715830875122909E-2</v>
      </c>
      <c r="J24" s="19">
        <f t="shared" si="9"/>
        <v>1.7047767506974988E-2</v>
      </c>
      <c r="K24" s="29">
        <f>D24</f>
        <v>2.9020833333333336E-2</v>
      </c>
      <c r="L24" s="24" t="str">
        <f>IF(OR(K24&gt;J24,J24=$P$24),"No","Yes")</f>
        <v>No</v>
      </c>
      <c r="P24" s="1" t="s">
        <v>31</v>
      </c>
    </row>
    <row r="25" spans="1:24" ht="15" thickBot="1" x14ac:dyDescent="0.4">
      <c r="A25" s="22" t="s">
        <v>38</v>
      </c>
      <c r="B25" s="35">
        <v>0.28949999999999998</v>
      </c>
      <c r="C25" s="35">
        <v>0.3125</v>
      </c>
      <c r="D25" s="27">
        <f t="shared" ref="D25:D39" si="10">B25/$B$22</f>
        <v>6.0312499999999998E-2</v>
      </c>
      <c r="E25" s="27">
        <f t="shared" ref="E25:E39" si="11">C25/$B$22</f>
        <v>6.5104166666666671E-2</v>
      </c>
      <c r="F25" s="24" t="str">
        <f t="shared" ref="F25:F39" si="12">IF(G25&lt;H25,"No","Yes")</f>
        <v>No</v>
      </c>
      <c r="G25" s="29">
        <f>E24</f>
        <v>3.3743750000000003E-2</v>
      </c>
      <c r="H25" s="19">
        <f t="shared" ref="H25:J39" si="13">I5</f>
        <v>4.6720151014629542E-2</v>
      </c>
      <c r="I25" s="19">
        <f t="shared" si="13"/>
        <v>4.7619047619047616E-2</v>
      </c>
      <c r="J25" s="19">
        <f t="shared" si="13"/>
        <v>4.8534358481499278E-2</v>
      </c>
      <c r="K25" s="29">
        <f t="shared" ref="K25:K39" si="14">D25</f>
        <v>6.0312499999999998E-2</v>
      </c>
      <c r="L25" s="24" t="str">
        <f t="shared" ref="L25:L38" si="15">IF(OR(K25&gt;J25,J25=$P$24),"No","Yes")</f>
        <v>No</v>
      </c>
    </row>
    <row r="26" spans="1:24" ht="15" thickBot="1" x14ac:dyDescent="0.4">
      <c r="A26" s="22" t="s">
        <v>39</v>
      </c>
      <c r="B26" s="35">
        <v>0.43590000000000001</v>
      </c>
      <c r="C26" s="35">
        <v>0.46579999999999999</v>
      </c>
      <c r="D26" s="27">
        <f t="shared" si="10"/>
        <v>9.0812500000000004E-2</v>
      </c>
      <c r="E26" s="27">
        <f t="shared" si="11"/>
        <v>9.7041666666666665E-2</v>
      </c>
      <c r="F26" s="24" t="str">
        <f t="shared" si="12"/>
        <v>No</v>
      </c>
      <c r="G26" s="29">
        <f t="shared" ref="G26:G40" si="16">E25</f>
        <v>6.5104166666666671E-2</v>
      </c>
      <c r="H26" s="19" t="str">
        <f t="shared" si="13"/>
        <v>/</v>
      </c>
      <c r="I26" s="19" t="str">
        <f t="shared" si="13"/>
        <v>/</v>
      </c>
      <c r="J26" s="19" t="str">
        <f t="shared" si="13"/>
        <v>/</v>
      </c>
      <c r="K26" s="29">
        <f t="shared" si="14"/>
        <v>9.0812500000000004E-2</v>
      </c>
      <c r="L26" s="24" t="str">
        <f t="shared" si="15"/>
        <v>No</v>
      </c>
    </row>
    <row r="27" spans="1:24" ht="15" thickBot="1" x14ac:dyDescent="0.4">
      <c r="A27" s="22" t="s">
        <v>40</v>
      </c>
      <c r="B27" s="35">
        <v>0.58830000000000005</v>
      </c>
      <c r="C27" s="35">
        <v>0.62450000000000006</v>
      </c>
      <c r="D27" s="27">
        <f t="shared" si="10"/>
        <v>0.12256250000000002</v>
      </c>
      <c r="E27" s="27">
        <f t="shared" si="11"/>
        <v>0.13010416666666669</v>
      </c>
      <c r="F27" s="24" t="str">
        <f t="shared" si="12"/>
        <v>No</v>
      </c>
      <c r="G27" s="29">
        <f t="shared" si="16"/>
        <v>9.7041666666666665E-2</v>
      </c>
      <c r="H27" s="19">
        <f t="shared" si="13"/>
        <v>0.10915104740904079</v>
      </c>
      <c r="I27" s="19">
        <f t="shared" si="13"/>
        <v>0.1111111111111111</v>
      </c>
      <c r="J27" s="19">
        <f t="shared" si="13"/>
        <v>0.11310190369540873</v>
      </c>
      <c r="K27" s="29">
        <f t="shared" si="14"/>
        <v>0.12256250000000002</v>
      </c>
      <c r="L27" s="24" t="str">
        <f t="shared" si="15"/>
        <v>No</v>
      </c>
    </row>
    <row r="28" spans="1:24" ht="15" thickBot="1" x14ac:dyDescent="0.4">
      <c r="A28" s="22" t="s">
        <v>41</v>
      </c>
      <c r="B28" s="35">
        <v>0.73599999999999999</v>
      </c>
      <c r="C28" s="35">
        <v>0.78349999999999997</v>
      </c>
      <c r="D28" s="27">
        <f t="shared" si="10"/>
        <v>0.15333333333333335</v>
      </c>
      <c r="E28" s="27">
        <f t="shared" si="11"/>
        <v>0.16322916666666668</v>
      </c>
      <c r="F28" s="24" t="str">
        <f t="shared" si="12"/>
        <v>No</v>
      </c>
      <c r="G28" s="29">
        <f t="shared" si="16"/>
        <v>0.13010416666666669</v>
      </c>
      <c r="H28" s="19">
        <f t="shared" si="13"/>
        <v>0.14042553191489363</v>
      </c>
      <c r="I28" s="19">
        <f t="shared" si="13"/>
        <v>0.14285714285714285</v>
      </c>
      <c r="J28" s="19">
        <f t="shared" si="13"/>
        <v>0.14532374100719425</v>
      </c>
      <c r="K28" s="29">
        <f t="shared" si="14"/>
        <v>0.15333333333333335</v>
      </c>
      <c r="L28" s="24" t="str">
        <f t="shared" si="15"/>
        <v>No</v>
      </c>
    </row>
    <row r="29" spans="1:24" ht="15" thickBot="1" x14ac:dyDescent="0.4">
      <c r="A29" s="22" t="s">
        <v>42</v>
      </c>
      <c r="B29" s="35">
        <v>0.88759999999999994</v>
      </c>
      <c r="C29" s="35">
        <v>0.91210000000000002</v>
      </c>
      <c r="D29" s="27">
        <f t="shared" si="10"/>
        <v>0.18491666666666667</v>
      </c>
      <c r="E29" s="27">
        <f t="shared" si="11"/>
        <v>0.19002083333333333</v>
      </c>
      <c r="F29" s="24" t="str">
        <f t="shared" si="12"/>
        <v>No</v>
      </c>
      <c r="G29" s="29">
        <f t="shared" si="16"/>
        <v>0.16322916666666668</v>
      </c>
      <c r="H29" s="19" t="str">
        <f t="shared" si="13"/>
        <v>/</v>
      </c>
      <c r="I29" s="19" t="str">
        <f t="shared" si="13"/>
        <v>/</v>
      </c>
      <c r="J29" s="19" t="str">
        <f t="shared" si="13"/>
        <v>/</v>
      </c>
      <c r="K29" s="29">
        <f t="shared" si="14"/>
        <v>0.18491666666666667</v>
      </c>
      <c r="L29" s="24" t="str">
        <f t="shared" si="15"/>
        <v>No</v>
      </c>
    </row>
    <row r="30" spans="1:24" ht="15" thickBot="1" x14ac:dyDescent="0.4">
      <c r="A30" s="22" t="s">
        <v>43</v>
      </c>
      <c r="B30" s="35">
        <v>0.99560000000000004</v>
      </c>
      <c r="C30" s="35">
        <v>1.0246999999999999</v>
      </c>
      <c r="D30" s="27">
        <f t="shared" si="10"/>
        <v>0.20741666666666669</v>
      </c>
      <c r="E30" s="27">
        <f t="shared" si="11"/>
        <v>0.21347916666666666</v>
      </c>
      <c r="F30" s="24" t="str">
        <f t="shared" si="12"/>
        <v>No</v>
      </c>
      <c r="G30" s="29">
        <f t="shared" si="16"/>
        <v>0.19002083333333333</v>
      </c>
      <c r="H30" s="19">
        <f t="shared" si="13"/>
        <v>0.19996831557685452</v>
      </c>
      <c r="I30" s="19">
        <f t="shared" si="13"/>
        <v>0.20318725099601595</v>
      </c>
      <c r="J30" s="36">
        <f t="shared" si="13"/>
        <v>0.20644463147769629</v>
      </c>
      <c r="K30" s="31">
        <f t="shared" si="14"/>
        <v>0.20741666666666669</v>
      </c>
      <c r="L30" s="33" t="str">
        <f t="shared" si="15"/>
        <v>No</v>
      </c>
    </row>
    <row r="31" spans="1:24" ht="15" thickBot="1" x14ac:dyDescent="0.4">
      <c r="A31" s="22" t="s">
        <v>44</v>
      </c>
      <c r="B31" s="35">
        <v>1.1444000000000001</v>
      </c>
      <c r="C31" s="35">
        <v>1.1745000000000001</v>
      </c>
      <c r="D31" s="27">
        <f t="shared" si="10"/>
        <v>0.23841666666666669</v>
      </c>
      <c r="E31" s="27">
        <f t="shared" si="11"/>
        <v>0.24468750000000003</v>
      </c>
      <c r="F31" s="24" t="str">
        <f t="shared" si="12"/>
        <v>No</v>
      </c>
      <c r="G31" s="29">
        <f t="shared" si="16"/>
        <v>0.21347916666666666</v>
      </c>
      <c r="H31" s="19">
        <f t="shared" si="13"/>
        <v>0.21735761332816736</v>
      </c>
      <c r="I31" s="19">
        <f t="shared" si="13"/>
        <v>0.22077922077922077</v>
      </c>
      <c r="J31" s="19">
        <f t="shared" si="13"/>
        <v>0.22423925819511559</v>
      </c>
      <c r="K31" s="29">
        <f t="shared" si="14"/>
        <v>0.23841666666666669</v>
      </c>
      <c r="L31" s="24" t="str">
        <f t="shared" si="15"/>
        <v>No</v>
      </c>
    </row>
    <row r="32" spans="1:24" ht="15" thickBot="1" x14ac:dyDescent="0.4">
      <c r="A32" s="22" t="s">
        <v>45</v>
      </c>
      <c r="B32" s="35">
        <v>1.3206</v>
      </c>
      <c r="C32" s="35">
        <v>1.3597999999999999</v>
      </c>
      <c r="D32" s="27">
        <f t="shared" si="10"/>
        <v>0.27512500000000001</v>
      </c>
      <c r="E32" s="27">
        <f t="shared" si="11"/>
        <v>0.28329166666666666</v>
      </c>
      <c r="F32" s="24" t="str">
        <f t="shared" si="12"/>
        <v>No</v>
      </c>
      <c r="G32" s="29">
        <f t="shared" si="16"/>
        <v>0.24468750000000003</v>
      </c>
      <c r="H32" s="19">
        <f t="shared" si="13"/>
        <v>0.24996286944898263</v>
      </c>
      <c r="I32" s="19">
        <f t="shared" si="13"/>
        <v>0.2537313432835821</v>
      </c>
      <c r="J32" s="19">
        <f t="shared" si="13"/>
        <v>0.25753712314384281</v>
      </c>
      <c r="K32" s="29">
        <f t="shared" si="14"/>
        <v>0.27512500000000001</v>
      </c>
      <c r="L32" s="24" t="str">
        <f t="shared" si="15"/>
        <v>No</v>
      </c>
    </row>
    <row r="33" spans="1:12" ht="15" thickBot="1" x14ac:dyDescent="0.4">
      <c r="A33" s="22" t="s">
        <v>46</v>
      </c>
      <c r="B33" s="35">
        <v>1.4863999999999999</v>
      </c>
      <c r="C33" s="35">
        <v>1.5112000000000001</v>
      </c>
      <c r="D33" s="27">
        <f t="shared" si="10"/>
        <v>0.30966666666666665</v>
      </c>
      <c r="E33" s="27">
        <f t="shared" si="11"/>
        <v>0.31483333333333335</v>
      </c>
      <c r="F33" s="24" t="str">
        <f t="shared" si="12"/>
        <v>No</v>
      </c>
      <c r="G33" s="29">
        <f t="shared" si="16"/>
        <v>0.28329166666666666</v>
      </c>
      <c r="H33" s="19">
        <f t="shared" si="13"/>
        <v>0.29407653328673772</v>
      </c>
      <c r="I33" s="19">
        <f t="shared" si="13"/>
        <v>0.2982456140350877</v>
      </c>
      <c r="J33" s="19">
        <f t="shared" si="13"/>
        <v>0.30244847630790911</v>
      </c>
      <c r="K33" s="29">
        <f t="shared" si="14"/>
        <v>0.30966666666666665</v>
      </c>
      <c r="L33" s="24" t="str">
        <f t="shared" si="15"/>
        <v>No</v>
      </c>
    </row>
    <row r="34" spans="1:12" ht="15" thickBot="1" x14ac:dyDescent="0.4">
      <c r="A34" s="22" t="s">
        <v>47</v>
      </c>
      <c r="B34" s="35">
        <v>1.6367</v>
      </c>
      <c r="C34" s="35">
        <v>1.6628000000000001</v>
      </c>
      <c r="D34" s="27">
        <f t="shared" si="10"/>
        <v>0.34097916666666667</v>
      </c>
      <c r="E34" s="27">
        <f t="shared" si="11"/>
        <v>0.34641666666666671</v>
      </c>
      <c r="F34" s="24" t="str">
        <f t="shared" si="12"/>
        <v>No</v>
      </c>
      <c r="G34" s="29">
        <f t="shared" si="16"/>
        <v>0.31483333333333335</v>
      </c>
      <c r="H34" s="19" t="str">
        <f t="shared" si="13"/>
        <v>/</v>
      </c>
      <c r="I34" s="19" t="str">
        <f t="shared" si="13"/>
        <v>/</v>
      </c>
      <c r="J34" s="19" t="str">
        <f t="shared" si="13"/>
        <v>/</v>
      </c>
      <c r="K34" s="29">
        <f t="shared" si="14"/>
        <v>0.34097916666666667</v>
      </c>
      <c r="L34" s="24" t="str">
        <f t="shared" si="15"/>
        <v>No</v>
      </c>
    </row>
    <row r="35" spans="1:12" ht="15" thickBot="1" x14ac:dyDescent="0.4">
      <c r="A35" s="22" t="s">
        <v>48</v>
      </c>
      <c r="B35" s="35">
        <v>1.7667999999999999</v>
      </c>
      <c r="C35" s="35">
        <v>1.7936000000000001</v>
      </c>
      <c r="D35" s="27">
        <f t="shared" si="10"/>
        <v>0.36808333333333332</v>
      </c>
      <c r="E35" s="27">
        <f t="shared" si="11"/>
        <v>0.3736666666666667</v>
      </c>
      <c r="F35" s="24" t="str">
        <f t="shared" si="12"/>
        <v>No</v>
      </c>
      <c r="G35" s="29">
        <f t="shared" si="16"/>
        <v>0.34641666666666671</v>
      </c>
      <c r="H35" s="19">
        <f t="shared" si="13"/>
        <v>0.35456460674157303</v>
      </c>
      <c r="I35" s="19">
        <f t="shared" si="13"/>
        <v>0.35915492957746481</v>
      </c>
      <c r="J35" s="19">
        <f t="shared" si="13"/>
        <v>0.36377118644067796</v>
      </c>
      <c r="K35" s="29">
        <f t="shared" si="14"/>
        <v>0.36808333333333332</v>
      </c>
      <c r="L35" s="24" t="str">
        <f t="shared" si="15"/>
        <v>No</v>
      </c>
    </row>
    <row r="36" spans="1:12" ht="15" thickBot="1" x14ac:dyDescent="0.4">
      <c r="A36" s="22" t="s">
        <v>49</v>
      </c>
      <c r="B36" s="35">
        <v>1.9282999999999999</v>
      </c>
      <c r="C36" s="35">
        <v>1.9708000000000001</v>
      </c>
      <c r="D36" s="27">
        <f t="shared" si="10"/>
        <v>0.40172916666666664</v>
      </c>
      <c r="E36" s="27">
        <f t="shared" si="11"/>
        <v>0.41058333333333336</v>
      </c>
      <c r="F36" s="24" t="str">
        <f t="shared" si="12"/>
        <v>No</v>
      </c>
      <c r="G36" s="29">
        <f t="shared" si="16"/>
        <v>0.3736666666666667</v>
      </c>
      <c r="H36" s="19">
        <f t="shared" si="13"/>
        <v>0.37874127972395172</v>
      </c>
      <c r="I36" s="19">
        <f t="shared" si="13"/>
        <v>0.38345864661654133</v>
      </c>
      <c r="J36" s="19">
        <f t="shared" si="13"/>
        <v>0.38819805561835857</v>
      </c>
      <c r="K36" s="29">
        <f t="shared" si="14"/>
        <v>0.40172916666666664</v>
      </c>
      <c r="L36" s="24" t="str">
        <f t="shared" si="15"/>
        <v>No</v>
      </c>
    </row>
    <row r="37" spans="1:12" ht="15" thickBot="1" x14ac:dyDescent="0.4">
      <c r="A37" s="22" t="s">
        <v>50</v>
      </c>
      <c r="B37" s="35">
        <v>2</v>
      </c>
      <c r="C37" s="35">
        <v>2.15</v>
      </c>
      <c r="D37" s="27">
        <f t="shared" si="10"/>
        <v>0.41666666666666669</v>
      </c>
      <c r="E37" s="27">
        <f>C37/$B$22</f>
        <v>0.44791666666666669</v>
      </c>
      <c r="F37" s="24" t="str">
        <f t="shared" si="12"/>
        <v>No</v>
      </c>
      <c r="G37" s="29">
        <f t="shared" si="16"/>
        <v>0.41058333333333336</v>
      </c>
      <c r="H37" s="19" t="str">
        <f t="shared" si="13"/>
        <v>/</v>
      </c>
      <c r="I37" s="19" t="str">
        <f t="shared" si="13"/>
        <v>/</v>
      </c>
      <c r="J37" s="19" t="str">
        <f t="shared" si="13"/>
        <v>/</v>
      </c>
      <c r="K37" s="29">
        <f t="shared" si="14"/>
        <v>0.41666666666666669</v>
      </c>
      <c r="L37" s="24" t="str">
        <f t="shared" si="15"/>
        <v>No</v>
      </c>
    </row>
    <row r="38" spans="1:12" ht="15" thickBot="1" x14ac:dyDescent="0.4">
      <c r="A38" s="22" t="s">
        <v>51</v>
      </c>
      <c r="B38" s="35">
        <v>2.2231399999999999</v>
      </c>
      <c r="C38" s="35">
        <v>2.2684000000000002</v>
      </c>
      <c r="D38" s="27">
        <f t="shared" si="10"/>
        <v>0.46315416666666664</v>
      </c>
      <c r="E38" s="27">
        <f t="shared" si="11"/>
        <v>0.47258333333333341</v>
      </c>
      <c r="F38" s="32" t="str">
        <f t="shared" si="12"/>
        <v>Yes</v>
      </c>
      <c r="G38" s="30">
        <f>E37</f>
        <v>0.44791666666666669</v>
      </c>
      <c r="H38" s="25">
        <f>I18</f>
        <v>0.44637963044823625</v>
      </c>
      <c r="I38" s="19">
        <f t="shared" si="13"/>
        <v>0.45132743362831856</v>
      </c>
      <c r="J38" s="19">
        <f t="shared" si="13"/>
        <v>0.45628487908583576</v>
      </c>
      <c r="K38" s="29">
        <f t="shared" si="14"/>
        <v>0.46315416666666664</v>
      </c>
      <c r="L38" s="24" t="str">
        <f t="shared" si="15"/>
        <v>No</v>
      </c>
    </row>
    <row r="39" spans="1:12" ht="15" thickBot="1" x14ac:dyDescent="0.4">
      <c r="A39" s="22" t="s">
        <v>52</v>
      </c>
      <c r="B39" s="35">
        <v>2.4382000000000001</v>
      </c>
      <c r="C39" s="35">
        <v>2.4931299999999998</v>
      </c>
      <c r="D39" s="27">
        <f t="shared" si="10"/>
        <v>0.5079583333333334</v>
      </c>
      <c r="E39" s="27">
        <f t="shared" si="11"/>
        <v>0.51940208333333338</v>
      </c>
      <c r="F39" s="24" t="str">
        <f t="shared" si="12"/>
        <v>No</v>
      </c>
      <c r="G39" s="29">
        <f t="shared" si="16"/>
        <v>0.47258333333333341</v>
      </c>
      <c r="H39" s="19">
        <f t="shared" si="13"/>
        <v>0.495</v>
      </c>
      <c r="I39" s="19">
        <f t="shared" si="13"/>
        <v>0.5</v>
      </c>
      <c r="J39" s="19">
        <f t="shared" si="13"/>
        <v>0.505</v>
      </c>
      <c r="K39" s="29">
        <f t="shared" si="14"/>
        <v>0.5079583333333334</v>
      </c>
    </row>
    <row r="40" spans="1:12" x14ac:dyDescent="0.35">
      <c r="G40" s="29">
        <f t="shared" si="16"/>
        <v>0.51940208333333338</v>
      </c>
    </row>
    <row r="41" spans="1:12" ht="15" thickBot="1" x14ac:dyDescent="0.4">
      <c r="A41" s="1" t="s">
        <v>55</v>
      </c>
    </row>
    <row r="42" spans="1:12" ht="15" thickBot="1" x14ac:dyDescent="0.4">
      <c r="A42" s="20"/>
      <c r="B42" s="21" t="s">
        <v>35</v>
      </c>
      <c r="C42" s="21" t="s">
        <v>36</v>
      </c>
      <c r="D42" s="26" t="s">
        <v>53</v>
      </c>
      <c r="E42" s="26" t="s">
        <v>54</v>
      </c>
      <c r="F42" s="24" t="s">
        <v>56</v>
      </c>
      <c r="G42" s="28" t="s">
        <v>54</v>
      </c>
      <c r="H42" s="18" t="s">
        <v>0</v>
      </c>
      <c r="I42" s="18" t="s">
        <v>1</v>
      </c>
      <c r="J42" s="18" t="s">
        <v>2</v>
      </c>
      <c r="K42" s="28" t="s">
        <v>53</v>
      </c>
      <c r="L42" s="24" t="s">
        <v>57</v>
      </c>
    </row>
    <row r="43" spans="1:12" ht="15" thickBot="1" x14ac:dyDescent="0.4">
      <c r="A43" s="22" t="s">
        <v>37</v>
      </c>
      <c r="B43" s="35">
        <v>0.13883999999999999</v>
      </c>
      <c r="C43" s="35">
        <v>0.16056000000000001</v>
      </c>
      <c r="D43" s="27">
        <f>B43/$B$22</f>
        <v>2.8924999999999999E-2</v>
      </c>
      <c r="E43" s="27">
        <f>C43/$B$22</f>
        <v>3.3450000000000001E-2</v>
      </c>
      <c r="F43" s="24" t="str">
        <f>IF(G43&lt;H43,"No","Yes")</f>
        <v>No</v>
      </c>
      <c r="G43" s="29">
        <v>0</v>
      </c>
      <c r="H43" s="19">
        <f>I4</f>
        <v>1.6390249603147552E-2</v>
      </c>
      <c r="I43" s="19">
        <f t="shared" ref="I43:J43" si="17">J4</f>
        <v>1.6715830875122909E-2</v>
      </c>
      <c r="J43" s="19">
        <f t="shared" si="17"/>
        <v>1.7047767506974988E-2</v>
      </c>
      <c r="K43" s="29">
        <f>D43</f>
        <v>2.8924999999999999E-2</v>
      </c>
      <c r="L43" s="24" t="str">
        <f>IF(OR(K43&gt;J43,J43=$P$24),"No","Yes")</f>
        <v>No</v>
      </c>
    </row>
    <row r="44" spans="1:12" ht="15" thickBot="1" x14ac:dyDescent="0.4">
      <c r="A44" s="22" t="s">
        <v>38</v>
      </c>
      <c r="B44" s="35">
        <v>0.28839999999999999</v>
      </c>
      <c r="C44" s="35">
        <v>0.31059999999999999</v>
      </c>
      <c r="D44" s="27">
        <f t="shared" ref="D44:D58" si="18">B44/$B$22</f>
        <v>6.0083333333333336E-2</v>
      </c>
      <c r="E44" s="27">
        <f t="shared" ref="E44:E55" si="19">C44/$B$22</f>
        <v>6.470833333333334E-2</v>
      </c>
      <c r="F44" s="24" t="str">
        <f t="shared" ref="F44:F58" si="20">IF(G44&lt;H44,"No","Yes")</f>
        <v>No</v>
      </c>
      <c r="G44" s="29">
        <f>E43</f>
        <v>3.3450000000000001E-2</v>
      </c>
      <c r="H44" s="19">
        <f t="shared" ref="H44:J44" si="21">I5</f>
        <v>4.6720151014629542E-2</v>
      </c>
      <c r="I44" s="19">
        <f t="shared" si="21"/>
        <v>4.7619047619047616E-2</v>
      </c>
      <c r="J44" s="19">
        <f t="shared" si="21"/>
        <v>4.8534358481499278E-2</v>
      </c>
      <c r="K44" s="29">
        <f t="shared" ref="K44:K58" si="22">D44</f>
        <v>6.0083333333333336E-2</v>
      </c>
      <c r="L44" s="24" t="str">
        <f t="shared" ref="L44:L57" si="23">IF(OR(K44&gt;J44,J44=$P$24),"No","Yes")</f>
        <v>No</v>
      </c>
    </row>
    <row r="45" spans="1:12" ht="15" thickBot="1" x14ac:dyDescent="0.4">
      <c r="A45" s="22" t="s">
        <v>39</v>
      </c>
      <c r="B45" s="35">
        <v>0.43730000000000002</v>
      </c>
      <c r="C45" s="35">
        <v>0.4607</v>
      </c>
      <c r="D45" s="27">
        <f t="shared" si="18"/>
        <v>9.1104166666666681E-2</v>
      </c>
      <c r="E45" s="27">
        <f t="shared" si="19"/>
        <v>9.5979166666666671E-2</v>
      </c>
      <c r="F45" s="24" t="str">
        <f t="shared" si="20"/>
        <v>No</v>
      </c>
      <c r="G45" s="29">
        <f t="shared" ref="G45:G59" si="24">E44</f>
        <v>6.470833333333334E-2</v>
      </c>
      <c r="H45" s="19" t="str">
        <f t="shared" ref="H45:J45" si="25">I6</f>
        <v>/</v>
      </c>
      <c r="I45" s="19" t="str">
        <f t="shared" si="25"/>
        <v>/</v>
      </c>
      <c r="J45" s="19" t="str">
        <f t="shared" si="25"/>
        <v>/</v>
      </c>
      <c r="K45" s="29">
        <f t="shared" si="22"/>
        <v>9.1104166666666681E-2</v>
      </c>
      <c r="L45" s="24" t="str">
        <f t="shared" si="23"/>
        <v>No</v>
      </c>
    </row>
    <row r="46" spans="1:12" ht="15" thickBot="1" x14ac:dyDescent="0.4">
      <c r="A46" s="22" t="s">
        <v>40</v>
      </c>
      <c r="B46" s="35">
        <v>0.58741999999999994</v>
      </c>
      <c r="C46" s="35">
        <v>0.61058000000000001</v>
      </c>
      <c r="D46" s="27">
        <f t="shared" si="18"/>
        <v>0.12237916666666666</v>
      </c>
      <c r="E46" s="27">
        <f t="shared" si="19"/>
        <v>0.12720416666666667</v>
      </c>
      <c r="F46" s="24" t="str">
        <f t="shared" si="20"/>
        <v>No</v>
      </c>
      <c r="G46" s="29">
        <f t="shared" si="24"/>
        <v>9.5979166666666671E-2</v>
      </c>
      <c r="H46" s="19">
        <f t="shared" ref="H46:J46" si="26">I7</f>
        <v>0.10915104740904079</v>
      </c>
      <c r="I46" s="19">
        <f t="shared" si="26"/>
        <v>0.1111111111111111</v>
      </c>
      <c r="J46" s="19">
        <f t="shared" si="26"/>
        <v>0.11310190369540873</v>
      </c>
      <c r="K46" s="29">
        <f t="shared" si="22"/>
        <v>0.12237916666666666</v>
      </c>
      <c r="L46" s="24" t="str">
        <f t="shared" si="23"/>
        <v>No</v>
      </c>
    </row>
    <row r="47" spans="1:12" ht="15" thickBot="1" x14ac:dyDescent="0.4">
      <c r="A47" s="22" t="s">
        <v>41</v>
      </c>
      <c r="B47" s="35">
        <v>0.73621999999999999</v>
      </c>
      <c r="C47" s="35">
        <v>0.76118000000000008</v>
      </c>
      <c r="D47" s="27">
        <f t="shared" si="18"/>
        <v>0.15337916666666668</v>
      </c>
      <c r="E47" s="27">
        <f t="shared" si="19"/>
        <v>0.15857916666666669</v>
      </c>
      <c r="F47" s="24" t="str">
        <f t="shared" si="20"/>
        <v>No</v>
      </c>
      <c r="G47" s="29">
        <f t="shared" si="24"/>
        <v>0.12720416666666667</v>
      </c>
      <c r="H47" s="19">
        <f t="shared" ref="H47:J47" si="27">I8</f>
        <v>0.14042553191489363</v>
      </c>
      <c r="I47" s="19">
        <f t="shared" si="27"/>
        <v>0.14285714285714285</v>
      </c>
      <c r="J47" s="19">
        <f t="shared" si="27"/>
        <v>0.14532374100719425</v>
      </c>
      <c r="K47" s="29">
        <f t="shared" si="22"/>
        <v>0.15337916666666668</v>
      </c>
      <c r="L47" s="24" t="str">
        <f t="shared" si="23"/>
        <v>No</v>
      </c>
    </row>
    <row r="48" spans="1:12" ht="15" thickBot="1" x14ac:dyDescent="0.4">
      <c r="A48" s="22" t="s">
        <v>42</v>
      </c>
      <c r="B48" s="35">
        <v>0.88586000000000009</v>
      </c>
      <c r="C48" s="35">
        <v>0.91154000000000002</v>
      </c>
      <c r="D48" s="27">
        <f t="shared" si="18"/>
        <v>0.18455416666666669</v>
      </c>
      <c r="E48" s="27">
        <f t="shared" si="19"/>
        <v>0.18990416666666668</v>
      </c>
      <c r="F48" s="24" t="str">
        <f t="shared" si="20"/>
        <v>No</v>
      </c>
      <c r="G48" s="29">
        <f t="shared" si="24"/>
        <v>0.15857916666666669</v>
      </c>
      <c r="H48" s="19" t="str">
        <f t="shared" ref="H48:J48" si="28">I9</f>
        <v>/</v>
      </c>
      <c r="I48" s="19" t="str">
        <f t="shared" si="28"/>
        <v>/</v>
      </c>
      <c r="J48" s="19" t="str">
        <f t="shared" si="28"/>
        <v>/</v>
      </c>
      <c r="K48" s="29">
        <f t="shared" si="22"/>
        <v>0.18455416666666669</v>
      </c>
      <c r="L48" s="24" t="str">
        <f t="shared" si="23"/>
        <v>No</v>
      </c>
    </row>
    <row r="49" spans="1:12" ht="15" thickBot="1" x14ac:dyDescent="0.4">
      <c r="A49" s="22" t="s">
        <v>43</v>
      </c>
      <c r="B49" s="35">
        <v>0.99827999999999995</v>
      </c>
      <c r="C49" s="35">
        <v>1.02372</v>
      </c>
      <c r="D49" s="27">
        <f t="shared" si="18"/>
        <v>0.20797499999999999</v>
      </c>
      <c r="E49" s="27">
        <f t="shared" si="19"/>
        <v>0.21327499999999999</v>
      </c>
      <c r="F49" s="24" t="str">
        <f t="shared" si="20"/>
        <v>No</v>
      </c>
      <c r="G49" s="29">
        <f t="shared" si="24"/>
        <v>0.18990416666666668</v>
      </c>
      <c r="H49" s="19">
        <f t="shared" ref="H49:J49" si="29">I10</f>
        <v>0.19996831557685452</v>
      </c>
      <c r="I49" s="19">
        <f t="shared" si="29"/>
        <v>0.20318725099601595</v>
      </c>
      <c r="J49" s="19">
        <f t="shared" si="29"/>
        <v>0.20644463147769629</v>
      </c>
      <c r="K49" s="31">
        <f t="shared" si="22"/>
        <v>0.20797499999999999</v>
      </c>
      <c r="L49" s="33" t="str">
        <f t="shared" si="23"/>
        <v>No</v>
      </c>
    </row>
    <row r="50" spans="1:12" ht="15" thickBot="1" x14ac:dyDescent="0.4">
      <c r="A50" s="22" t="s">
        <v>44</v>
      </c>
      <c r="B50" s="35">
        <v>1.1486400000000001</v>
      </c>
      <c r="C50" s="35">
        <v>1.17336</v>
      </c>
      <c r="D50" s="27">
        <f t="shared" si="18"/>
        <v>0.23930000000000004</v>
      </c>
      <c r="E50" s="27">
        <f t="shared" si="19"/>
        <v>0.24445</v>
      </c>
      <c r="F50" s="24" t="str">
        <f t="shared" si="20"/>
        <v>No</v>
      </c>
      <c r="G50" s="29">
        <f t="shared" si="24"/>
        <v>0.21327499999999999</v>
      </c>
      <c r="H50" s="19">
        <f t="shared" ref="H50:J50" si="30">I11</f>
        <v>0.21735761332816736</v>
      </c>
      <c r="I50" s="19">
        <f t="shared" si="30"/>
        <v>0.22077922077922077</v>
      </c>
      <c r="J50" s="19">
        <f t="shared" si="30"/>
        <v>0.22423925819511559</v>
      </c>
      <c r="K50" s="29">
        <f t="shared" si="22"/>
        <v>0.23930000000000004</v>
      </c>
      <c r="L50" s="24" t="str">
        <f t="shared" si="23"/>
        <v>No</v>
      </c>
    </row>
    <row r="51" spans="1:12" ht="15" thickBot="1" x14ac:dyDescent="0.4">
      <c r="A51" s="22" t="s">
        <v>45</v>
      </c>
      <c r="B51" s="35">
        <v>1.3340800000000002</v>
      </c>
      <c r="C51" s="35">
        <v>1.36192</v>
      </c>
      <c r="D51" s="27">
        <f t="shared" si="18"/>
        <v>0.27793333333333337</v>
      </c>
      <c r="E51" s="27">
        <f t="shared" si="19"/>
        <v>0.28373333333333334</v>
      </c>
      <c r="F51" s="24" t="str">
        <f t="shared" si="20"/>
        <v>No</v>
      </c>
      <c r="G51" s="29">
        <f t="shared" si="24"/>
        <v>0.24445</v>
      </c>
      <c r="H51" s="19">
        <f t="shared" ref="H51:J51" si="31">I12</f>
        <v>0.24996286944898263</v>
      </c>
      <c r="I51" s="19">
        <f t="shared" si="31"/>
        <v>0.2537313432835821</v>
      </c>
      <c r="J51" s="19">
        <f t="shared" si="31"/>
        <v>0.25753712314384281</v>
      </c>
      <c r="K51" s="29">
        <f t="shared" si="22"/>
        <v>0.27793333333333337</v>
      </c>
      <c r="L51" s="24" t="str">
        <f t="shared" si="23"/>
        <v>No</v>
      </c>
    </row>
    <row r="52" spans="1:12" ht="15" thickBot="1" x14ac:dyDescent="0.4">
      <c r="A52" s="22" t="s">
        <v>46</v>
      </c>
      <c r="B52" s="35">
        <v>1.4848600000000001</v>
      </c>
      <c r="C52" s="35">
        <v>1.5111399999999999</v>
      </c>
      <c r="D52" s="27">
        <f t="shared" si="18"/>
        <v>0.30934583333333338</v>
      </c>
      <c r="E52" s="27">
        <f t="shared" si="19"/>
        <v>0.31482083333333333</v>
      </c>
      <c r="F52" s="24" t="str">
        <f t="shared" si="20"/>
        <v>No</v>
      </c>
      <c r="G52" s="29">
        <f t="shared" si="24"/>
        <v>0.28373333333333334</v>
      </c>
      <c r="H52" s="19">
        <f t="shared" ref="H52:J52" si="32">I13</f>
        <v>0.29407653328673772</v>
      </c>
      <c r="I52" s="19">
        <f t="shared" si="32"/>
        <v>0.2982456140350877</v>
      </c>
      <c r="J52" s="19">
        <f t="shared" si="32"/>
        <v>0.30244847630790911</v>
      </c>
      <c r="K52" s="29">
        <f t="shared" si="22"/>
        <v>0.30934583333333338</v>
      </c>
      <c r="L52" s="24" t="str">
        <f t="shared" si="23"/>
        <v>No</v>
      </c>
    </row>
    <row r="53" spans="1:12" ht="15" thickBot="1" x14ac:dyDescent="0.4">
      <c r="A53" s="22" t="s">
        <v>47</v>
      </c>
      <c r="B53" s="35">
        <v>1.6351600000000002</v>
      </c>
      <c r="C53" s="35">
        <v>1.66204</v>
      </c>
      <c r="D53" s="27">
        <f t="shared" si="18"/>
        <v>0.3406583333333334</v>
      </c>
      <c r="E53" s="27">
        <f t="shared" si="19"/>
        <v>0.34625833333333333</v>
      </c>
      <c r="F53" s="24" t="str">
        <f t="shared" si="20"/>
        <v>No</v>
      </c>
      <c r="G53" s="29">
        <f t="shared" si="24"/>
        <v>0.31482083333333333</v>
      </c>
      <c r="H53" s="19" t="str">
        <f t="shared" ref="H53:J53" si="33">I14</f>
        <v>/</v>
      </c>
      <c r="I53" s="19" t="str">
        <f t="shared" si="33"/>
        <v>/</v>
      </c>
      <c r="J53" s="19" t="str">
        <f t="shared" si="33"/>
        <v>/</v>
      </c>
      <c r="K53" s="29">
        <f t="shared" si="22"/>
        <v>0.3406583333333334</v>
      </c>
      <c r="L53" s="24" t="str">
        <f t="shared" si="23"/>
        <v>No</v>
      </c>
    </row>
    <row r="54" spans="1:12" ht="15" thickBot="1" x14ac:dyDescent="0.4">
      <c r="A54" s="22" t="s">
        <v>48</v>
      </c>
      <c r="B54" s="35">
        <v>1.76658</v>
      </c>
      <c r="C54" s="35">
        <v>1.7933399999999999</v>
      </c>
      <c r="D54" s="27">
        <f t="shared" si="18"/>
        <v>0.36803750000000002</v>
      </c>
      <c r="E54" s="27">
        <f t="shared" si="19"/>
        <v>0.37361250000000001</v>
      </c>
      <c r="F54" s="24" t="str">
        <f t="shared" si="20"/>
        <v>No</v>
      </c>
      <c r="G54" s="29">
        <f t="shared" si="24"/>
        <v>0.34625833333333333</v>
      </c>
      <c r="H54" s="19">
        <f t="shared" ref="H54:J54" si="34">I15</f>
        <v>0.35456460674157303</v>
      </c>
      <c r="I54" s="19">
        <f t="shared" si="34"/>
        <v>0.35915492957746481</v>
      </c>
      <c r="J54" s="19">
        <f t="shared" si="34"/>
        <v>0.36377118644067796</v>
      </c>
      <c r="K54" s="29">
        <f t="shared" si="22"/>
        <v>0.36803750000000002</v>
      </c>
      <c r="L54" s="24" t="str">
        <f t="shared" si="23"/>
        <v>No</v>
      </c>
    </row>
    <row r="55" spans="1:12" ht="15" thickBot="1" x14ac:dyDescent="0.4">
      <c r="A55" s="22" t="s">
        <v>49</v>
      </c>
      <c r="B55" s="35">
        <v>1.9353600000000002</v>
      </c>
      <c r="C55" s="35">
        <v>1.96224</v>
      </c>
      <c r="D55" s="27">
        <f t="shared" si="18"/>
        <v>0.40320000000000006</v>
      </c>
      <c r="E55" s="27">
        <f t="shared" si="19"/>
        <v>0.4088</v>
      </c>
      <c r="F55" s="24" t="str">
        <f t="shared" si="20"/>
        <v>No</v>
      </c>
      <c r="G55" s="29">
        <f t="shared" si="24"/>
        <v>0.37361250000000001</v>
      </c>
      <c r="H55" s="19">
        <f t="shared" ref="H55:J55" si="35">I16</f>
        <v>0.37874127972395172</v>
      </c>
      <c r="I55" s="19">
        <f t="shared" si="35"/>
        <v>0.38345864661654133</v>
      </c>
      <c r="J55" s="19">
        <f t="shared" si="35"/>
        <v>0.38819805561835857</v>
      </c>
      <c r="K55" s="29">
        <f t="shared" si="22"/>
        <v>0.40320000000000006</v>
      </c>
      <c r="L55" s="24" t="str">
        <f t="shared" si="23"/>
        <v>No</v>
      </c>
    </row>
    <row r="56" spans="1:12" ht="15" thickBot="1" x14ac:dyDescent="0.4">
      <c r="A56" s="22" t="s">
        <v>50</v>
      </c>
      <c r="B56" s="35">
        <v>2.0863</v>
      </c>
      <c r="C56" s="35">
        <v>2.11138</v>
      </c>
      <c r="D56" s="27">
        <f t="shared" si="18"/>
        <v>0.43464583333333334</v>
      </c>
      <c r="E56" s="27">
        <f>C56/$B$22</f>
        <v>0.43987083333333338</v>
      </c>
      <c r="F56" s="24" t="str">
        <f t="shared" si="20"/>
        <v>No</v>
      </c>
      <c r="G56" s="29">
        <f t="shared" si="24"/>
        <v>0.4088</v>
      </c>
      <c r="H56" s="19" t="str">
        <f t="shared" ref="H56:J56" si="36">I17</f>
        <v>/</v>
      </c>
      <c r="I56" s="19" t="str">
        <f t="shared" si="36"/>
        <v>/</v>
      </c>
      <c r="J56" s="19" t="str">
        <f t="shared" si="36"/>
        <v>/</v>
      </c>
      <c r="K56" s="29">
        <f t="shared" si="22"/>
        <v>0.43464583333333334</v>
      </c>
      <c r="L56" s="24" t="str">
        <f t="shared" si="23"/>
        <v>No</v>
      </c>
    </row>
    <row r="57" spans="1:12" ht="15" thickBot="1" x14ac:dyDescent="0.4">
      <c r="A57" s="22" t="s">
        <v>51</v>
      </c>
      <c r="B57" s="35">
        <v>2.2352399999999997</v>
      </c>
      <c r="C57" s="35">
        <v>2.2629600000000001</v>
      </c>
      <c r="D57" s="27">
        <f t="shared" si="18"/>
        <v>0.46567499999999995</v>
      </c>
      <c r="E57" s="27">
        <f t="shared" ref="E57:E58" si="37">C57/$B$22</f>
        <v>0.47145000000000004</v>
      </c>
      <c r="F57" s="33" t="str">
        <f t="shared" si="20"/>
        <v>No</v>
      </c>
      <c r="G57" s="31">
        <f>E56</f>
        <v>0.43987083333333338</v>
      </c>
      <c r="H57" s="19">
        <f t="shared" ref="H57:J57" si="38">I18</f>
        <v>0.44637963044823625</v>
      </c>
      <c r="I57" s="19">
        <f t="shared" si="38"/>
        <v>0.45132743362831856</v>
      </c>
      <c r="J57" s="19">
        <f t="shared" si="38"/>
        <v>0.45628487908583576</v>
      </c>
      <c r="K57" s="29">
        <f t="shared" si="22"/>
        <v>0.46567499999999995</v>
      </c>
      <c r="L57" s="24" t="str">
        <f t="shared" si="23"/>
        <v>No</v>
      </c>
    </row>
    <row r="58" spans="1:12" ht="15" thickBot="1" x14ac:dyDescent="0.4">
      <c r="A58" s="22" t="s">
        <v>52</v>
      </c>
      <c r="B58" s="35">
        <v>2.4614100000000003</v>
      </c>
      <c r="C58" s="35">
        <v>2.48793</v>
      </c>
      <c r="D58" s="27">
        <f t="shared" si="18"/>
        <v>0.51279375000000005</v>
      </c>
      <c r="E58" s="27">
        <f t="shared" si="37"/>
        <v>0.51831875000000005</v>
      </c>
      <c r="F58" s="24" t="str">
        <f t="shared" si="20"/>
        <v>No</v>
      </c>
      <c r="G58" s="29">
        <f t="shared" si="24"/>
        <v>0.47145000000000004</v>
      </c>
      <c r="H58" s="19">
        <f t="shared" ref="H58:J58" si="39">I19</f>
        <v>0.495</v>
      </c>
      <c r="I58" s="19">
        <f t="shared" si="39"/>
        <v>0.5</v>
      </c>
      <c r="J58" s="19">
        <f t="shared" si="39"/>
        <v>0.505</v>
      </c>
      <c r="K58" s="29">
        <f t="shared" si="22"/>
        <v>0.51279375000000005</v>
      </c>
    </row>
    <row r="59" spans="1:12" x14ac:dyDescent="0.35">
      <c r="G59" s="29">
        <f t="shared" si="24"/>
        <v>0.51831875000000005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DEE2F-6AE6-4053-8F09-915926969CCA}">
  <dimension ref="A1:X59"/>
  <sheetViews>
    <sheetView tabSelected="1" zoomScale="85" zoomScaleNormal="85" workbookViewId="0">
      <selection activeCell="D13" sqref="D13"/>
    </sheetView>
  </sheetViews>
  <sheetFormatPr defaultRowHeight="14.5" x14ac:dyDescent="0.35"/>
  <cols>
    <col min="1" max="1" width="36.81640625" style="1" customWidth="1"/>
    <col min="2" max="3" width="22" style="1" customWidth="1"/>
    <col min="4" max="4" width="25.1796875" style="1" customWidth="1"/>
    <col min="5" max="5" width="15.26953125" style="1" customWidth="1"/>
    <col min="6" max="6" width="23.7265625" style="1" customWidth="1"/>
    <col min="7" max="7" width="25.26953125" style="1" customWidth="1"/>
    <col min="8" max="8" width="33.26953125" style="1" customWidth="1"/>
    <col min="9" max="9" width="27.81640625" style="1" customWidth="1"/>
    <col min="10" max="10" width="24.453125" style="1" customWidth="1"/>
    <col min="11" max="11" width="23.7265625" style="1" customWidth="1"/>
    <col min="12" max="12" width="26.7265625" style="1" customWidth="1"/>
    <col min="13" max="15" width="9.1796875" style="1"/>
    <col min="16" max="16" width="12.54296875" style="1" customWidth="1"/>
    <col min="17" max="24" width="9.1796875" style="1"/>
  </cols>
  <sheetData>
    <row r="1" spans="1:24" x14ac:dyDescent="0.35">
      <c r="A1" s="14" t="s">
        <v>22</v>
      </c>
      <c r="B1" s="34">
        <v>1.4999999999999999E-2</v>
      </c>
    </row>
    <row r="2" spans="1:24" x14ac:dyDescent="0.35">
      <c r="A2" s="14" t="s">
        <v>32</v>
      </c>
    </row>
    <row r="3" spans="1:24" x14ac:dyDescent="0.35">
      <c r="A3" s="3" t="s">
        <v>28</v>
      </c>
      <c r="B3" s="1" t="s">
        <v>27</v>
      </c>
      <c r="C3" s="1" t="s">
        <v>23</v>
      </c>
      <c r="D3" s="14" t="s">
        <v>29</v>
      </c>
      <c r="E3" s="1" t="s">
        <v>24</v>
      </c>
      <c r="F3" s="1" t="s">
        <v>26</v>
      </c>
      <c r="G3" s="14" t="s">
        <v>30</v>
      </c>
      <c r="H3" s="15" t="s">
        <v>25</v>
      </c>
      <c r="I3" s="18" t="s">
        <v>0</v>
      </c>
      <c r="J3" s="18" t="s">
        <v>1</v>
      </c>
      <c r="K3" s="18" t="s">
        <v>2</v>
      </c>
      <c r="M3" s="7"/>
      <c r="N3" s="3"/>
      <c r="P3" s="8" t="s">
        <v>3</v>
      </c>
      <c r="Q3" s="3"/>
      <c r="R3" s="3"/>
      <c r="S3" s="3"/>
      <c r="T3" s="3"/>
      <c r="U3" s="3"/>
      <c r="V3" s="3"/>
      <c r="W3" s="3" t="s">
        <v>4</v>
      </c>
      <c r="X3" s="3" t="s">
        <v>5</v>
      </c>
    </row>
    <row r="4" spans="1:24" x14ac:dyDescent="0.35">
      <c r="A4" s="1">
        <v>0</v>
      </c>
      <c r="B4" s="1">
        <v>1</v>
      </c>
      <c r="C4" s="1">
        <f>D4*(1-$B$1)</f>
        <v>5.0234999999999994</v>
      </c>
      <c r="D4" s="9">
        <v>5.0999999999999996</v>
      </c>
      <c r="E4" s="1">
        <f>D4*(1+$B$1)</f>
        <v>5.176499999999999</v>
      </c>
      <c r="F4" s="1">
        <f>G4*(1-$B$1)</f>
        <v>295.5</v>
      </c>
      <c r="G4" s="9">
        <v>300</v>
      </c>
      <c r="H4" s="1">
        <f>G4*(1+$B$1)</f>
        <v>304.49999999999994</v>
      </c>
      <c r="I4" s="19">
        <f>C4/(C4+H4)</f>
        <v>1.6229785460554692E-2</v>
      </c>
      <c r="J4" s="19">
        <f>D4/(D4+G4)</f>
        <v>1.6715830875122909E-2</v>
      </c>
      <c r="K4" s="19">
        <f>E4/(E4+F4)</f>
        <v>1.721617751969309E-2</v>
      </c>
      <c r="P4" s="10" t="s">
        <v>6</v>
      </c>
      <c r="V4" s="1">
        <v>0</v>
      </c>
      <c r="W4" s="2">
        <f>V4/64</f>
        <v>0</v>
      </c>
      <c r="X4" s="2">
        <f>V5/64</f>
        <v>3.125E-2</v>
      </c>
    </row>
    <row r="5" spans="1:24" x14ac:dyDescent="0.35">
      <c r="A5" s="1">
        <v>1</v>
      </c>
      <c r="B5" s="1">
        <v>2</v>
      </c>
      <c r="C5" s="1">
        <f t="shared" ref="C5:C19" si="0">D5*(1-$B$1)</f>
        <v>9.85</v>
      </c>
      <c r="D5" s="9">
        <v>10</v>
      </c>
      <c r="E5" s="1">
        <f t="shared" ref="E5:E19" si="1">D5*(1+$B$1)</f>
        <v>10.149999999999999</v>
      </c>
      <c r="F5" s="1">
        <f t="shared" ref="F5:F19" si="2">G5*(1-$B$1)</f>
        <v>197</v>
      </c>
      <c r="G5" s="9">
        <v>200</v>
      </c>
      <c r="H5" s="1">
        <f t="shared" ref="H5:H19" si="3">G5*(1+$B$1)</f>
        <v>202.99999999999997</v>
      </c>
      <c r="I5" s="19">
        <f>C5/(C5+H5)</f>
        <v>4.6276720695325353E-2</v>
      </c>
      <c r="J5" s="19">
        <f t="shared" ref="J5:J19" si="4">D5/(D5+G5)</f>
        <v>4.7619047619047616E-2</v>
      </c>
      <c r="K5" s="19">
        <f t="shared" ref="K5:K19" si="5">E5/(E5+F5)</f>
        <v>4.8998310403089537E-2</v>
      </c>
      <c r="P5" s="10" t="s">
        <v>7</v>
      </c>
      <c r="V5" s="1">
        <v>2</v>
      </c>
      <c r="W5" s="2">
        <f t="shared" ref="W5:W19" si="6">V5/64</f>
        <v>3.125E-2</v>
      </c>
      <c r="X5" s="2">
        <f t="shared" ref="X5:X18" si="7">V6/64</f>
        <v>6.25E-2</v>
      </c>
    </row>
    <row r="6" spans="1:24" x14ac:dyDescent="0.35">
      <c r="A6" s="1">
        <v>2</v>
      </c>
      <c r="B6" s="16" t="s">
        <v>31</v>
      </c>
      <c r="C6" s="16" t="s">
        <v>31</v>
      </c>
      <c r="D6" s="17" t="s">
        <v>31</v>
      </c>
      <c r="E6" s="16" t="s">
        <v>31</v>
      </c>
      <c r="F6" s="16" t="s">
        <v>31</v>
      </c>
      <c r="G6" s="17" t="s">
        <v>31</v>
      </c>
      <c r="H6" s="16" t="s">
        <v>31</v>
      </c>
      <c r="I6" s="18" t="s">
        <v>31</v>
      </c>
      <c r="J6" s="18" t="s">
        <v>31</v>
      </c>
      <c r="K6" s="18" t="s">
        <v>31</v>
      </c>
      <c r="P6" s="10" t="s">
        <v>8</v>
      </c>
      <c r="V6" s="1">
        <v>4</v>
      </c>
      <c r="W6" s="2">
        <f t="shared" si="6"/>
        <v>6.25E-2</v>
      </c>
      <c r="X6" s="2">
        <f t="shared" si="7"/>
        <v>9.375E-2</v>
      </c>
    </row>
    <row r="7" spans="1:24" x14ac:dyDescent="0.35">
      <c r="A7" s="1">
        <v>3</v>
      </c>
      <c r="B7" s="1">
        <v>3</v>
      </c>
      <c r="C7" s="1">
        <f t="shared" si="0"/>
        <v>19.7</v>
      </c>
      <c r="D7" s="9">
        <v>20</v>
      </c>
      <c r="E7" s="1">
        <f t="shared" si="1"/>
        <v>20.299999999999997</v>
      </c>
      <c r="F7" s="1">
        <f t="shared" si="2"/>
        <v>157.6</v>
      </c>
      <c r="G7" s="9">
        <v>160</v>
      </c>
      <c r="H7" s="1">
        <f t="shared" si="3"/>
        <v>162.39999999999998</v>
      </c>
      <c r="I7" s="19">
        <f t="shared" ref="I7:I19" si="8">C7/(C7+H7)</f>
        <v>0.10818231740801759</v>
      </c>
      <c r="J7" s="19">
        <f t="shared" si="4"/>
        <v>0.1111111111111111</v>
      </c>
      <c r="K7" s="19">
        <f t="shared" si="5"/>
        <v>0.11410905002810567</v>
      </c>
      <c r="P7" s="10" t="s">
        <v>9</v>
      </c>
      <c r="V7" s="1">
        <v>6</v>
      </c>
      <c r="W7" s="2">
        <f t="shared" si="6"/>
        <v>9.375E-2</v>
      </c>
      <c r="X7" s="2">
        <f t="shared" si="7"/>
        <v>0.125</v>
      </c>
    </row>
    <row r="8" spans="1:24" x14ac:dyDescent="0.35">
      <c r="A8" s="1">
        <v>4</v>
      </c>
      <c r="B8" s="1">
        <v>4</v>
      </c>
      <c r="C8" s="1">
        <f t="shared" si="0"/>
        <v>19.7</v>
      </c>
      <c r="D8" s="9">
        <v>20</v>
      </c>
      <c r="E8" s="1">
        <f t="shared" si="1"/>
        <v>20.299999999999997</v>
      </c>
      <c r="F8" s="1">
        <f t="shared" si="2"/>
        <v>118.2</v>
      </c>
      <c r="G8" s="9">
        <v>120</v>
      </c>
      <c r="H8" s="1">
        <f t="shared" si="3"/>
        <v>121.79999999999998</v>
      </c>
      <c r="I8" s="19">
        <f t="shared" si="8"/>
        <v>0.13922261484098941</v>
      </c>
      <c r="J8" s="19">
        <f t="shared" si="4"/>
        <v>0.14285714285714285</v>
      </c>
      <c r="K8" s="19">
        <f t="shared" si="5"/>
        <v>0.14657039711191333</v>
      </c>
      <c r="P8" s="10" t="s">
        <v>10</v>
      </c>
      <c r="V8" s="1">
        <v>8</v>
      </c>
      <c r="W8" s="2">
        <f t="shared" si="6"/>
        <v>0.125</v>
      </c>
      <c r="X8" s="2">
        <f t="shared" si="7"/>
        <v>0.15625</v>
      </c>
    </row>
    <row r="9" spans="1:24" x14ac:dyDescent="0.35">
      <c r="A9" s="1">
        <v>5</v>
      </c>
      <c r="B9" s="16" t="s">
        <v>31</v>
      </c>
      <c r="C9" s="16" t="s">
        <v>31</v>
      </c>
      <c r="D9" s="17" t="s">
        <v>31</v>
      </c>
      <c r="E9" s="16" t="s">
        <v>31</v>
      </c>
      <c r="F9" s="16" t="s">
        <v>31</v>
      </c>
      <c r="G9" s="17" t="s">
        <v>31</v>
      </c>
      <c r="H9" s="16" t="s">
        <v>31</v>
      </c>
      <c r="I9" s="18" t="s">
        <v>31</v>
      </c>
      <c r="J9" s="18" t="s">
        <v>31</v>
      </c>
      <c r="K9" s="18" t="s">
        <v>31</v>
      </c>
      <c r="P9" s="10" t="s">
        <v>11</v>
      </c>
      <c r="V9" s="1">
        <v>10</v>
      </c>
      <c r="W9" s="2">
        <f t="shared" si="6"/>
        <v>0.15625</v>
      </c>
      <c r="X9" s="2">
        <f t="shared" si="7"/>
        <v>0.1875</v>
      </c>
    </row>
    <row r="10" spans="1:24" x14ac:dyDescent="0.35">
      <c r="A10" s="1">
        <v>6</v>
      </c>
      <c r="B10" s="1">
        <v>5</v>
      </c>
      <c r="C10" s="1">
        <f t="shared" si="0"/>
        <v>50.234999999999999</v>
      </c>
      <c r="D10" s="9">
        <v>51</v>
      </c>
      <c r="E10" s="1">
        <f t="shared" si="1"/>
        <v>51.764999999999993</v>
      </c>
      <c r="F10" s="1">
        <f t="shared" si="2"/>
        <v>197</v>
      </c>
      <c r="G10" s="9">
        <v>200</v>
      </c>
      <c r="H10" s="1">
        <f t="shared" si="3"/>
        <v>202.99999999999997</v>
      </c>
      <c r="I10" s="19">
        <f t="shared" si="8"/>
        <v>0.19837305269808678</v>
      </c>
      <c r="J10" s="19">
        <f t="shared" si="4"/>
        <v>0.20318725099601595</v>
      </c>
      <c r="K10" s="19">
        <f t="shared" si="5"/>
        <v>0.20808795449520631</v>
      </c>
      <c r="P10" s="10" t="s">
        <v>12</v>
      </c>
      <c r="V10" s="1">
        <v>12</v>
      </c>
      <c r="W10" s="2">
        <f t="shared" si="6"/>
        <v>0.1875</v>
      </c>
      <c r="X10" s="2">
        <f t="shared" si="7"/>
        <v>0.21875</v>
      </c>
    </row>
    <row r="11" spans="1:24" x14ac:dyDescent="0.35">
      <c r="A11" s="1">
        <v>7</v>
      </c>
      <c r="B11" s="1">
        <v>6</v>
      </c>
      <c r="C11" s="1">
        <f t="shared" si="0"/>
        <v>50.234999999999999</v>
      </c>
      <c r="D11" s="11">
        <v>51</v>
      </c>
      <c r="E11" s="1">
        <f t="shared" si="1"/>
        <v>51.764999999999993</v>
      </c>
      <c r="F11" s="1">
        <f t="shared" si="2"/>
        <v>177.3</v>
      </c>
      <c r="G11" s="11">
        <v>180</v>
      </c>
      <c r="H11" s="1">
        <f t="shared" si="3"/>
        <v>182.7</v>
      </c>
      <c r="I11" s="19">
        <f t="shared" si="8"/>
        <v>0.21566102131495909</v>
      </c>
      <c r="J11" s="19">
        <f t="shared" si="4"/>
        <v>0.22077922077922077</v>
      </c>
      <c r="K11" s="19">
        <f t="shared" si="5"/>
        <v>0.22598389103529562</v>
      </c>
      <c r="M11" s="3"/>
      <c r="N11" s="3"/>
      <c r="P11" s="8" t="s">
        <v>13</v>
      </c>
      <c r="Q11" s="3"/>
      <c r="R11" s="3"/>
      <c r="S11" s="3"/>
      <c r="T11" s="3"/>
      <c r="U11" s="3"/>
      <c r="V11" s="3">
        <v>14</v>
      </c>
      <c r="W11" s="4">
        <f t="shared" si="6"/>
        <v>0.21875</v>
      </c>
      <c r="X11" s="4">
        <f t="shared" si="7"/>
        <v>0.25</v>
      </c>
    </row>
    <row r="12" spans="1:24" x14ac:dyDescent="0.35">
      <c r="A12" s="1">
        <v>8</v>
      </c>
      <c r="B12" s="1">
        <v>7</v>
      </c>
      <c r="C12" s="1">
        <f t="shared" si="0"/>
        <v>50.234999999999999</v>
      </c>
      <c r="D12" s="11">
        <v>51</v>
      </c>
      <c r="E12" s="1">
        <f t="shared" si="1"/>
        <v>51.764999999999993</v>
      </c>
      <c r="F12" s="1">
        <f t="shared" si="2"/>
        <v>147.75</v>
      </c>
      <c r="G12" s="11">
        <v>150</v>
      </c>
      <c r="H12" s="1">
        <f t="shared" si="3"/>
        <v>152.24999999999997</v>
      </c>
      <c r="I12" s="19">
        <f t="shared" si="8"/>
        <v>0.24809245129268839</v>
      </c>
      <c r="J12" s="19">
        <f t="shared" si="4"/>
        <v>0.2537313432835821</v>
      </c>
      <c r="K12" s="19">
        <f t="shared" si="5"/>
        <v>0.25945417637771595</v>
      </c>
      <c r="P12" s="8" t="s">
        <v>14</v>
      </c>
      <c r="Q12" s="3"/>
      <c r="R12" s="3"/>
      <c r="S12" s="3"/>
      <c r="T12" s="3"/>
      <c r="U12" s="3"/>
      <c r="V12" s="1">
        <v>16</v>
      </c>
      <c r="W12" s="2">
        <f t="shared" si="6"/>
        <v>0.25</v>
      </c>
      <c r="X12" s="2">
        <f t="shared" si="7"/>
        <v>0.28125</v>
      </c>
    </row>
    <row r="13" spans="1:24" x14ac:dyDescent="0.35">
      <c r="A13" s="1">
        <v>9</v>
      </c>
      <c r="B13" s="1">
        <v>8</v>
      </c>
      <c r="C13" s="1">
        <f t="shared" si="0"/>
        <v>50.234999999999999</v>
      </c>
      <c r="D13" s="11">
        <v>51</v>
      </c>
      <c r="E13" s="1">
        <f t="shared" si="1"/>
        <v>51.764999999999993</v>
      </c>
      <c r="F13" s="1">
        <f t="shared" si="2"/>
        <v>118.2</v>
      </c>
      <c r="G13" s="11">
        <v>120</v>
      </c>
      <c r="H13" s="1">
        <f t="shared" si="3"/>
        <v>121.79999999999998</v>
      </c>
      <c r="I13" s="19">
        <f t="shared" si="8"/>
        <v>0.29200453396111259</v>
      </c>
      <c r="J13" s="19">
        <f t="shared" si="4"/>
        <v>0.2982456140350877</v>
      </c>
      <c r="K13" s="19">
        <f t="shared" si="5"/>
        <v>0.30456270408613534</v>
      </c>
      <c r="P13" s="8" t="s">
        <v>15</v>
      </c>
      <c r="Q13" s="3"/>
      <c r="R13" s="3"/>
      <c r="S13" s="3"/>
      <c r="T13" s="3"/>
      <c r="U13" s="3"/>
      <c r="V13" s="3">
        <v>18</v>
      </c>
      <c r="W13" s="4">
        <f t="shared" si="6"/>
        <v>0.28125</v>
      </c>
      <c r="X13" s="4">
        <f t="shared" si="7"/>
        <v>0.3125</v>
      </c>
    </row>
    <row r="14" spans="1:24" x14ac:dyDescent="0.35">
      <c r="A14" s="1">
        <v>10</v>
      </c>
      <c r="B14" s="16" t="s">
        <v>31</v>
      </c>
      <c r="C14" s="16" t="s">
        <v>31</v>
      </c>
      <c r="D14" s="17" t="s">
        <v>31</v>
      </c>
      <c r="E14" s="16" t="s">
        <v>31</v>
      </c>
      <c r="F14" s="16" t="s">
        <v>31</v>
      </c>
      <c r="G14" s="17" t="s">
        <v>31</v>
      </c>
      <c r="H14" s="16" t="s">
        <v>31</v>
      </c>
      <c r="I14" s="18" t="s">
        <v>31</v>
      </c>
      <c r="J14" s="18" t="s">
        <v>31</v>
      </c>
      <c r="K14" s="18" t="s">
        <v>31</v>
      </c>
      <c r="M14" s="12"/>
      <c r="N14" s="12"/>
      <c r="P14" s="13" t="s">
        <v>16</v>
      </c>
      <c r="Q14" s="5"/>
      <c r="R14" s="5"/>
      <c r="S14" s="5"/>
      <c r="T14" s="5"/>
      <c r="U14" s="5"/>
      <c r="V14" s="5">
        <v>20</v>
      </c>
      <c r="W14" s="6">
        <f t="shared" si="6"/>
        <v>0.3125</v>
      </c>
      <c r="X14" s="6">
        <f t="shared" si="7"/>
        <v>0.34375</v>
      </c>
    </row>
    <row r="15" spans="1:24" x14ac:dyDescent="0.35">
      <c r="A15" s="1">
        <v>11</v>
      </c>
      <c r="B15" s="1">
        <v>9</v>
      </c>
      <c r="C15" s="1">
        <f t="shared" si="0"/>
        <v>50.234999999999999</v>
      </c>
      <c r="D15" s="9">
        <v>51</v>
      </c>
      <c r="E15" s="1">
        <f t="shared" si="1"/>
        <v>51.764999999999993</v>
      </c>
      <c r="F15" s="1">
        <f t="shared" si="2"/>
        <v>89.635000000000005</v>
      </c>
      <c r="G15" s="9">
        <v>91</v>
      </c>
      <c r="H15" s="1">
        <f t="shared" si="3"/>
        <v>92.364999999999995</v>
      </c>
      <c r="I15" s="19">
        <f t="shared" si="8"/>
        <v>0.35227910238429172</v>
      </c>
      <c r="J15" s="19">
        <f t="shared" si="4"/>
        <v>0.35915492957746481</v>
      </c>
      <c r="K15" s="19">
        <f t="shared" si="5"/>
        <v>0.36608910891089103</v>
      </c>
      <c r="P15" s="10" t="s">
        <v>17</v>
      </c>
      <c r="V15" s="1">
        <v>22</v>
      </c>
      <c r="W15" s="2">
        <f t="shared" si="6"/>
        <v>0.34375</v>
      </c>
      <c r="X15" s="2">
        <f t="shared" si="7"/>
        <v>0.375</v>
      </c>
    </row>
    <row r="16" spans="1:24" x14ac:dyDescent="0.35">
      <c r="A16" s="1">
        <v>12</v>
      </c>
      <c r="B16" s="1">
        <v>10</v>
      </c>
      <c r="C16" s="1">
        <f t="shared" si="0"/>
        <v>50.234999999999999</v>
      </c>
      <c r="D16" s="9">
        <v>51</v>
      </c>
      <c r="E16" s="1">
        <f t="shared" si="1"/>
        <v>51.764999999999993</v>
      </c>
      <c r="F16" s="1">
        <f t="shared" si="2"/>
        <v>80.77</v>
      </c>
      <c r="G16" s="9">
        <v>82</v>
      </c>
      <c r="H16" s="1">
        <f t="shared" si="3"/>
        <v>83.22999999999999</v>
      </c>
      <c r="I16" s="19">
        <f t="shared" si="8"/>
        <v>0.37639081407110486</v>
      </c>
      <c r="J16" s="19">
        <f t="shared" si="4"/>
        <v>0.38345864661654133</v>
      </c>
      <c r="K16" s="19">
        <f t="shared" si="5"/>
        <v>0.39057607424453916</v>
      </c>
      <c r="P16" s="10" t="s">
        <v>18</v>
      </c>
      <c r="V16" s="1">
        <v>24</v>
      </c>
      <c r="W16" s="2">
        <f t="shared" si="6"/>
        <v>0.375</v>
      </c>
      <c r="X16" s="2">
        <f t="shared" si="7"/>
        <v>0.40625</v>
      </c>
    </row>
    <row r="17" spans="1:24" x14ac:dyDescent="0.35">
      <c r="A17" s="1">
        <v>13</v>
      </c>
      <c r="B17" s="16" t="s">
        <v>31</v>
      </c>
      <c r="C17" s="16" t="s">
        <v>31</v>
      </c>
      <c r="D17" s="17" t="s">
        <v>31</v>
      </c>
      <c r="E17" s="16" t="s">
        <v>31</v>
      </c>
      <c r="F17" s="16" t="s">
        <v>31</v>
      </c>
      <c r="G17" s="17" t="s">
        <v>31</v>
      </c>
      <c r="H17" s="16" t="s">
        <v>31</v>
      </c>
      <c r="I17" s="18" t="s">
        <v>31</v>
      </c>
      <c r="J17" s="18" t="s">
        <v>31</v>
      </c>
      <c r="K17" s="18" t="s">
        <v>31</v>
      </c>
      <c r="P17" s="10" t="s">
        <v>19</v>
      </c>
      <c r="V17" s="1">
        <v>26</v>
      </c>
      <c r="W17" s="2">
        <f t="shared" si="6"/>
        <v>0.40625</v>
      </c>
      <c r="X17" s="2">
        <f t="shared" si="7"/>
        <v>0.4375</v>
      </c>
    </row>
    <row r="18" spans="1:24" x14ac:dyDescent="0.35">
      <c r="A18" s="1">
        <v>14</v>
      </c>
      <c r="B18" s="1">
        <v>11</v>
      </c>
      <c r="C18" s="1">
        <f t="shared" si="0"/>
        <v>50.234999999999999</v>
      </c>
      <c r="D18" s="9">
        <v>51</v>
      </c>
      <c r="E18" s="1">
        <f t="shared" si="1"/>
        <v>51.764999999999993</v>
      </c>
      <c r="F18" s="1">
        <f t="shared" si="2"/>
        <v>61.07</v>
      </c>
      <c r="G18" s="9">
        <v>62</v>
      </c>
      <c r="H18" s="1">
        <f t="shared" si="3"/>
        <v>62.929999999999993</v>
      </c>
      <c r="I18" s="19">
        <f t="shared" si="8"/>
        <v>0.44390933592541865</v>
      </c>
      <c r="J18" s="19">
        <f t="shared" si="4"/>
        <v>0.45132743362831856</v>
      </c>
      <c r="K18" s="19">
        <f t="shared" si="5"/>
        <v>0.45876722648114499</v>
      </c>
      <c r="P18" s="10" t="s">
        <v>20</v>
      </c>
      <c r="V18" s="1">
        <v>28</v>
      </c>
      <c r="W18" s="2">
        <f t="shared" si="6"/>
        <v>0.4375</v>
      </c>
      <c r="X18" s="2">
        <f t="shared" si="7"/>
        <v>0.46875</v>
      </c>
    </row>
    <row r="19" spans="1:24" x14ac:dyDescent="0.35">
      <c r="A19" s="1">
        <v>15</v>
      </c>
      <c r="B19" s="1">
        <v>12</v>
      </c>
      <c r="C19" s="1">
        <f t="shared" si="0"/>
        <v>50.234999999999999</v>
      </c>
      <c r="D19" s="9">
        <v>51</v>
      </c>
      <c r="E19" s="1">
        <f t="shared" si="1"/>
        <v>51.764999999999993</v>
      </c>
      <c r="F19" s="1">
        <f t="shared" si="2"/>
        <v>50.234999999999999</v>
      </c>
      <c r="G19" s="9">
        <v>51</v>
      </c>
      <c r="H19" s="1">
        <f t="shared" si="3"/>
        <v>51.764999999999993</v>
      </c>
      <c r="I19" s="19">
        <f t="shared" si="8"/>
        <v>0.49249999999999999</v>
      </c>
      <c r="J19" s="19">
        <f t="shared" si="4"/>
        <v>0.5</v>
      </c>
      <c r="K19" s="19">
        <f t="shared" si="5"/>
        <v>0.50749999999999995</v>
      </c>
      <c r="P19" s="10" t="s">
        <v>21</v>
      </c>
      <c r="V19" s="1">
        <v>30</v>
      </c>
      <c r="W19" s="2">
        <f t="shared" si="6"/>
        <v>0.46875</v>
      </c>
    </row>
    <row r="21" spans="1:24" x14ac:dyDescent="0.35">
      <c r="A21" s="14" t="s">
        <v>33</v>
      </c>
    </row>
    <row r="22" spans="1:24" ht="15" thickBot="1" x14ac:dyDescent="0.4">
      <c r="A22" s="1" t="s">
        <v>34</v>
      </c>
      <c r="B22" s="1">
        <v>4.8</v>
      </c>
    </row>
    <row r="23" spans="1:24" ht="15" thickBot="1" x14ac:dyDescent="0.4">
      <c r="A23" s="20"/>
      <c r="B23" s="21" t="s">
        <v>35</v>
      </c>
      <c r="C23" s="21" t="s">
        <v>36</v>
      </c>
      <c r="D23" s="26" t="s">
        <v>53</v>
      </c>
      <c r="E23" s="26" t="s">
        <v>54</v>
      </c>
      <c r="F23" s="24" t="s">
        <v>56</v>
      </c>
      <c r="G23" s="28" t="s">
        <v>54</v>
      </c>
      <c r="H23" s="23" t="s">
        <v>0</v>
      </c>
      <c r="I23" s="23" t="s">
        <v>1</v>
      </c>
      <c r="J23" s="23" t="s">
        <v>2</v>
      </c>
      <c r="K23" s="28" t="s">
        <v>53</v>
      </c>
      <c r="L23" s="24" t="s">
        <v>57</v>
      </c>
    </row>
    <row r="24" spans="1:24" ht="15" thickBot="1" x14ac:dyDescent="0.4">
      <c r="A24" s="22" t="s">
        <v>37</v>
      </c>
      <c r="B24" s="35">
        <v>0.13930000000000001</v>
      </c>
      <c r="C24" s="35">
        <v>0.16197</v>
      </c>
      <c r="D24" s="27">
        <f>B24/$B$22</f>
        <v>2.9020833333333336E-2</v>
      </c>
      <c r="E24" s="27">
        <f>C24/$B$22</f>
        <v>3.3743750000000003E-2</v>
      </c>
      <c r="F24" s="24" t="str">
        <f>IF(G24&lt;H24,"No","Yes")</f>
        <v>No</v>
      </c>
      <c r="G24" s="29">
        <v>0</v>
      </c>
      <c r="H24" s="19">
        <f>I4</f>
        <v>1.6229785460554692E-2</v>
      </c>
      <c r="I24" s="19">
        <f t="shared" ref="I24:J24" si="9">J4</f>
        <v>1.6715830875122909E-2</v>
      </c>
      <c r="J24" s="19">
        <f t="shared" si="9"/>
        <v>1.721617751969309E-2</v>
      </c>
      <c r="K24" s="29">
        <f>D24</f>
        <v>2.9020833333333336E-2</v>
      </c>
      <c r="L24" s="24" t="str">
        <f>IF(OR(K24&gt;J24,J24=$P$24),"No","Yes")</f>
        <v>No</v>
      </c>
      <c r="P24" s="1" t="s">
        <v>31</v>
      </c>
    </row>
    <row r="25" spans="1:24" ht="15" thickBot="1" x14ac:dyDescent="0.4">
      <c r="A25" s="22" t="s">
        <v>38</v>
      </c>
      <c r="B25" s="35">
        <v>0.28949999999999998</v>
      </c>
      <c r="C25" s="35">
        <v>0.3125</v>
      </c>
      <c r="D25" s="27">
        <f t="shared" ref="D25:E39" si="10">B25/$B$22</f>
        <v>6.0312499999999998E-2</v>
      </c>
      <c r="E25" s="27">
        <f t="shared" si="10"/>
        <v>6.5104166666666671E-2</v>
      </c>
      <c r="F25" s="24" t="str">
        <f t="shared" ref="F25:F39" si="11">IF(G25&lt;H25,"No","Yes")</f>
        <v>No</v>
      </c>
      <c r="G25" s="29">
        <f>E24</f>
        <v>3.3743750000000003E-2</v>
      </c>
      <c r="H25" s="19">
        <f t="shared" ref="H25:J39" si="12">I5</f>
        <v>4.6276720695325353E-2</v>
      </c>
      <c r="I25" s="19">
        <f t="shared" si="12"/>
        <v>4.7619047619047616E-2</v>
      </c>
      <c r="J25" s="19">
        <f t="shared" si="12"/>
        <v>4.8998310403089537E-2</v>
      </c>
      <c r="K25" s="29">
        <f t="shared" ref="K25:K39" si="13">D25</f>
        <v>6.0312499999999998E-2</v>
      </c>
      <c r="L25" s="24" t="str">
        <f t="shared" ref="L25:L38" si="14">IF(OR(K25&gt;J25,J25=$P$24),"No","Yes")</f>
        <v>No</v>
      </c>
    </row>
    <row r="26" spans="1:24" ht="15" thickBot="1" x14ac:dyDescent="0.4">
      <c r="A26" s="22" t="s">
        <v>39</v>
      </c>
      <c r="B26" s="35">
        <v>0.43590000000000001</v>
      </c>
      <c r="C26" s="35">
        <v>0.46579999999999999</v>
      </c>
      <c r="D26" s="27">
        <f t="shared" si="10"/>
        <v>9.0812500000000004E-2</v>
      </c>
      <c r="E26" s="27">
        <f t="shared" si="10"/>
        <v>9.7041666666666665E-2</v>
      </c>
      <c r="F26" s="24" t="str">
        <f t="shared" si="11"/>
        <v>No</v>
      </c>
      <c r="G26" s="29">
        <f t="shared" ref="G26:G40" si="15">E25</f>
        <v>6.5104166666666671E-2</v>
      </c>
      <c r="H26" s="19" t="str">
        <f t="shared" si="12"/>
        <v>/</v>
      </c>
      <c r="I26" s="19" t="str">
        <f t="shared" si="12"/>
        <v>/</v>
      </c>
      <c r="J26" s="19" t="str">
        <f t="shared" si="12"/>
        <v>/</v>
      </c>
      <c r="K26" s="29">
        <f t="shared" si="13"/>
        <v>9.0812500000000004E-2</v>
      </c>
      <c r="L26" s="24" t="str">
        <f t="shared" si="14"/>
        <v>No</v>
      </c>
    </row>
    <row r="27" spans="1:24" ht="15" thickBot="1" x14ac:dyDescent="0.4">
      <c r="A27" s="22" t="s">
        <v>40</v>
      </c>
      <c r="B27" s="35">
        <v>0.58830000000000005</v>
      </c>
      <c r="C27" s="35">
        <v>0.62450000000000006</v>
      </c>
      <c r="D27" s="27">
        <f t="shared" si="10"/>
        <v>0.12256250000000002</v>
      </c>
      <c r="E27" s="27">
        <f t="shared" si="10"/>
        <v>0.13010416666666669</v>
      </c>
      <c r="F27" s="24" t="str">
        <f t="shared" si="11"/>
        <v>No</v>
      </c>
      <c r="G27" s="29">
        <f t="shared" si="15"/>
        <v>9.7041666666666665E-2</v>
      </c>
      <c r="H27" s="19">
        <f t="shared" si="12"/>
        <v>0.10818231740801759</v>
      </c>
      <c r="I27" s="19">
        <f t="shared" si="12"/>
        <v>0.1111111111111111</v>
      </c>
      <c r="J27" s="19">
        <f t="shared" si="12"/>
        <v>0.11410905002810567</v>
      </c>
      <c r="K27" s="29">
        <f t="shared" si="13"/>
        <v>0.12256250000000002</v>
      </c>
      <c r="L27" s="24" t="str">
        <f t="shared" si="14"/>
        <v>No</v>
      </c>
    </row>
    <row r="28" spans="1:24" ht="15" thickBot="1" x14ac:dyDescent="0.4">
      <c r="A28" s="22" t="s">
        <v>41</v>
      </c>
      <c r="B28" s="35">
        <v>0.73599999999999999</v>
      </c>
      <c r="C28" s="35">
        <v>0.78349999999999997</v>
      </c>
      <c r="D28" s="27">
        <f t="shared" si="10"/>
        <v>0.15333333333333335</v>
      </c>
      <c r="E28" s="27">
        <f t="shared" si="10"/>
        <v>0.16322916666666668</v>
      </c>
      <c r="F28" s="24" t="str">
        <f t="shared" si="11"/>
        <v>No</v>
      </c>
      <c r="G28" s="29">
        <f t="shared" si="15"/>
        <v>0.13010416666666669</v>
      </c>
      <c r="H28" s="19">
        <f t="shared" si="12"/>
        <v>0.13922261484098941</v>
      </c>
      <c r="I28" s="19">
        <f t="shared" si="12"/>
        <v>0.14285714285714285</v>
      </c>
      <c r="J28" s="19">
        <f t="shared" si="12"/>
        <v>0.14657039711191333</v>
      </c>
      <c r="K28" s="29">
        <f t="shared" si="13"/>
        <v>0.15333333333333335</v>
      </c>
      <c r="L28" s="24" t="str">
        <f t="shared" si="14"/>
        <v>No</v>
      </c>
    </row>
    <row r="29" spans="1:24" ht="15" thickBot="1" x14ac:dyDescent="0.4">
      <c r="A29" s="22" t="s">
        <v>42</v>
      </c>
      <c r="B29" s="35">
        <v>0.88759999999999994</v>
      </c>
      <c r="C29" s="35">
        <v>0.91210000000000002</v>
      </c>
      <c r="D29" s="27">
        <f t="shared" si="10"/>
        <v>0.18491666666666667</v>
      </c>
      <c r="E29" s="27">
        <f t="shared" si="10"/>
        <v>0.19002083333333333</v>
      </c>
      <c r="F29" s="24" t="str">
        <f t="shared" si="11"/>
        <v>No</v>
      </c>
      <c r="G29" s="29">
        <f t="shared" si="15"/>
        <v>0.16322916666666668</v>
      </c>
      <c r="H29" s="19" t="str">
        <f t="shared" si="12"/>
        <v>/</v>
      </c>
      <c r="I29" s="19" t="str">
        <f t="shared" si="12"/>
        <v>/</v>
      </c>
      <c r="J29" s="19" t="str">
        <f t="shared" si="12"/>
        <v>/</v>
      </c>
      <c r="K29" s="29">
        <f t="shared" si="13"/>
        <v>0.18491666666666667</v>
      </c>
      <c r="L29" s="24" t="str">
        <f t="shared" si="14"/>
        <v>No</v>
      </c>
    </row>
    <row r="30" spans="1:24" ht="15" thickBot="1" x14ac:dyDescent="0.4">
      <c r="A30" s="22" t="s">
        <v>43</v>
      </c>
      <c r="B30" s="35">
        <v>0.99560000000000004</v>
      </c>
      <c r="C30" s="35">
        <v>1.0246999999999999</v>
      </c>
      <c r="D30" s="27">
        <f t="shared" si="10"/>
        <v>0.20741666666666669</v>
      </c>
      <c r="E30" s="27">
        <f t="shared" si="10"/>
        <v>0.21347916666666666</v>
      </c>
      <c r="F30" s="24" t="str">
        <f t="shared" si="11"/>
        <v>No</v>
      </c>
      <c r="G30" s="29">
        <f t="shared" si="15"/>
        <v>0.19002083333333333</v>
      </c>
      <c r="H30" s="19">
        <f t="shared" si="12"/>
        <v>0.19837305269808678</v>
      </c>
      <c r="I30" s="19">
        <f t="shared" si="12"/>
        <v>0.20318725099601595</v>
      </c>
      <c r="J30" s="25">
        <f t="shared" si="12"/>
        <v>0.20808795449520631</v>
      </c>
      <c r="K30" s="30">
        <f t="shared" si="13"/>
        <v>0.20741666666666669</v>
      </c>
      <c r="L30" s="32" t="str">
        <f t="shared" si="14"/>
        <v>Yes</v>
      </c>
    </row>
    <row r="31" spans="1:24" ht="15" thickBot="1" x14ac:dyDescent="0.4">
      <c r="A31" s="22" t="s">
        <v>44</v>
      </c>
      <c r="B31" s="35">
        <v>1.1444000000000001</v>
      </c>
      <c r="C31" s="35">
        <v>1.1745000000000001</v>
      </c>
      <c r="D31" s="27">
        <f t="shared" si="10"/>
        <v>0.23841666666666669</v>
      </c>
      <c r="E31" s="27">
        <f t="shared" si="10"/>
        <v>0.24468750000000003</v>
      </c>
      <c r="F31" s="33" t="str">
        <f t="shared" si="11"/>
        <v>No</v>
      </c>
      <c r="G31" s="31">
        <f t="shared" si="15"/>
        <v>0.21347916666666666</v>
      </c>
      <c r="H31" s="36">
        <f t="shared" si="12"/>
        <v>0.21566102131495909</v>
      </c>
      <c r="I31" s="19">
        <f t="shared" si="12"/>
        <v>0.22077922077922077</v>
      </c>
      <c r="J31" s="19">
        <f t="shared" si="12"/>
        <v>0.22598389103529562</v>
      </c>
      <c r="K31" s="29">
        <f t="shared" si="13"/>
        <v>0.23841666666666669</v>
      </c>
      <c r="L31" s="24" t="str">
        <f t="shared" si="14"/>
        <v>No</v>
      </c>
    </row>
    <row r="32" spans="1:24" ht="15" thickBot="1" x14ac:dyDescent="0.4">
      <c r="A32" s="22" t="s">
        <v>45</v>
      </c>
      <c r="B32" s="35">
        <v>1.3206</v>
      </c>
      <c r="C32" s="35">
        <v>1.3597999999999999</v>
      </c>
      <c r="D32" s="27">
        <f t="shared" si="10"/>
        <v>0.27512500000000001</v>
      </c>
      <c r="E32" s="27">
        <f t="shared" si="10"/>
        <v>0.28329166666666666</v>
      </c>
      <c r="F32" s="24" t="str">
        <f t="shared" si="11"/>
        <v>No</v>
      </c>
      <c r="G32" s="29">
        <f t="shared" si="15"/>
        <v>0.24468750000000003</v>
      </c>
      <c r="H32" s="19">
        <f t="shared" si="12"/>
        <v>0.24809245129268839</v>
      </c>
      <c r="I32" s="19">
        <f t="shared" si="12"/>
        <v>0.2537313432835821</v>
      </c>
      <c r="J32" s="19">
        <f t="shared" si="12"/>
        <v>0.25945417637771595</v>
      </c>
      <c r="K32" s="29">
        <f t="shared" si="13"/>
        <v>0.27512500000000001</v>
      </c>
      <c r="L32" s="24" t="str">
        <f t="shared" si="14"/>
        <v>No</v>
      </c>
    </row>
    <row r="33" spans="1:12" ht="15" thickBot="1" x14ac:dyDescent="0.4">
      <c r="A33" s="22" t="s">
        <v>46</v>
      </c>
      <c r="B33" s="35">
        <v>1.4863999999999999</v>
      </c>
      <c r="C33" s="35">
        <v>1.5112000000000001</v>
      </c>
      <c r="D33" s="27">
        <f t="shared" si="10"/>
        <v>0.30966666666666665</v>
      </c>
      <c r="E33" s="27">
        <f t="shared" si="10"/>
        <v>0.31483333333333335</v>
      </c>
      <c r="F33" s="24" t="str">
        <f t="shared" si="11"/>
        <v>No</v>
      </c>
      <c r="G33" s="29">
        <f t="shared" si="15"/>
        <v>0.28329166666666666</v>
      </c>
      <c r="H33" s="19">
        <f t="shared" si="12"/>
        <v>0.29200453396111259</v>
      </c>
      <c r="I33" s="19">
        <f t="shared" si="12"/>
        <v>0.2982456140350877</v>
      </c>
      <c r="J33" s="19">
        <f t="shared" si="12"/>
        <v>0.30456270408613534</v>
      </c>
      <c r="K33" s="29">
        <f t="shared" si="13"/>
        <v>0.30966666666666665</v>
      </c>
      <c r="L33" s="24" t="str">
        <f t="shared" si="14"/>
        <v>No</v>
      </c>
    </row>
    <row r="34" spans="1:12" ht="15" thickBot="1" x14ac:dyDescent="0.4">
      <c r="A34" s="22" t="s">
        <v>47</v>
      </c>
      <c r="B34" s="35">
        <v>1.6367</v>
      </c>
      <c r="C34" s="35">
        <v>1.6628000000000001</v>
      </c>
      <c r="D34" s="27">
        <f t="shared" si="10"/>
        <v>0.34097916666666667</v>
      </c>
      <c r="E34" s="27">
        <f t="shared" si="10"/>
        <v>0.34641666666666671</v>
      </c>
      <c r="F34" s="24" t="str">
        <f t="shared" si="11"/>
        <v>No</v>
      </c>
      <c r="G34" s="29">
        <f t="shared" si="15"/>
        <v>0.31483333333333335</v>
      </c>
      <c r="H34" s="19" t="str">
        <f t="shared" si="12"/>
        <v>/</v>
      </c>
      <c r="I34" s="19" t="str">
        <f t="shared" si="12"/>
        <v>/</v>
      </c>
      <c r="J34" s="19" t="str">
        <f t="shared" si="12"/>
        <v>/</v>
      </c>
      <c r="K34" s="29">
        <f t="shared" si="13"/>
        <v>0.34097916666666667</v>
      </c>
      <c r="L34" s="24" t="str">
        <f t="shared" si="14"/>
        <v>No</v>
      </c>
    </row>
    <row r="35" spans="1:12" ht="15" thickBot="1" x14ac:dyDescent="0.4">
      <c r="A35" s="22" t="s">
        <v>48</v>
      </c>
      <c r="B35" s="35">
        <v>1.7667999999999999</v>
      </c>
      <c r="C35" s="35">
        <v>1.7936000000000001</v>
      </c>
      <c r="D35" s="27">
        <f t="shared" si="10"/>
        <v>0.36808333333333332</v>
      </c>
      <c r="E35" s="27">
        <f t="shared" si="10"/>
        <v>0.3736666666666667</v>
      </c>
      <c r="F35" s="24" t="str">
        <f t="shared" si="11"/>
        <v>No</v>
      </c>
      <c r="G35" s="29">
        <f t="shared" si="15"/>
        <v>0.34641666666666671</v>
      </c>
      <c r="H35" s="19">
        <f t="shared" si="12"/>
        <v>0.35227910238429172</v>
      </c>
      <c r="I35" s="19">
        <f t="shared" si="12"/>
        <v>0.35915492957746481</v>
      </c>
      <c r="J35" s="36">
        <f t="shared" si="12"/>
        <v>0.36608910891089103</v>
      </c>
      <c r="K35" s="31">
        <f t="shared" si="13"/>
        <v>0.36808333333333332</v>
      </c>
      <c r="L35" s="33" t="str">
        <f t="shared" si="14"/>
        <v>No</v>
      </c>
    </row>
    <row r="36" spans="1:12" ht="15" thickBot="1" x14ac:dyDescent="0.4">
      <c r="A36" s="22" t="s">
        <v>49</v>
      </c>
      <c r="B36" s="35">
        <v>1.9282999999999999</v>
      </c>
      <c r="C36" s="35">
        <v>1.9708000000000001</v>
      </c>
      <c r="D36" s="27">
        <f t="shared" si="10"/>
        <v>0.40172916666666664</v>
      </c>
      <c r="E36" s="27">
        <f t="shared" si="10"/>
        <v>0.41058333333333336</v>
      </c>
      <c r="F36" s="24" t="str">
        <f t="shared" si="11"/>
        <v>No</v>
      </c>
      <c r="G36" s="29">
        <f t="shared" si="15"/>
        <v>0.3736666666666667</v>
      </c>
      <c r="H36" s="19">
        <f t="shared" si="12"/>
        <v>0.37639081407110486</v>
      </c>
      <c r="I36" s="19">
        <f t="shared" si="12"/>
        <v>0.38345864661654133</v>
      </c>
      <c r="J36" s="19">
        <f t="shared" si="12"/>
        <v>0.39057607424453916</v>
      </c>
      <c r="K36" s="29">
        <f t="shared" si="13"/>
        <v>0.40172916666666664</v>
      </c>
      <c r="L36" s="24" t="str">
        <f t="shared" si="14"/>
        <v>No</v>
      </c>
    </row>
    <row r="37" spans="1:12" ht="15" thickBot="1" x14ac:dyDescent="0.4">
      <c r="A37" s="22" t="s">
        <v>50</v>
      </c>
      <c r="B37" s="35">
        <v>2</v>
      </c>
      <c r="C37" s="35">
        <v>2.15</v>
      </c>
      <c r="D37" s="27">
        <f t="shared" si="10"/>
        <v>0.41666666666666669</v>
      </c>
      <c r="E37" s="27">
        <f>C37/$B$22</f>
        <v>0.44791666666666669</v>
      </c>
      <c r="F37" s="24" t="str">
        <f t="shared" si="11"/>
        <v>No</v>
      </c>
      <c r="G37" s="29">
        <f t="shared" si="15"/>
        <v>0.41058333333333336</v>
      </c>
      <c r="H37" s="19" t="str">
        <f t="shared" si="12"/>
        <v>/</v>
      </c>
      <c r="I37" s="19" t="str">
        <f t="shared" si="12"/>
        <v>/</v>
      </c>
      <c r="J37" s="19" t="str">
        <f t="shared" si="12"/>
        <v>/</v>
      </c>
      <c r="K37" s="29">
        <f t="shared" si="13"/>
        <v>0.41666666666666669</v>
      </c>
      <c r="L37" s="24" t="str">
        <f t="shared" si="14"/>
        <v>No</v>
      </c>
    </row>
    <row r="38" spans="1:12" ht="15" thickBot="1" x14ac:dyDescent="0.4">
      <c r="A38" s="22" t="s">
        <v>51</v>
      </c>
      <c r="B38" s="35">
        <v>2.2231399999999999</v>
      </c>
      <c r="C38" s="35">
        <v>2.2684000000000002</v>
      </c>
      <c r="D38" s="27">
        <f t="shared" si="10"/>
        <v>0.46315416666666664</v>
      </c>
      <c r="E38" s="27">
        <f t="shared" si="10"/>
        <v>0.47258333333333341</v>
      </c>
      <c r="F38" s="32" t="str">
        <f t="shared" si="11"/>
        <v>Yes</v>
      </c>
      <c r="G38" s="30">
        <f>E37</f>
        <v>0.44791666666666669</v>
      </c>
      <c r="H38" s="25">
        <f>I18</f>
        <v>0.44390933592541865</v>
      </c>
      <c r="I38" s="19">
        <f t="shared" si="12"/>
        <v>0.45132743362831856</v>
      </c>
      <c r="J38" s="19">
        <f t="shared" si="12"/>
        <v>0.45876722648114499</v>
      </c>
      <c r="K38" s="29">
        <f t="shared" si="13"/>
        <v>0.46315416666666664</v>
      </c>
      <c r="L38" s="24" t="str">
        <f t="shared" si="14"/>
        <v>No</v>
      </c>
    </row>
    <row r="39" spans="1:12" ht="15" thickBot="1" x14ac:dyDescent="0.4">
      <c r="A39" s="22" t="s">
        <v>52</v>
      </c>
      <c r="B39" s="35">
        <v>2.4382000000000001</v>
      </c>
      <c r="C39" s="35">
        <v>2.4931299999999998</v>
      </c>
      <c r="D39" s="27">
        <f t="shared" si="10"/>
        <v>0.5079583333333334</v>
      </c>
      <c r="E39" s="27">
        <f t="shared" si="10"/>
        <v>0.51940208333333338</v>
      </c>
      <c r="F39" s="24" t="str">
        <f t="shared" si="11"/>
        <v>No</v>
      </c>
      <c r="G39" s="29">
        <f t="shared" si="15"/>
        <v>0.47258333333333341</v>
      </c>
      <c r="H39" s="19">
        <f t="shared" si="12"/>
        <v>0.49249999999999999</v>
      </c>
      <c r="I39" s="19">
        <f t="shared" si="12"/>
        <v>0.5</v>
      </c>
      <c r="J39" s="19">
        <f t="shared" si="12"/>
        <v>0.50749999999999995</v>
      </c>
      <c r="K39" s="29">
        <f t="shared" si="13"/>
        <v>0.5079583333333334</v>
      </c>
    </row>
    <row r="40" spans="1:12" x14ac:dyDescent="0.35">
      <c r="G40" s="29">
        <f t="shared" si="15"/>
        <v>0.51940208333333338</v>
      </c>
    </row>
    <row r="41" spans="1:12" ht="15" thickBot="1" x14ac:dyDescent="0.4">
      <c r="A41" s="1" t="s">
        <v>55</v>
      </c>
    </row>
    <row r="42" spans="1:12" ht="15" thickBot="1" x14ac:dyDescent="0.4">
      <c r="A42" s="20"/>
      <c r="B42" s="21" t="s">
        <v>35</v>
      </c>
      <c r="C42" s="21" t="s">
        <v>36</v>
      </c>
      <c r="D42" s="26" t="s">
        <v>53</v>
      </c>
      <c r="E42" s="26" t="s">
        <v>54</v>
      </c>
      <c r="F42" s="24" t="s">
        <v>56</v>
      </c>
      <c r="G42" s="28" t="s">
        <v>54</v>
      </c>
      <c r="H42" s="18" t="s">
        <v>0</v>
      </c>
      <c r="I42" s="18" t="s">
        <v>1</v>
      </c>
      <c r="J42" s="18" t="s">
        <v>2</v>
      </c>
      <c r="K42" s="28" t="s">
        <v>53</v>
      </c>
      <c r="L42" s="24" t="s">
        <v>57</v>
      </c>
    </row>
    <row r="43" spans="1:12" ht="15" thickBot="1" x14ac:dyDescent="0.4">
      <c r="A43" s="22" t="s">
        <v>37</v>
      </c>
      <c r="B43" s="35">
        <v>0.13883999999999999</v>
      </c>
      <c r="C43" s="35">
        <v>0.16056000000000001</v>
      </c>
      <c r="D43" s="27">
        <f>B43/$B$22</f>
        <v>2.8924999999999999E-2</v>
      </c>
      <c r="E43" s="27">
        <f>C43/$B$22</f>
        <v>3.3450000000000001E-2</v>
      </c>
      <c r="F43" s="24" t="str">
        <f>IF(G43&lt;H43,"No","Yes")</f>
        <v>No</v>
      </c>
      <c r="G43" s="29">
        <v>0</v>
      </c>
      <c r="H43" s="19">
        <f>I4</f>
        <v>1.6229785460554692E-2</v>
      </c>
      <c r="I43" s="19">
        <f t="shared" ref="I43:J43" si="16">J4</f>
        <v>1.6715830875122909E-2</v>
      </c>
      <c r="J43" s="19">
        <f t="shared" si="16"/>
        <v>1.721617751969309E-2</v>
      </c>
      <c r="K43" s="29">
        <f>D43</f>
        <v>2.8924999999999999E-2</v>
      </c>
      <c r="L43" s="24" t="str">
        <f>IF(OR(K43&gt;J43,J43=$P$24),"No","Yes")</f>
        <v>No</v>
      </c>
    </row>
    <row r="44" spans="1:12" ht="15" thickBot="1" x14ac:dyDescent="0.4">
      <c r="A44" s="22" t="s">
        <v>38</v>
      </c>
      <c r="B44" s="35">
        <v>0.28839999999999999</v>
      </c>
      <c r="C44" s="35">
        <v>0.31059999999999999</v>
      </c>
      <c r="D44" s="27">
        <f t="shared" ref="D44:E58" si="17">B44/$B$22</f>
        <v>6.0083333333333336E-2</v>
      </c>
      <c r="E44" s="27">
        <f t="shared" si="17"/>
        <v>6.470833333333334E-2</v>
      </c>
      <c r="F44" s="24" t="str">
        <f t="shared" ref="F44:F58" si="18">IF(G44&lt;H44,"No","Yes")</f>
        <v>No</v>
      </c>
      <c r="G44" s="29">
        <f>E43</f>
        <v>3.3450000000000001E-2</v>
      </c>
      <c r="H44" s="19">
        <f t="shared" ref="H44:J58" si="19">I5</f>
        <v>4.6276720695325353E-2</v>
      </c>
      <c r="I44" s="19">
        <f t="shared" si="19"/>
        <v>4.7619047619047616E-2</v>
      </c>
      <c r="J44" s="19">
        <f t="shared" si="19"/>
        <v>4.8998310403089537E-2</v>
      </c>
      <c r="K44" s="29">
        <f t="shared" ref="K44:K58" si="20">D44</f>
        <v>6.0083333333333336E-2</v>
      </c>
      <c r="L44" s="24" t="str">
        <f t="shared" ref="L44:L57" si="21">IF(OR(K44&gt;J44,J44=$P$24),"No","Yes")</f>
        <v>No</v>
      </c>
    </row>
    <row r="45" spans="1:12" ht="15" thickBot="1" x14ac:dyDescent="0.4">
      <c r="A45" s="22" t="s">
        <v>39</v>
      </c>
      <c r="B45" s="35">
        <v>0.43730000000000002</v>
      </c>
      <c r="C45" s="35">
        <v>0.4607</v>
      </c>
      <c r="D45" s="27">
        <f t="shared" si="17"/>
        <v>9.1104166666666681E-2</v>
      </c>
      <c r="E45" s="27">
        <f t="shared" si="17"/>
        <v>9.5979166666666671E-2</v>
      </c>
      <c r="F45" s="24" t="str">
        <f t="shared" si="18"/>
        <v>No</v>
      </c>
      <c r="G45" s="29">
        <f t="shared" ref="G45:G59" si="22">E44</f>
        <v>6.470833333333334E-2</v>
      </c>
      <c r="H45" s="19" t="str">
        <f t="shared" si="19"/>
        <v>/</v>
      </c>
      <c r="I45" s="19" t="str">
        <f t="shared" si="19"/>
        <v>/</v>
      </c>
      <c r="J45" s="19" t="str">
        <f t="shared" si="19"/>
        <v>/</v>
      </c>
      <c r="K45" s="29">
        <f t="shared" si="20"/>
        <v>9.1104166666666681E-2</v>
      </c>
      <c r="L45" s="24" t="str">
        <f t="shared" si="21"/>
        <v>No</v>
      </c>
    </row>
    <row r="46" spans="1:12" ht="15" thickBot="1" x14ac:dyDescent="0.4">
      <c r="A46" s="22" t="s">
        <v>40</v>
      </c>
      <c r="B46" s="35">
        <v>0.58741999999999994</v>
      </c>
      <c r="C46" s="35">
        <v>0.61058000000000001</v>
      </c>
      <c r="D46" s="27">
        <f t="shared" si="17"/>
        <v>0.12237916666666666</v>
      </c>
      <c r="E46" s="27">
        <f t="shared" si="17"/>
        <v>0.12720416666666667</v>
      </c>
      <c r="F46" s="24" t="str">
        <f t="shared" si="18"/>
        <v>No</v>
      </c>
      <c r="G46" s="29">
        <f t="shared" si="22"/>
        <v>9.5979166666666671E-2</v>
      </c>
      <c r="H46" s="19">
        <f t="shared" si="19"/>
        <v>0.10818231740801759</v>
      </c>
      <c r="I46" s="19">
        <f t="shared" si="19"/>
        <v>0.1111111111111111</v>
      </c>
      <c r="J46" s="19">
        <f t="shared" si="19"/>
        <v>0.11410905002810567</v>
      </c>
      <c r="K46" s="29">
        <f t="shared" si="20"/>
        <v>0.12237916666666666</v>
      </c>
      <c r="L46" s="24" t="str">
        <f t="shared" si="21"/>
        <v>No</v>
      </c>
    </row>
    <row r="47" spans="1:12" ht="15" thickBot="1" x14ac:dyDescent="0.4">
      <c r="A47" s="22" t="s">
        <v>41</v>
      </c>
      <c r="B47" s="35">
        <v>0.73621999999999999</v>
      </c>
      <c r="C47" s="35">
        <v>0.76118000000000008</v>
      </c>
      <c r="D47" s="27">
        <f t="shared" si="17"/>
        <v>0.15337916666666668</v>
      </c>
      <c r="E47" s="27">
        <f t="shared" si="17"/>
        <v>0.15857916666666669</v>
      </c>
      <c r="F47" s="24" t="str">
        <f t="shared" si="18"/>
        <v>No</v>
      </c>
      <c r="G47" s="29">
        <f t="shared" si="22"/>
        <v>0.12720416666666667</v>
      </c>
      <c r="H47" s="19">
        <f t="shared" si="19"/>
        <v>0.13922261484098941</v>
      </c>
      <c r="I47" s="19">
        <f t="shared" si="19"/>
        <v>0.14285714285714285</v>
      </c>
      <c r="J47" s="19">
        <f t="shared" si="19"/>
        <v>0.14657039711191333</v>
      </c>
      <c r="K47" s="29">
        <f t="shared" si="20"/>
        <v>0.15337916666666668</v>
      </c>
      <c r="L47" s="24" t="str">
        <f t="shared" si="21"/>
        <v>No</v>
      </c>
    </row>
    <row r="48" spans="1:12" ht="15" thickBot="1" x14ac:dyDescent="0.4">
      <c r="A48" s="22" t="s">
        <v>42</v>
      </c>
      <c r="B48" s="35">
        <v>0.88586000000000009</v>
      </c>
      <c r="C48" s="35">
        <v>0.91154000000000002</v>
      </c>
      <c r="D48" s="27">
        <f t="shared" si="17"/>
        <v>0.18455416666666669</v>
      </c>
      <c r="E48" s="27">
        <f t="shared" si="17"/>
        <v>0.18990416666666668</v>
      </c>
      <c r="F48" s="24" t="str">
        <f t="shared" si="18"/>
        <v>No</v>
      </c>
      <c r="G48" s="29">
        <f t="shared" si="22"/>
        <v>0.15857916666666669</v>
      </c>
      <c r="H48" s="19" t="str">
        <f t="shared" si="19"/>
        <v>/</v>
      </c>
      <c r="I48" s="19" t="str">
        <f t="shared" si="19"/>
        <v>/</v>
      </c>
      <c r="J48" s="19" t="str">
        <f t="shared" si="19"/>
        <v>/</v>
      </c>
      <c r="K48" s="29">
        <f t="shared" si="20"/>
        <v>0.18455416666666669</v>
      </c>
      <c r="L48" s="24" t="str">
        <f t="shared" si="21"/>
        <v>No</v>
      </c>
    </row>
    <row r="49" spans="1:12" ht="15" thickBot="1" x14ac:dyDescent="0.4">
      <c r="A49" s="22" t="s">
        <v>43</v>
      </c>
      <c r="B49" s="35">
        <v>0.99827999999999995</v>
      </c>
      <c r="C49" s="35">
        <v>1.02372</v>
      </c>
      <c r="D49" s="27">
        <f t="shared" si="17"/>
        <v>0.20797499999999999</v>
      </c>
      <c r="E49" s="27">
        <f t="shared" si="17"/>
        <v>0.21327499999999999</v>
      </c>
      <c r="F49" s="24" t="str">
        <f t="shared" si="18"/>
        <v>No</v>
      </c>
      <c r="G49" s="29">
        <f t="shared" si="22"/>
        <v>0.18990416666666668</v>
      </c>
      <c r="H49" s="19">
        <f t="shared" si="19"/>
        <v>0.19837305269808678</v>
      </c>
      <c r="I49" s="19">
        <f t="shared" si="19"/>
        <v>0.20318725099601595</v>
      </c>
      <c r="J49" s="25">
        <f t="shared" si="19"/>
        <v>0.20808795449520631</v>
      </c>
      <c r="K49" s="30">
        <f t="shared" si="20"/>
        <v>0.20797499999999999</v>
      </c>
      <c r="L49" s="32" t="str">
        <f t="shared" si="21"/>
        <v>Yes</v>
      </c>
    </row>
    <row r="50" spans="1:12" ht="15" thickBot="1" x14ac:dyDescent="0.4">
      <c r="A50" s="22" t="s">
        <v>44</v>
      </c>
      <c r="B50" s="35">
        <v>1.1486400000000001</v>
      </c>
      <c r="C50" s="35">
        <v>1.17336</v>
      </c>
      <c r="D50" s="27">
        <f t="shared" si="17"/>
        <v>0.23930000000000004</v>
      </c>
      <c r="E50" s="27">
        <f t="shared" si="17"/>
        <v>0.24445</v>
      </c>
      <c r="F50" s="24" t="str">
        <f t="shared" si="18"/>
        <v>No</v>
      </c>
      <c r="G50" s="29">
        <f t="shared" si="22"/>
        <v>0.21327499999999999</v>
      </c>
      <c r="H50" s="19">
        <f t="shared" si="19"/>
        <v>0.21566102131495909</v>
      </c>
      <c r="I50" s="19">
        <f t="shared" si="19"/>
        <v>0.22077922077922077</v>
      </c>
      <c r="J50" s="19">
        <f t="shared" si="19"/>
        <v>0.22598389103529562</v>
      </c>
      <c r="K50" s="29">
        <f t="shared" si="20"/>
        <v>0.23930000000000004</v>
      </c>
      <c r="L50" s="24" t="str">
        <f t="shared" si="21"/>
        <v>No</v>
      </c>
    </row>
    <row r="51" spans="1:12" ht="15" thickBot="1" x14ac:dyDescent="0.4">
      <c r="A51" s="22" t="s">
        <v>45</v>
      </c>
      <c r="B51" s="35">
        <v>1.3340800000000002</v>
      </c>
      <c r="C51" s="35">
        <v>1.36192</v>
      </c>
      <c r="D51" s="27">
        <f t="shared" si="17"/>
        <v>0.27793333333333337</v>
      </c>
      <c r="E51" s="27">
        <f t="shared" si="17"/>
        <v>0.28373333333333334</v>
      </c>
      <c r="F51" s="24" t="str">
        <f t="shared" si="18"/>
        <v>No</v>
      </c>
      <c r="G51" s="29">
        <f t="shared" si="22"/>
        <v>0.24445</v>
      </c>
      <c r="H51" s="19">
        <f t="shared" si="19"/>
        <v>0.24809245129268839</v>
      </c>
      <c r="I51" s="19">
        <f t="shared" si="19"/>
        <v>0.2537313432835821</v>
      </c>
      <c r="J51" s="19">
        <f t="shared" si="19"/>
        <v>0.25945417637771595</v>
      </c>
      <c r="K51" s="29">
        <f t="shared" si="20"/>
        <v>0.27793333333333337</v>
      </c>
      <c r="L51" s="24" t="str">
        <f t="shared" si="21"/>
        <v>No</v>
      </c>
    </row>
    <row r="52" spans="1:12" ht="15" thickBot="1" x14ac:dyDescent="0.4">
      <c r="A52" s="22" t="s">
        <v>46</v>
      </c>
      <c r="B52" s="35">
        <v>1.4848600000000001</v>
      </c>
      <c r="C52" s="35">
        <v>1.5111399999999999</v>
      </c>
      <c r="D52" s="27">
        <f t="shared" si="17"/>
        <v>0.30934583333333338</v>
      </c>
      <c r="E52" s="27">
        <f t="shared" si="17"/>
        <v>0.31482083333333333</v>
      </c>
      <c r="F52" s="24" t="str">
        <f t="shared" si="18"/>
        <v>No</v>
      </c>
      <c r="G52" s="29">
        <f t="shared" si="22"/>
        <v>0.28373333333333334</v>
      </c>
      <c r="H52" s="19">
        <f t="shared" si="19"/>
        <v>0.29200453396111259</v>
      </c>
      <c r="I52" s="19">
        <f t="shared" si="19"/>
        <v>0.2982456140350877</v>
      </c>
      <c r="J52" s="19">
        <f t="shared" si="19"/>
        <v>0.30456270408613534</v>
      </c>
      <c r="K52" s="29">
        <f t="shared" si="20"/>
        <v>0.30934583333333338</v>
      </c>
      <c r="L52" s="24" t="str">
        <f t="shared" si="21"/>
        <v>No</v>
      </c>
    </row>
    <row r="53" spans="1:12" ht="15" thickBot="1" x14ac:dyDescent="0.4">
      <c r="A53" s="22" t="s">
        <v>47</v>
      </c>
      <c r="B53" s="35">
        <v>1.6351600000000002</v>
      </c>
      <c r="C53" s="35">
        <v>1.66204</v>
      </c>
      <c r="D53" s="27">
        <f t="shared" si="17"/>
        <v>0.3406583333333334</v>
      </c>
      <c r="E53" s="27">
        <f t="shared" si="17"/>
        <v>0.34625833333333333</v>
      </c>
      <c r="F53" s="24" t="str">
        <f t="shared" si="18"/>
        <v>No</v>
      </c>
      <c r="G53" s="29">
        <f t="shared" si="22"/>
        <v>0.31482083333333333</v>
      </c>
      <c r="H53" s="19" t="str">
        <f t="shared" si="19"/>
        <v>/</v>
      </c>
      <c r="I53" s="19" t="str">
        <f t="shared" si="19"/>
        <v>/</v>
      </c>
      <c r="J53" s="19" t="str">
        <f t="shared" si="19"/>
        <v>/</v>
      </c>
      <c r="K53" s="29">
        <f t="shared" si="20"/>
        <v>0.3406583333333334</v>
      </c>
      <c r="L53" s="24" t="str">
        <f t="shared" si="21"/>
        <v>No</v>
      </c>
    </row>
    <row r="54" spans="1:12" ht="15" thickBot="1" x14ac:dyDescent="0.4">
      <c r="A54" s="22" t="s">
        <v>48</v>
      </c>
      <c r="B54" s="35">
        <v>1.76658</v>
      </c>
      <c r="C54" s="35">
        <v>1.7933399999999999</v>
      </c>
      <c r="D54" s="27">
        <f t="shared" si="17"/>
        <v>0.36803750000000002</v>
      </c>
      <c r="E54" s="27">
        <f t="shared" si="17"/>
        <v>0.37361250000000001</v>
      </c>
      <c r="F54" s="24" t="str">
        <f t="shared" si="18"/>
        <v>No</v>
      </c>
      <c r="G54" s="29">
        <f t="shared" si="22"/>
        <v>0.34625833333333333</v>
      </c>
      <c r="H54" s="19">
        <f t="shared" si="19"/>
        <v>0.35227910238429172</v>
      </c>
      <c r="I54" s="19">
        <f t="shared" si="19"/>
        <v>0.35915492957746481</v>
      </c>
      <c r="J54" s="19">
        <f t="shared" si="19"/>
        <v>0.36608910891089103</v>
      </c>
      <c r="K54" s="29">
        <f t="shared" si="20"/>
        <v>0.36803750000000002</v>
      </c>
      <c r="L54" s="24" t="str">
        <f t="shared" si="21"/>
        <v>No</v>
      </c>
    </row>
    <row r="55" spans="1:12" ht="15" thickBot="1" x14ac:dyDescent="0.4">
      <c r="A55" s="22" t="s">
        <v>49</v>
      </c>
      <c r="B55" s="35">
        <v>1.9353600000000002</v>
      </c>
      <c r="C55" s="35">
        <v>1.96224</v>
      </c>
      <c r="D55" s="27">
        <f t="shared" si="17"/>
        <v>0.40320000000000006</v>
      </c>
      <c r="E55" s="27">
        <f t="shared" si="17"/>
        <v>0.4088</v>
      </c>
      <c r="F55" s="24" t="str">
        <f t="shared" si="18"/>
        <v>No</v>
      </c>
      <c r="G55" s="29">
        <f t="shared" si="22"/>
        <v>0.37361250000000001</v>
      </c>
      <c r="H55" s="19">
        <f t="shared" si="19"/>
        <v>0.37639081407110486</v>
      </c>
      <c r="I55" s="19">
        <f t="shared" si="19"/>
        <v>0.38345864661654133</v>
      </c>
      <c r="J55" s="19">
        <f t="shared" si="19"/>
        <v>0.39057607424453916</v>
      </c>
      <c r="K55" s="29">
        <f t="shared" si="20"/>
        <v>0.40320000000000006</v>
      </c>
      <c r="L55" s="24" t="str">
        <f t="shared" si="21"/>
        <v>No</v>
      </c>
    </row>
    <row r="56" spans="1:12" ht="15" thickBot="1" x14ac:dyDescent="0.4">
      <c r="A56" s="22" t="s">
        <v>50</v>
      </c>
      <c r="B56" s="35">
        <v>2.0863</v>
      </c>
      <c r="C56" s="35">
        <v>2.11138</v>
      </c>
      <c r="D56" s="27">
        <f t="shared" si="17"/>
        <v>0.43464583333333334</v>
      </c>
      <c r="E56" s="27">
        <f>C56/$B$22</f>
        <v>0.43987083333333338</v>
      </c>
      <c r="F56" s="24" t="str">
        <f t="shared" si="18"/>
        <v>No</v>
      </c>
      <c r="G56" s="29">
        <f t="shared" si="22"/>
        <v>0.4088</v>
      </c>
      <c r="H56" s="19" t="str">
        <f t="shared" si="19"/>
        <v>/</v>
      </c>
      <c r="I56" s="19" t="str">
        <f t="shared" si="19"/>
        <v>/</v>
      </c>
      <c r="J56" s="19" t="str">
        <f t="shared" si="19"/>
        <v>/</v>
      </c>
      <c r="K56" s="29">
        <f t="shared" si="20"/>
        <v>0.43464583333333334</v>
      </c>
      <c r="L56" s="24" t="str">
        <f t="shared" si="21"/>
        <v>No</v>
      </c>
    </row>
    <row r="57" spans="1:12" ht="15" thickBot="1" x14ac:dyDescent="0.4">
      <c r="A57" s="22" t="s">
        <v>51</v>
      </c>
      <c r="B57" s="35">
        <v>2.2352399999999997</v>
      </c>
      <c r="C57" s="35">
        <v>2.2629600000000001</v>
      </c>
      <c r="D57" s="27">
        <f t="shared" si="17"/>
        <v>0.46567499999999995</v>
      </c>
      <c r="E57" s="27">
        <f t="shared" si="17"/>
        <v>0.47145000000000004</v>
      </c>
      <c r="F57" s="33" t="str">
        <f t="shared" si="18"/>
        <v>No</v>
      </c>
      <c r="G57" s="31">
        <f>E56</f>
        <v>0.43987083333333338</v>
      </c>
      <c r="H57" s="19">
        <f t="shared" si="19"/>
        <v>0.44390933592541865</v>
      </c>
      <c r="I57" s="19">
        <f t="shared" si="19"/>
        <v>0.45132743362831856</v>
      </c>
      <c r="J57" s="19">
        <f t="shared" si="19"/>
        <v>0.45876722648114499</v>
      </c>
      <c r="K57" s="29">
        <f t="shared" si="20"/>
        <v>0.46567499999999995</v>
      </c>
      <c r="L57" s="24" t="str">
        <f t="shared" si="21"/>
        <v>No</v>
      </c>
    </row>
    <row r="58" spans="1:12" ht="15" thickBot="1" x14ac:dyDescent="0.4">
      <c r="A58" s="22" t="s">
        <v>52</v>
      </c>
      <c r="B58" s="35">
        <v>2.4614100000000003</v>
      </c>
      <c r="C58" s="35">
        <v>2.48793</v>
      </c>
      <c r="D58" s="27">
        <f t="shared" si="17"/>
        <v>0.51279375000000005</v>
      </c>
      <c r="E58" s="27">
        <f t="shared" si="17"/>
        <v>0.51831875000000005</v>
      </c>
      <c r="F58" s="24" t="str">
        <f t="shared" si="18"/>
        <v>No</v>
      </c>
      <c r="G58" s="29">
        <f t="shared" si="22"/>
        <v>0.47145000000000004</v>
      </c>
      <c r="H58" s="19">
        <f t="shared" si="19"/>
        <v>0.49249999999999999</v>
      </c>
      <c r="I58" s="19">
        <f t="shared" si="19"/>
        <v>0.5</v>
      </c>
      <c r="J58" s="19">
        <f t="shared" si="19"/>
        <v>0.50749999999999995</v>
      </c>
      <c r="K58" s="29">
        <f t="shared" si="20"/>
        <v>0.51279375000000005</v>
      </c>
    </row>
    <row r="59" spans="1:12" x14ac:dyDescent="0.35">
      <c r="G59" s="29">
        <f t="shared" si="22"/>
        <v>0.51831875000000005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93D04-2404-4631-8ADC-0CEAEA49330C}">
  <dimension ref="A1:X59"/>
  <sheetViews>
    <sheetView zoomScale="70" zoomScaleNormal="70" workbookViewId="0">
      <selection activeCell="A4" sqref="A4:A19"/>
    </sheetView>
  </sheetViews>
  <sheetFormatPr defaultRowHeight="14.5" x14ac:dyDescent="0.35"/>
  <cols>
    <col min="1" max="1" width="36.81640625" style="1" customWidth="1"/>
    <col min="2" max="3" width="22" style="1" customWidth="1"/>
    <col min="4" max="4" width="25.1796875" style="1" customWidth="1"/>
    <col min="5" max="5" width="15.26953125" style="1" customWidth="1"/>
    <col min="6" max="6" width="23.7265625" style="1" customWidth="1"/>
    <col min="7" max="7" width="25.26953125" style="1" customWidth="1"/>
    <col min="8" max="8" width="33.26953125" style="1" customWidth="1"/>
    <col min="9" max="9" width="27.81640625" style="1" customWidth="1"/>
    <col min="10" max="10" width="24.453125" style="1" customWidth="1"/>
    <col min="11" max="11" width="23.7265625" style="1" customWidth="1"/>
    <col min="12" max="12" width="26.7265625" style="1" customWidth="1"/>
    <col min="13" max="15" width="9.1796875" style="1"/>
    <col min="16" max="16" width="12.54296875" style="1" customWidth="1"/>
    <col min="17" max="24" width="9.1796875" style="1"/>
  </cols>
  <sheetData>
    <row r="1" spans="1:24" x14ac:dyDescent="0.35">
      <c r="A1" s="14" t="s">
        <v>22</v>
      </c>
      <c r="B1" s="34">
        <v>0.02</v>
      </c>
    </row>
    <row r="2" spans="1:24" x14ac:dyDescent="0.35">
      <c r="A2" s="14" t="s">
        <v>32</v>
      </c>
    </row>
    <row r="3" spans="1:24" x14ac:dyDescent="0.35">
      <c r="A3" s="3" t="s">
        <v>28</v>
      </c>
      <c r="B3" s="1" t="s">
        <v>27</v>
      </c>
      <c r="C3" s="1" t="s">
        <v>23</v>
      </c>
      <c r="D3" s="14" t="s">
        <v>29</v>
      </c>
      <c r="E3" s="1" t="s">
        <v>24</v>
      </c>
      <c r="F3" s="1" t="s">
        <v>26</v>
      </c>
      <c r="G3" s="14" t="s">
        <v>30</v>
      </c>
      <c r="H3" s="15" t="s">
        <v>25</v>
      </c>
      <c r="I3" s="18" t="s">
        <v>0</v>
      </c>
      <c r="J3" s="18" t="s">
        <v>1</v>
      </c>
      <c r="K3" s="18" t="s">
        <v>2</v>
      </c>
      <c r="M3" s="7"/>
      <c r="N3" s="3"/>
      <c r="P3" s="8" t="s">
        <v>3</v>
      </c>
      <c r="Q3" s="3"/>
      <c r="R3" s="3"/>
      <c r="S3" s="3"/>
      <c r="T3" s="3"/>
      <c r="U3" s="3"/>
      <c r="V3" s="3"/>
      <c r="W3" s="3" t="s">
        <v>4</v>
      </c>
      <c r="X3" s="3" t="s">
        <v>5</v>
      </c>
    </row>
    <row r="4" spans="1:24" x14ac:dyDescent="0.35">
      <c r="A4" s="1">
        <v>0</v>
      </c>
      <c r="B4" s="1">
        <v>1</v>
      </c>
      <c r="C4" s="1">
        <f>D4*(1-$B$1)</f>
        <v>4.9979999999999993</v>
      </c>
      <c r="D4" s="9">
        <v>5.0999999999999996</v>
      </c>
      <c r="E4" s="1">
        <f>D4*(1+$B$1)</f>
        <v>5.202</v>
      </c>
      <c r="F4" s="1">
        <f>G4*(1-$B$1)</f>
        <v>294</v>
      </c>
      <c r="G4" s="9">
        <v>300</v>
      </c>
      <c r="H4" s="1">
        <f>G4*(1+$B$1)</f>
        <v>306</v>
      </c>
      <c r="I4" s="19">
        <f>C4/(C4+H4)</f>
        <v>1.6070842899311249E-2</v>
      </c>
      <c r="J4" s="19">
        <f>D4/(D4+G4)</f>
        <v>1.6715830875122909E-2</v>
      </c>
      <c r="K4" s="19">
        <f>E4/(E4+F4)</f>
        <v>1.7386247418132231E-2</v>
      </c>
      <c r="P4" s="10" t="s">
        <v>6</v>
      </c>
      <c r="V4" s="1">
        <v>0</v>
      </c>
      <c r="W4" s="2">
        <f>V4/64</f>
        <v>0</v>
      </c>
      <c r="X4" s="2">
        <f>V5/64</f>
        <v>3.125E-2</v>
      </c>
    </row>
    <row r="5" spans="1:24" x14ac:dyDescent="0.35">
      <c r="A5" s="1">
        <v>1</v>
      </c>
      <c r="B5" s="1">
        <v>2</v>
      </c>
      <c r="C5" s="1">
        <f t="shared" ref="C5:C19" si="0">D5*(1-$B$1)</f>
        <v>9.8000000000000007</v>
      </c>
      <c r="D5" s="9">
        <v>10</v>
      </c>
      <c r="E5" s="1">
        <f t="shared" ref="E5:E19" si="1">D5*(1+$B$1)</f>
        <v>10.199999999999999</v>
      </c>
      <c r="F5" s="1">
        <f t="shared" ref="F5:F19" si="2">G5*(1-$B$1)</f>
        <v>196</v>
      </c>
      <c r="G5" s="9">
        <v>200</v>
      </c>
      <c r="H5" s="1">
        <f t="shared" ref="H5:H19" si="3">G5*(1+$B$1)</f>
        <v>204</v>
      </c>
      <c r="I5" s="19">
        <f>C5/(C5+H5)</f>
        <v>4.5837231057062673E-2</v>
      </c>
      <c r="J5" s="19">
        <f t="shared" ref="J5:J19" si="4">D5/(D5+G5)</f>
        <v>4.7619047619047616E-2</v>
      </c>
      <c r="K5" s="19">
        <f t="shared" ref="K5:K19" si="5">E5/(E5+F5)</f>
        <v>4.9466537342386034E-2</v>
      </c>
      <c r="P5" s="10" t="s">
        <v>7</v>
      </c>
      <c r="V5" s="1">
        <v>2</v>
      </c>
      <c r="W5" s="2">
        <f t="shared" ref="W5:W19" si="6">V5/64</f>
        <v>3.125E-2</v>
      </c>
      <c r="X5" s="2">
        <f t="shared" ref="X5:X18" si="7">V6/64</f>
        <v>6.25E-2</v>
      </c>
    </row>
    <row r="6" spans="1:24" x14ac:dyDescent="0.35">
      <c r="A6" s="1">
        <v>2</v>
      </c>
      <c r="B6" s="16" t="s">
        <v>31</v>
      </c>
      <c r="C6" s="16" t="s">
        <v>31</v>
      </c>
      <c r="D6" s="17" t="s">
        <v>31</v>
      </c>
      <c r="E6" s="16" t="s">
        <v>31</v>
      </c>
      <c r="F6" s="16" t="s">
        <v>31</v>
      </c>
      <c r="G6" s="17" t="s">
        <v>31</v>
      </c>
      <c r="H6" s="16" t="s">
        <v>31</v>
      </c>
      <c r="I6" s="18" t="s">
        <v>31</v>
      </c>
      <c r="J6" s="18" t="s">
        <v>31</v>
      </c>
      <c r="K6" s="18" t="s">
        <v>31</v>
      </c>
      <c r="P6" s="10" t="s">
        <v>8</v>
      </c>
      <c r="V6" s="1">
        <v>4</v>
      </c>
      <c r="W6" s="2">
        <f t="shared" si="6"/>
        <v>6.25E-2</v>
      </c>
      <c r="X6" s="2">
        <f t="shared" si="7"/>
        <v>9.375E-2</v>
      </c>
    </row>
    <row r="7" spans="1:24" x14ac:dyDescent="0.35">
      <c r="A7" s="1">
        <v>3</v>
      </c>
      <c r="B7" s="1">
        <v>3</v>
      </c>
      <c r="C7" s="1">
        <f t="shared" si="0"/>
        <v>19.600000000000001</v>
      </c>
      <c r="D7" s="9">
        <v>20</v>
      </c>
      <c r="E7" s="1">
        <f t="shared" si="1"/>
        <v>20.399999999999999</v>
      </c>
      <c r="F7" s="1">
        <f t="shared" si="2"/>
        <v>156.80000000000001</v>
      </c>
      <c r="G7" s="9">
        <v>160</v>
      </c>
      <c r="H7" s="1">
        <f t="shared" si="3"/>
        <v>163.19999999999999</v>
      </c>
      <c r="I7" s="19">
        <f t="shared" ref="I7:I19" si="8">C7/(C7+H7)</f>
        <v>0.10722100656455144</v>
      </c>
      <c r="J7" s="19">
        <f t="shared" si="4"/>
        <v>0.1111111111111111</v>
      </c>
      <c r="K7" s="19">
        <f t="shared" si="5"/>
        <v>0.11512415349887131</v>
      </c>
      <c r="P7" s="10" t="s">
        <v>9</v>
      </c>
      <c r="V7" s="1">
        <v>6</v>
      </c>
      <c r="W7" s="2">
        <f t="shared" si="6"/>
        <v>9.375E-2</v>
      </c>
      <c r="X7" s="2">
        <f t="shared" si="7"/>
        <v>0.125</v>
      </c>
    </row>
    <row r="8" spans="1:24" x14ac:dyDescent="0.35">
      <c r="A8" s="1">
        <v>4</v>
      </c>
      <c r="B8" s="1">
        <v>4</v>
      </c>
      <c r="C8" s="1">
        <f t="shared" si="0"/>
        <v>19.600000000000001</v>
      </c>
      <c r="D8" s="9">
        <v>20</v>
      </c>
      <c r="E8" s="1">
        <f t="shared" si="1"/>
        <v>20.399999999999999</v>
      </c>
      <c r="F8" s="1">
        <f t="shared" si="2"/>
        <v>117.6</v>
      </c>
      <c r="G8" s="9">
        <v>120</v>
      </c>
      <c r="H8" s="1">
        <f t="shared" si="3"/>
        <v>122.4</v>
      </c>
      <c r="I8" s="19">
        <f t="shared" si="8"/>
        <v>0.13802816901408452</v>
      </c>
      <c r="J8" s="19">
        <f t="shared" si="4"/>
        <v>0.14285714285714285</v>
      </c>
      <c r="K8" s="19">
        <f t="shared" si="5"/>
        <v>0.14782608695652172</v>
      </c>
      <c r="P8" s="10" t="s">
        <v>10</v>
      </c>
      <c r="V8" s="1">
        <v>8</v>
      </c>
      <c r="W8" s="2">
        <f t="shared" si="6"/>
        <v>0.125</v>
      </c>
      <c r="X8" s="2">
        <f t="shared" si="7"/>
        <v>0.15625</v>
      </c>
    </row>
    <row r="9" spans="1:24" x14ac:dyDescent="0.35">
      <c r="A9" s="1">
        <v>5</v>
      </c>
      <c r="B9" s="16" t="s">
        <v>31</v>
      </c>
      <c r="C9" s="16" t="s">
        <v>31</v>
      </c>
      <c r="D9" s="17" t="s">
        <v>31</v>
      </c>
      <c r="E9" s="16" t="s">
        <v>31</v>
      </c>
      <c r="F9" s="16" t="s">
        <v>31</v>
      </c>
      <c r="G9" s="17" t="s">
        <v>31</v>
      </c>
      <c r="H9" s="16" t="s">
        <v>31</v>
      </c>
      <c r="I9" s="18" t="s">
        <v>31</v>
      </c>
      <c r="J9" s="18" t="s">
        <v>31</v>
      </c>
      <c r="K9" s="18" t="s">
        <v>31</v>
      </c>
      <c r="P9" s="10" t="s">
        <v>11</v>
      </c>
      <c r="V9" s="1">
        <v>10</v>
      </c>
      <c r="W9" s="2">
        <f t="shared" si="6"/>
        <v>0.15625</v>
      </c>
      <c r="X9" s="2">
        <f t="shared" si="7"/>
        <v>0.1875</v>
      </c>
    </row>
    <row r="10" spans="1:24" x14ac:dyDescent="0.35">
      <c r="A10" s="1">
        <v>6</v>
      </c>
      <c r="B10" s="1">
        <v>5</v>
      </c>
      <c r="C10" s="1">
        <f t="shared" si="0"/>
        <v>49.98</v>
      </c>
      <c r="D10" s="9">
        <v>51</v>
      </c>
      <c r="E10" s="1">
        <f t="shared" si="1"/>
        <v>52.02</v>
      </c>
      <c r="F10" s="1">
        <f t="shared" si="2"/>
        <v>196</v>
      </c>
      <c r="G10" s="9">
        <v>200</v>
      </c>
      <c r="H10" s="1">
        <f t="shared" si="3"/>
        <v>204</v>
      </c>
      <c r="I10" s="19">
        <f t="shared" si="8"/>
        <v>0.19678714859437751</v>
      </c>
      <c r="J10" s="19">
        <f t="shared" si="4"/>
        <v>0.20318725099601595</v>
      </c>
      <c r="K10" s="19">
        <f t="shared" si="5"/>
        <v>0.20974114990726556</v>
      </c>
      <c r="P10" s="10" t="s">
        <v>12</v>
      </c>
      <c r="V10" s="1">
        <v>12</v>
      </c>
      <c r="W10" s="2">
        <f t="shared" si="6"/>
        <v>0.1875</v>
      </c>
      <c r="X10" s="2">
        <f t="shared" si="7"/>
        <v>0.21875</v>
      </c>
    </row>
    <row r="11" spans="1:24" x14ac:dyDescent="0.35">
      <c r="A11" s="1">
        <v>7</v>
      </c>
      <c r="B11" s="1">
        <v>6</v>
      </c>
      <c r="C11" s="1">
        <f t="shared" si="0"/>
        <v>49.98</v>
      </c>
      <c r="D11" s="11">
        <v>51</v>
      </c>
      <c r="E11" s="1">
        <f t="shared" si="1"/>
        <v>52.02</v>
      </c>
      <c r="F11" s="1">
        <f t="shared" si="2"/>
        <v>176.4</v>
      </c>
      <c r="G11" s="11">
        <v>180</v>
      </c>
      <c r="H11" s="1">
        <f t="shared" si="3"/>
        <v>183.6</v>
      </c>
      <c r="I11" s="19">
        <f t="shared" si="8"/>
        <v>0.21397379912663755</v>
      </c>
      <c r="J11" s="19">
        <f t="shared" si="4"/>
        <v>0.22077922077922077</v>
      </c>
      <c r="K11" s="19">
        <f t="shared" si="5"/>
        <v>0.22773837667454688</v>
      </c>
      <c r="M11" s="3"/>
      <c r="N11" s="3"/>
      <c r="P11" s="8" t="s">
        <v>13</v>
      </c>
      <c r="Q11" s="3"/>
      <c r="R11" s="3"/>
      <c r="S11" s="3"/>
      <c r="T11" s="3"/>
      <c r="U11" s="3"/>
      <c r="V11" s="3">
        <v>14</v>
      </c>
      <c r="W11" s="4">
        <f t="shared" si="6"/>
        <v>0.21875</v>
      </c>
      <c r="X11" s="4">
        <f t="shared" si="7"/>
        <v>0.25</v>
      </c>
    </row>
    <row r="12" spans="1:24" x14ac:dyDescent="0.35">
      <c r="A12" s="1">
        <v>8</v>
      </c>
      <c r="B12" s="1">
        <v>7</v>
      </c>
      <c r="C12" s="1">
        <f t="shared" si="0"/>
        <v>49.98</v>
      </c>
      <c r="D12" s="11">
        <v>51</v>
      </c>
      <c r="E12" s="1">
        <f t="shared" si="1"/>
        <v>52.02</v>
      </c>
      <c r="F12" s="1">
        <f t="shared" si="2"/>
        <v>147</v>
      </c>
      <c r="G12" s="11">
        <v>150</v>
      </c>
      <c r="H12" s="1">
        <f t="shared" si="3"/>
        <v>153</v>
      </c>
      <c r="I12" s="19">
        <f t="shared" si="8"/>
        <v>0.24623115577889446</v>
      </c>
      <c r="J12" s="19">
        <f t="shared" si="4"/>
        <v>0.2537313432835821</v>
      </c>
      <c r="K12" s="19">
        <f t="shared" si="5"/>
        <v>0.26138076575218572</v>
      </c>
      <c r="P12" s="8" t="s">
        <v>14</v>
      </c>
      <c r="Q12" s="3"/>
      <c r="R12" s="3"/>
      <c r="S12" s="3"/>
      <c r="T12" s="3"/>
      <c r="U12" s="3"/>
      <c r="V12" s="1">
        <v>16</v>
      </c>
      <c r="W12" s="2">
        <f t="shared" si="6"/>
        <v>0.25</v>
      </c>
      <c r="X12" s="2">
        <f t="shared" si="7"/>
        <v>0.28125</v>
      </c>
    </row>
    <row r="13" spans="1:24" x14ac:dyDescent="0.35">
      <c r="A13" s="1">
        <v>9</v>
      </c>
      <c r="B13" s="1">
        <v>8</v>
      </c>
      <c r="C13" s="1">
        <f t="shared" si="0"/>
        <v>49.98</v>
      </c>
      <c r="D13" s="11">
        <v>51</v>
      </c>
      <c r="E13" s="1">
        <f t="shared" si="1"/>
        <v>52.02</v>
      </c>
      <c r="F13" s="1">
        <f t="shared" si="2"/>
        <v>117.6</v>
      </c>
      <c r="G13" s="11">
        <v>120</v>
      </c>
      <c r="H13" s="1">
        <f t="shared" si="3"/>
        <v>122.4</v>
      </c>
      <c r="I13" s="19">
        <f t="shared" si="8"/>
        <v>0.28994082840236685</v>
      </c>
      <c r="J13" s="19">
        <f t="shared" si="4"/>
        <v>0.2982456140350877</v>
      </c>
      <c r="K13" s="19">
        <f t="shared" si="5"/>
        <v>0.30668553236646623</v>
      </c>
      <c r="P13" s="8" t="s">
        <v>15</v>
      </c>
      <c r="Q13" s="3"/>
      <c r="R13" s="3"/>
      <c r="S13" s="3"/>
      <c r="T13" s="3"/>
      <c r="U13" s="3"/>
      <c r="V13" s="3">
        <v>18</v>
      </c>
      <c r="W13" s="4">
        <f t="shared" si="6"/>
        <v>0.28125</v>
      </c>
      <c r="X13" s="4">
        <f t="shared" si="7"/>
        <v>0.3125</v>
      </c>
    </row>
    <row r="14" spans="1:24" x14ac:dyDescent="0.35">
      <c r="A14" s="1">
        <v>10</v>
      </c>
      <c r="B14" s="16" t="s">
        <v>31</v>
      </c>
      <c r="C14" s="16" t="s">
        <v>31</v>
      </c>
      <c r="D14" s="17" t="s">
        <v>31</v>
      </c>
      <c r="E14" s="16" t="s">
        <v>31</v>
      </c>
      <c r="F14" s="16" t="s">
        <v>31</v>
      </c>
      <c r="G14" s="17" t="s">
        <v>31</v>
      </c>
      <c r="H14" s="16" t="s">
        <v>31</v>
      </c>
      <c r="I14" s="18" t="s">
        <v>31</v>
      </c>
      <c r="J14" s="18" t="s">
        <v>31</v>
      </c>
      <c r="K14" s="18" t="s">
        <v>31</v>
      </c>
      <c r="M14" s="12"/>
      <c r="N14" s="12"/>
      <c r="P14" s="13" t="s">
        <v>16</v>
      </c>
      <c r="Q14" s="5"/>
      <c r="R14" s="5"/>
      <c r="S14" s="5"/>
      <c r="T14" s="5"/>
      <c r="U14" s="5"/>
      <c r="V14" s="5">
        <v>20</v>
      </c>
      <c r="W14" s="6">
        <f t="shared" si="6"/>
        <v>0.3125</v>
      </c>
      <c r="X14" s="6">
        <f t="shared" si="7"/>
        <v>0.34375</v>
      </c>
    </row>
    <row r="15" spans="1:24" x14ac:dyDescent="0.35">
      <c r="A15" s="1">
        <v>11</v>
      </c>
      <c r="B15" s="1">
        <v>9</v>
      </c>
      <c r="C15" s="1">
        <f t="shared" si="0"/>
        <v>49.98</v>
      </c>
      <c r="D15" s="9">
        <v>51</v>
      </c>
      <c r="E15" s="1">
        <f t="shared" si="1"/>
        <v>52.02</v>
      </c>
      <c r="F15" s="1">
        <f t="shared" si="2"/>
        <v>89.179999999999993</v>
      </c>
      <c r="G15" s="9">
        <v>91</v>
      </c>
      <c r="H15" s="1">
        <f t="shared" si="3"/>
        <v>92.820000000000007</v>
      </c>
      <c r="I15" s="19">
        <f t="shared" si="8"/>
        <v>0.35</v>
      </c>
      <c r="J15" s="19">
        <f t="shared" si="4"/>
        <v>0.35915492957746481</v>
      </c>
      <c r="K15" s="19">
        <f t="shared" si="5"/>
        <v>0.36841359773371107</v>
      </c>
      <c r="P15" s="10" t="s">
        <v>17</v>
      </c>
      <c r="V15" s="1">
        <v>22</v>
      </c>
      <c r="W15" s="2">
        <f t="shared" si="6"/>
        <v>0.34375</v>
      </c>
      <c r="X15" s="2">
        <f t="shared" si="7"/>
        <v>0.375</v>
      </c>
    </row>
    <row r="16" spans="1:24" x14ac:dyDescent="0.35">
      <c r="A16" s="1">
        <v>12</v>
      </c>
      <c r="B16" s="1">
        <v>10</v>
      </c>
      <c r="C16" s="1">
        <f t="shared" si="0"/>
        <v>49.98</v>
      </c>
      <c r="D16" s="9">
        <v>51</v>
      </c>
      <c r="E16" s="1">
        <f t="shared" si="1"/>
        <v>52.02</v>
      </c>
      <c r="F16" s="1">
        <f t="shared" si="2"/>
        <v>80.36</v>
      </c>
      <c r="G16" s="9">
        <v>82</v>
      </c>
      <c r="H16" s="1">
        <f t="shared" si="3"/>
        <v>83.64</v>
      </c>
      <c r="I16" s="19">
        <f t="shared" si="8"/>
        <v>0.37404580152671751</v>
      </c>
      <c r="J16" s="19">
        <f t="shared" si="4"/>
        <v>0.38345864661654133</v>
      </c>
      <c r="K16" s="19">
        <f t="shared" si="5"/>
        <v>0.39295966158029916</v>
      </c>
      <c r="P16" s="10" t="s">
        <v>18</v>
      </c>
      <c r="V16" s="1">
        <v>24</v>
      </c>
      <c r="W16" s="2">
        <f t="shared" si="6"/>
        <v>0.375</v>
      </c>
      <c r="X16" s="2">
        <f t="shared" si="7"/>
        <v>0.40625</v>
      </c>
    </row>
    <row r="17" spans="1:24" x14ac:dyDescent="0.35">
      <c r="A17" s="1">
        <v>13</v>
      </c>
      <c r="B17" s="16" t="s">
        <v>31</v>
      </c>
      <c r="C17" s="16" t="s">
        <v>31</v>
      </c>
      <c r="D17" s="17" t="s">
        <v>31</v>
      </c>
      <c r="E17" s="16" t="s">
        <v>31</v>
      </c>
      <c r="F17" s="16" t="s">
        <v>31</v>
      </c>
      <c r="G17" s="17" t="s">
        <v>31</v>
      </c>
      <c r="H17" s="16" t="s">
        <v>31</v>
      </c>
      <c r="I17" s="18" t="s">
        <v>31</v>
      </c>
      <c r="J17" s="18" t="s">
        <v>31</v>
      </c>
      <c r="K17" s="18" t="s">
        <v>31</v>
      </c>
      <c r="P17" s="10" t="s">
        <v>19</v>
      </c>
      <c r="V17" s="1">
        <v>26</v>
      </c>
      <c r="W17" s="2">
        <f t="shared" si="6"/>
        <v>0.40625</v>
      </c>
      <c r="X17" s="2">
        <f t="shared" si="7"/>
        <v>0.4375</v>
      </c>
    </row>
    <row r="18" spans="1:24" x14ac:dyDescent="0.35">
      <c r="A18" s="1">
        <v>14</v>
      </c>
      <c r="B18" s="1">
        <v>11</v>
      </c>
      <c r="C18" s="1">
        <f t="shared" si="0"/>
        <v>49.98</v>
      </c>
      <c r="D18" s="9">
        <v>51</v>
      </c>
      <c r="E18" s="1">
        <f t="shared" si="1"/>
        <v>52.02</v>
      </c>
      <c r="F18" s="1">
        <f t="shared" si="2"/>
        <v>60.76</v>
      </c>
      <c r="G18" s="9">
        <v>62</v>
      </c>
      <c r="H18" s="1">
        <f t="shared" si="3"/>
        <v>63.24</v>
      </c>
      <c r="I18" s="19">
        <f t="shared" si="8"/>
        <v>0.44144144144144143</v>
      </c>
      <c r="J18" s="19">
        <f t="shared" si="4"/>
        <v>0.45132743362831856</v>
      </c>
      <c r="K18" s="19">
        <f t="shared" si="5"/>
        <v>0.46125199503458064</v>
      </c>
      <c r="P18" s="10" t="s">
        <v>20</v>
      </c>
      <c r="V18" s="1">
        <v>28</v>
      </c>
      <c r="W18" s="2">
        <f t="shared" si="6"/>
        <v>0.4375</v>
      </c>
      <c r="X18" s="2">
        <f t="shared" si="7"/>
        <v>0.46875</v>
      </c>
    </row>
    <row r="19" spans="1:24" x14ac:dyDescent="0.35">
      <c r="A19" s="1">
        <v>15</v>
      </c>
      <c r="B19" s="1">
        <v>12</v>
      </c>
      <c r="C19" s="1">
        <f t="shared" si="0"/>
        <v>49.98</v>
      </c>
      <c r="D19" s="9">
        <v>51</v>
      </c>
      <c r="E19" s="1">
        <f t="shared" si="1"/>
        <v>52.02</v>
      </c>
      <c r="F19" s="1">
        <f t="shared" si="2"/>
        <v>49.98</v>
      </c>
      <c r="G19" s="9">
        <v>51</v>
      </c>
      <c r="H19" s="1">
        <f t="shared" si="3"/>
        <v>52.02</v>
      </c>
      <c r="I19" s="19">
        <f t="shared" si="8"/>
        <v>0.49</v>
      </c>
      <c r="J19" s="19">
        <f t="shared" si="4"/>
        <v>0.5</v>
      </c>
      <c r="K19" s="19">
        <f t="shared" si="5"/>
        <v>0.51</v>
      </c>
      <c r="P19" s="10" t="s">
        <v>21</v>
      </c>
      <c r="V19" s="1">
        <v>30</v>
      </c>
      <c r="W19" s="2">
        <f t="shared" si="6"/>
        <v>0.46875</v>
      </c>
    </row>
    <row r="21" spans="1:24" x14ac:dyDescent="0.35">
      <c r="A21" s="14" t="s">
        <v>33</v>
      </c>
    </row>
    <row r="22" spans="1:24" ht="15" thickBot="1" x14ac:dyDescent="0.4">
      <c r="A22" s="1" t="s">
        <v>34</v>
      </c>
      <c r="B22" s="1">
        <v>4.8</v>
      </c>
    </row>
    <row r="23" spans="1:24" ht="15" thickBot="1" x14ac:dyDescent="0.4">
      <c r="A23" s="20"/>
      <c r="B23" s="21" t="s">
        <v>35</v>
      </c>
      <c r="C23" s="21" t="s">
        <v>36</v>
      </c>
      <c r="D23" s="26" t="s">
        <v>53</v>
      </c>
      <c r="E23" s="26" t="s">
        <v>54</v>
      </c>
      <c r="F23" s="24" t="s">
        <v>56</v>
      </c>
      <c r="G23" s="28" t="s">
        <v>54</v>
      </c>
      <c r="H23" s="23" t="s">
        <v>0</v>
      </c>
      <c r="I23" s="23" t="s">
        <v>1</v>
      </c>
      <c r="J23" s="23" t="s">
        <v>2</v>
      </c>
      <c r="K23" s="28" t="s">
        <v>53</v>
      </c>
      <c r="L23" s="24" t="s">
        <v>57</v>
      </c>
    </row>
    <row r="24" spans="1:24" ht="15" thickBot="1" x14ac:dyDescent="0.4">
      <c r="A24" s="22" t="s">
        <v>37</v>
      </c>
      <c r="B24" s="35">
        <v>0.13930000000000001</v>
      </c>
      <c r="C24" s="35">
        <v>0.16197</v>
      </c>
      <c r="D24" s="27">
        <f>B24/$B$22</f>
        <v>2.9020833333333336E-2</v>
      </c>
      <c r="E24" s="27">
        <f>C24/$B$22</f>
        <v>3.3743750000000003E-2</v>
      </c>
      <c r="F24" s="24" t="str">
        <f>IF(G24&lt;H24,"No","Yes")</f>
        <v>No</v>
      </c>
      <c r="G24" s="29">
        <v>0</v>
      </c>
      <c r="H24" s="19">
        <f>I4</f>
        <v>1.6070842899311249E-2</v>
      </c>
      <c r="I24" s="19">
        <f t="shared" ref="I24:J24" si="9">J4</f>
        <v>1.6715830875122909E-2</v>
      </c>
      <c r="J24" s="19">
        <f t="shared" si="9"/>
        <v>1.7386247418132231E-2</v>
      </c>
      <c r="K24" s="29">
        <f>D24</f>
        <v>2.9020833333333336E-2</v>
      </c>
      <c r="L24" s="24" t="str">
        <f>IF(OR(K24&gt;J24,J24=$P$24),"No","Yes")</f>
        <v>No</v>
      </c>
      <c r="P24" s="1" t="s">
        <v>31</v>
      </c>
    </row>
    <row r="25" spans="1:24" ht="15" thickBot="1" x14ac:dyDescent="0.4">
      <c r="A25" s="22" t="s">
        <v>38</v>
      </c>
      <c r="B25" s="35">
        <v>0.28949999999999998</v>
      </c>
      <c r="C25" s="35">
        <v>0.3125</v>
      </c>
      <c r="D25" s="27">
        <f t="shared" ref="D25:E39" si="10">B25/$B$22</f>
        <v>6.0312499999999998E-2</v>
      </c>
      <c r="E25" s="27">
        <f t="shared" si="10"/>
        <v>6.5104166666666671E-2</v>
      </c>
      <c r="F25" s="24" t="str">
        <f t="shared" ref="F25:F39" si="11">IF(G25&lt;H25,"No","Yes")</f>
        <v>No</v>
      </c>
      <c r="G25" s="29">
        <f>E24</f>
        <v>3.3743750000000003E-2</v>
      </c>
      <c r="H25" s="19">
        <f t="shared" ref="H25:J39" si="12">I5</f>
        <v>4.5837231057062673E-2</v>
      </c>
      <c r="I25" s="19">
        <f t="shared" si="12"/>
        <v>4.7619047619047616E-2</v>
      </c>
      <c r="J25" s="19">
        <f t="shared" si="12"/>
        <v>4.9466537342386034E-2</v>
      </c>
      <c r="K25" s="29">
        <f t="shared" ref="K25:K39" si="13">D25</f>
        <v>6.0312499999999998E-2</v>
      </c>
      <c r="L25" s="24" t="str">
        <f t="shared" ref="L25:L38" si="14">IF(OR(K25&gt;J25,J25=$P$24),"No","Yes")</f>
        <v>No</v>
      </c>
    </row>
    <row r="26" spans="1:24" ht="15" thickBot="1" x14ac:dyDescent="0.4">
      <c r="A26" s="22" t="s">
        <v>39</v>
      </c>
      <c r="B26" s="35">
        <v>0.43590000000000001</v>
      </c>
      <c r="C26" s="35">
        <v>0.46579999999999999</v>
      </c>
      <c r="D26" s="27">
        <f t="shared" si="10"/>
        <v>9.0812500000000004E-2</v>
      </c>
      <c r="E26" s="27">
        <f t="shared" si="10"/>
        <v>9.7041666666666665E-2</v>
      </c>
      <c r="F26" s="24" t="str">
        <f t="shared" si="11"/>
        <v>No</v>
      </c>
      <c r="G26" s="29">
        <f t="shared" ref="G26:G40" si="15">E25</f>
        <v>6.5104166666666671E-2</v>
      </c>
      <c r="H26" s="19" t="str">
        <f t="shared" si="12"/>
        <v>/</v>
      </c>
      <c r="I26" s="19" t="str">
        <f t="shared" si="12"/>
        <v>/</v>
      </c>
      <c r="J26" s="19" t="str">
        <f t="shared" si="12"/>
        <v>/</v>
      </c>
      <c r="K26" s="29">
        <f t="shared" si="13"/>
        <v>9.0812500000000004E-2</v>
      </c>
      <c r="L26" s="24" t="str">
        <f t="shared" si="14"/>
        <v>No</v>
      </c>
    </row>
    <row r="27" spans="1:24" ht="15" thickBot="1" x14ac:dyDescent="0.4">
      <c r="A27" s="22" t="s">
        <v>40</v>
      </c>
      <c r="B27" s="35">
        <v>0.58830000000000005</v>
      </c>
      <c r="C27" s="35">
        <v>0.62450000000000006</v>
      </c>
      <c r="D27" s="27">
        <f t="shared" si="10"/>
        <v>0.12256250000000002</v>
      </c>
      <c r="E27" s="27">
        <f t="shared" si="10"/>
        <v>0.13010416666666669</v>
      </c>
      <c r="F27" s="24" t="str">
        <f t="shared" si="11"/>
        <v>No</v>
      </c>
      <c r="G27" s="29">
        <f t="shared" si="15"/>
        <v>9.7041666666666665E-2</v>
      </c>
      <c r="H27" s="19">
        <f t="shared" si="12"/>
        <v>0.10722100656455144</v>
      </c>
      <c r="I27" s="19">
        <f t="shared" si="12"/>
        <v>0.1111111111111111</v>
      </c>
      <c r="J27" s="19">
        <f t="shared" si="12"/>
        <v>0.11512415349887131</v>
      </c>
      <c r="K27" s="29">
        <f t="shared" si="13"/>
        <v>0.12256250000000002</v>
      </c>
      <c r="L27" s="24" t="str">
        <f t="shared" si="14"/>
        <v>No</v>
      </c>
    </row>
    <row r="28" spans="1:24" ht="15" thickBot="1" x14ac:dyDescent="0.4">
      <c r="A28" s="22" t="s">
        <v>41</v>
      </c>
      <c r="B28" s="35">
        <v>0.73599999999999999</v>
      </c>
      <c r="C28" s="35">
        <v>0.78349999999999997</v>
      </c>
      <c r="D28" s="27">
        <f t="shared" si="10"/>
        <v>0.15333333333333335</v>
      </c>
      <c r="E28" s="27">
        <f t="shared" si="10"/>
        <v>0.16322916666666668</v>
      </c>
      <c r="F28" s="24" t="str">
        <f t="shared" si="11"/>
        <v>No</v>
      </c>
      <c r="G28" s="29">
        <f t="shared" si="15"/>
        <v>0.13010416666666669</v>
      </c>
      <c r="H28" s="19">
        <f t="shared" si="12"/>
        <v>0.13802816901408452</v>
      </c>
      <c r="I28" s="19">
        <f t="shared" si="12"/>
        <v>0.14285714285714285</v>
      </c>
      <c r="J28" s="19">
        <f t="shared" si="12"/>
        <v>0.14782608695652172</v>
      </c>
      <c r="K28" s="29">
        <f t="shared" si="13"/>
        <v>0.15333333333333335</v>
      </c>
      <c r="L28" s="24" t="str">
        <f t="shared" si="14"/>
        <v>No</v>
      </c>
    </row>
    <row r="29" spans="1:24" ht="15" thickBot="1" x14ac:dyDescent="0.4">
      <c r="A29" s="22" t="s">
        <v>42</v>
      </c>
      <c r="B29" s="35">
        <v>0.88759999999999994</v>
      </c>
      <c r="C29" s="35">
        <v>0.91210000000000002</v>
      </c>
      <c r="D29" s="27">
        <f t="shared" si="10"/>
        <v>0.18491666666666667</v>
      </c>
      <c r="E29" s="27">
        <f t="shared" si="10"/>
        <v>0.19002083333333333</v>
      </c>
      <c r="F29" s="24" t="str">
        <f t="shared" si="11"/>
        <v>No</v>
      </c>
      <c r="G29" s="29">
        <f t="shared" si="15"/>
        <v>0.16322916666666668</v>
      </c>
      <c r="H29" s="19" t="str">
        <f t="shared" si="12"/>
        <v>/</v>
      </c>
      <c r="I29" s="19" t="str">
        <f t="shared" si="12"/>
        <v>/</v>
      </c>
      <c r="J29" s="19" t="str">
        <f t="shared" si="12"/>
        <v>/</v>
      </c>
      <c r="K29" s="29">
        <f t="shared" si="13"/>
        <v>0.18491666666666667</v>
      </c>
      <c r="L29" s="24" t="str">
        <f t="shared" si="14"/>
        <v>No</v>
      </c>
    </row>
    <row r="30" spans="1:24" ht="15" thickBot="1" x14ac:dyDescent="0.4">
      <c r="A30" s="22" t="s">
        <v>43</v>
      </c>
      <c r="B30" s="35">
        <v>0.99560000000000004</v>
      </c>
      <c r="C30" s="35">
        <v>1.0246999999999999</v>
      </c>
      <c r="D30" s="27">
        <f t="shared" si="10"/>
        <v>0.20741666666666669</v>
      </c>
      <c r="E30" s="27">
        <f t="shared" si="10"/>
        <v>0.21347916666666666</v>
      </c>
      <c r="F30" s="24" t="str">
        <f t="shared" si="11"/>
        <v>No</v>
      </c>
      <c r="G30" s="29">
        <f t="shared" si="15"/>
        <v>0.19002083333333333</v>
      </c>
      <c r="H30" s="19">
        <f t="shared" si="12"/>
        <v>0.19678714859437751</v>
      </c>
      <c r="I30" s="19">
        <f t="shared" si="12"/>
        <v>0.20318725099601595</v>
      </c>
      <c r="J30" s="25">
        <f t="shared" si="12"/>
        <v>0.20974114990726556</v>
      </c>
      <c r="K30" s="30">
        <f t="shared" si="13"/>
        <v>0.20741666666666669</v>
      </c>
      <c r="L30" s="32" t="str">
        <f t="shared" si="14"/>
        <v>Yes</v>
      </c>
    </row>
    <row r="31" spans="1:24" ht="15" thickBot="1" x14ac:dyDescent="0.4">
      <c r="A31" s="22" t="s">
        <v>44</v>
      </c>
      <c r="B31" s="35">
        <v>1.1444000000000001</v>
      </c>
      <c r="C31" s="35">
        <v>1.1745000000000001</v>
      </c>
      <c r="D31" s="27">
        <f t="shared" si="10"/>
        <v>0.23841666666666669</v>
      </c>
      <c r="E31" s="27">
        <f t="shared" si="10"/>
        <v>0.24468750000000003</v>
      </c>
      <c r="F31" s="33" t="str">
        <f t="shared" si="11"/>
        <v>No</v>
      </c>
      <c r="G31" s="31">
        <f t="shared" si="15"/>
        <v>0.21347916666666666</v>
      </c>
      <c r="H31" s="36">
        <f t="shared" si="12"/>
        <v>0.21397379912663755</v>
      </c>
      <c r="I31" s="19">
        <f t="shared" si="12"/>
        <v>0.22077922077922077</v>
      </c>
      <c r="J31" s="19">
        <f t="shared" si="12"/>
        <v>0.22773837667454688</v>
      </c>
      <c r="K31" s="29">
        <f t="shared" si="13"/>
        <v>0.23841666666666669</v>
      </c>
      <c r="L31" s="24" t="str">
        <f t="shared" si="14"/>
        <v>No</v>
      </c>
    </row>
    <row r="32" spans="1:24" ht="15" thickBot="1" x14ac:dyDescent="0.4">
      <c r="A32" s="22" t="s">
        <v>45</v>
      </c>
      <c r="B32" s="35">
        <v>1.3206</v>
      </c>
      <c r="C32" s="35">
        <v>1.3597999999999999</v>
      </c>
      <c r="D32" s="27">
        <f t="shared" si="10"/>
        <v>0.27512500000000001</v>
      </c>
      <c r="E32" s="27">
        <f t="shared" si="10"/>
        <v>0.28329166666666666</v>
      </c>
      <c r="F32" s="24" t="str">
        <f t="shared" si="11"/>
        <v>No</v>
      </c>
      <c r="G32" s="29">
        <f t="shared" si="15"/>
        <v>0.24468750000000003</v>
      </c>
      <c r="H32" s="19">
        <f t="shared" si="12"/>
        <v>0.24623115577889446</v>
      </c>
      <c r="I32" s="19">
        <f t="shared" si="12"/>
        <v>0.2537313432835821</v>
      </c>
      <c r="J32" s="19">
        <f t="shared" si="12"/>
        <v>0.26138076575218572</v>
      </c>
      <c r="K32" s="29">
        <f t="shared" si="13"/>
        <v>0.27512500000000001</v>
      </c>
      <c r="L32" s="24" t="str">
        <f t="shared" si="14"/>
        <v>No</v>
      </c>
    </row>
    <row r="33" spans="1:12" ht="15" thickBot="1" x14ac:dyDescent="0.4">
      <c r="A33" s="22" t="s">
        <v>46</v>
      </c>
      <c r="B33" s="35">
        <v>1.4863999999999999</v>
      </c>
      <c r="C33" s="35">
        <v>1.5112000000000001</v>
      </c>
      <c r="D33" s="27">
        <f t="shared" si="10"/>
        <v>0.30966666666666665</v>
      </c>
      <c r="E33" s="27">
        <f t="shared" si="10"/>
        <v>0.31483333333333335</v>
      </c>
      <c r="F33" s="24" t="str">
        <f t="shared" si="11"/>
        <v>No</v>
      </c>
      <c r="G33" s="29">
        <f t="shared" si="15"/>
        <v>0.28329166666666666</v>
      </c>
      <c r="H33" s="19">
        <f t="shared" si="12"/>
        <v>0.28994082840236685</v>
      </c>
      <c r="I33" s="19">
        <f t="shared" si="12"/>
        <v>0.2982456140350877</v>
      </c>
      <c r="J33" s="19">
        <f t="shared" si="12"/>
        <v>0.30668553236646623</v>
      </c>
      <c r="K33" s="29">
        <f t="shared" si="13"/>
        <v>0.30966666666666665</v>
      </c>
      <c r="L33" s="24" t="str">
        <f t="shared" si="14"/>
        <v>No</v>
      </c>
    </row>
    <row r="34" spans="1:12" ht="15" thickBot="1" x14ac:dyDescent="0.4">
      <c r="A34" s="22" t="s">
        <v>47</v>
      </c>
      <c r="B34" s="35">
        <v>1.6367</v>
      </c>
      <c r="C34" s="35">
        <v>1.6628000000000001</v>
      </c>
      <c r="D34" s="27">
        <f t="shared" si="10"/>
        <v>0.34097916666666667</v>
      </c>
      <c r="E34" s="27">
        <f t="shared" si="10"/>
        <v>0.34641666666666671</v>
      </c>
      <c r="F34" s="24" t="str">
        <f t="shared" si="11"/>
        <v>No</v>
      </c>
      <c r="G34" s="29">
        <f t="shared" si="15"/>
        <v>0.31483333333333335</v>
      </c>
      <c r="H34" s="19" t="str">
        <f t="shared" si="12"/>
        <v>/</v>
      </c>
      <c r="I34" s="19" t="str">
        <f t="shared" si="12"/>
        <v>/</v>
      </c>
      <c r="J34" s="19" t="str">
        <f t="shared" si="12"/>
        <v>/</v>
      </c>
      <c r="K34" s="29">
        <f t="shared" si="13"/>
        <v>0.34097916666666667</v>
      </c>
      <c r="L34" s="24" t="str">
        <f t="shared" si="14"/>
        <v>No</v>
      </c>
    </row>
    <row r="35" spans="1:12" ht="15" thickBot="1" x14ac:dyDescent="0.4">
      <c r="A35" s="22" t="s">
        <v>48</v>
      </c>
      <c r="B35" s="35">
        <v>1.7667999999999999</v>
      </c>
      <c r="C35" s="35">
        <v>1.7936000000000001</v>
      </c>
      <c r="D35" s="27">
        <f t="shared" si="10"/>
        <v>0.36808333333333332</v>
      </c>
      <c r="E35" s="27">
        <f t="shared" si="10"/>
        <v>0.3736666666666667</v>
      </c>
      <c r="F35" s="24" t="str">
        <f t="shared" si="11"/>
        <v>No</v>
      </c>
      <c r="G35" s="29">
        <f t="shared" si="15"/>
        <v>0.34641666666666671</v>
      </c>
      <c r="H35" s="19">
        <f t="shared" si="12"/>
        <v>0.35</v>
      </c>
      <c r="I35" s="19">
        <f t="shared" si="12"/>
        <v>0.35915492957746481</v>
      </c>
      <c r="J35" s="25">
        <f t="shared" si="12"/>
        <v>0.36841359773371107</v>
      </c>
      <c r="K35" s="30">
        <f t="shared" si="13"/>
        <v>0.36808333333333332</v>
      </c>
      <c r="L35" s="32" t="str">
        <f t="shared" si="14"/>
        <v>Yes</v>
      </c>
    </row>
    <row r="36" spans="1:12" ht="15" thickBot="1" x14ac:dyDescent="0.4">
      <c r="A36" s="22" t="s">
        <v>49</v>
      </c>
      <c r="B36" s="35">
        <v>1.9282999999999999</v>
      </c>
      <c r="C36" s="35">
        <v>1.9708000000000001</v>
      </c>
      <c r="D36" s="27">
        <f t="shared" si="10"/>
        <v>0.40172916666666664</v>
      </c>
      <c r="E36" s="27">
        <f t="shared" si="10"/>
        <v>0.41058333333333336</v>
      </c>
      <c r="F36" s="24" t="str">
        <f t="shared" si="11"/>
        <v>No</v>
      </c>
      <c r="G36" s="29">
        <f t="shared" si="15"/>
        <v>0.3736666666666667</v>
      </c>
      <c r="H36" s="19">
        <f t="shared" si="12"/>
        <v>0.37404580152671751</v>
      </c>
      <c r="I36" s="19">
        <f t="shared" si="12"/>
        <v>0.38345864661654133</v>
      </c>
      <c r="J36" s="19">
        <f t="shared" si="12"/>
        <v>0.39295966158029916</v>
      </c>
      <c r="K36" s="29">
        <f t="shared" si="13"/>
        <v>0.40172916666666664</v>
      </c>
      <c r="L36" s="24" t="str">
        <f t="shared" si="14"/>
        <v>No</v>
      </c>
    </row>
    <row r="37" spans="1:12" ht="15" thickBot="1" x14ac:dyDescent="0.4">
      <c r="A37" s="22" t="s">
        <v>50</v>
      </c>
      <c r="B37" s="35">
        <v>2</v>
      </c>
      <c r="C37" s="35">
        <v>2.15</v>
      </c>
      <c r="D37" s="27">
        <f t="shared" si="10"/>
        <v>0.41666666666666669</v>
      </c>
      <c r="E37" s="27">
        <f>C37/$B$22</f>
        <v>0.44791666666666669</v>
      </c>
      <c r="F37" s="24" t="str">
        <f t="shared" si="11"/>
        <v>No</v>
      </c>
      <c r="G37" s="29">
        <f t="shared" si="15"/>
        <v>0.41058333333333336</v>
      </c>
      <c r="H37" s="19" t="str">
        <f t="shared" si="12"/>
        <v>/</v>
      </c>
      <c r="I37" s="19" t="str">
        <f t="shared" si="12"/>
        <v>/</v>
      </c>
      <c r="J37" s="19" t="str">
        <f t="shared" si="12"/>
        <v>/</v>
      </c>
      <c r="K37" s="29">
        <f t="shared" si="13"/>
        <v>0.41666666666666669</v>
      </c>
      <c r="L37" s="24" t="str">
        <f t="shared" si="14"/>
        <v>No</v>
      </c>
    </row>
    <row r="38" spans="1:12" ht="15" thickBot="1" x14ac:dyDescent="0.4">
      <c r="A38" s="22" t="s">
        <v>51</v>
      </c>
      <c r="B38" s="35">
        <v>2.2231399999999999</v>
      </c>
      <c r="C38" s="35">
        <v>2.2684000000000002</v>
      </c>
      <c r="D38" s="27">
        <f t="shared" si="10"/>
        <v>0.46315416666666664</v>
      </c>
      <c r="E38" s="27">
        <f t="shared" si="10"/>
        <v>0.47258333333333341</v>
      </c>
      <c r="F38" s="32" t="str">
        <f t="shared" si="11"/>
        <v>Yes</v>
      </c>
      <c r="G38" s="30">
        <f>E37</f>
        <v>0.44791666666666669</v>
      </c>
      <c r="H38" s="25">
        <f>I18</f>
        <v>0.44144144144144143</v>
      </c>
      <c r="I38" s="19">
        <f t="shared" si="12"/>
        <v>0.45132743362831856</v>
      </c>
      <c r="J38" s="19">
        <f t="shared" si="12"/>
        <v>0.46125199503458064</v>
      </c>
      <c r="K38" s="29">
        <f t="shared" si="13"/>
        <v>0.46315416666666664</v>
      </c>
      <c r="L38" s="24" t="str">
        <f t="shared" si="14"/>
        <v>No</v>
      </c>
    </row>
    <row r="39" spans="1:12" ht="15" thickBot="1" x14ac:dyDescent="0.4">
      <c r="A39" s="22" t="s">
        <v>52</v>
      </c>
      <c r="B39" s="35">
        <v>2.4382000000000001</v>
      </c>
      <c r="C39" s="35">
        <v>2.4931299999999998</v>
      </c>
      <c r="D39" s="27">
        <f t="shared" si="10"/>
        <v>0.5079583333333334</v>
      </c>
      <c r="E39" s="27">
        <f t="shared" si="10"/>
        <v>0.51940208333333338</v>
      </c>
      <c r="F39" s="24" t="str">
        <f t="shared" si="11"/>
        <v>No</v>
      </c>
      <c r="G39" s="29">
        <f t="shared" si="15"/>
        <v>0.47258333333333341</v>
      </c>
      <c r="H39" s="19">
        <f t="shared" si="12"/>
        <v>0.49</v>
      </c>
      <c r="I39" s="19">
        <f t="shared" si="12"/>
        <v>0.5</v>
      </c>
      <c r="J39" s="19">
        <f t="shared" si="12"/>
        <v>0.51</v>
      </c>
      <c r="K39" s="29">
        <f t="shared" si="13"/>
        <v>0.5079583333333334</v>
      </c>
    </row>
    <row r="40" spans="1:12" x14ac:dyDescent="0.35">
      <c r="G40" s="29">
        <f t="shared" si="15"/>
        <v>0.51940208333333338</v>
      </c>
    </row>
    <row r="41" spans="1:12" ht="15" thickBot="1" x14ac:dyDescent="0.4">
      <c r="A41" s="1" t="s">
        <v>55</v>
      </c>
    </row>
    <row r="42" spans="1:12" ht="15" thickBot="1" x14ac:dyDescent="0.4">
      <c r="A42" s="20"/>
      <c r="B42" s="20" t="s">
        <v>35</v>
      </c>
      <c r="C42" s="20" t="s">
        <v>36</v>
      </c>
      <c r="D42" s="26" t="s">
        <v>53</v>
      </c>
      <c r="E42" s="26" t="s">
        <v>54</v>
      </c>
      <c r="F42" s="24" t="s">
        <v>56</v>
      </c>
      <c r="G42" s="28" t="s">
        <v>54</v>
      </c>
      <c r="H42" s="18" t="s">
        <v>0</v>
      </c>
      <c r="I42" s="18" t="s">
        <v>1</v>
      </c>
      <c r="J42" s="18" t="s">
        <v>2</v>
      </c>
      <c r="K42" s="28" t="s">
        <v>53</v>
      </c>
      <c r="L42" s="24" t="s">
        <v>57</v>
      </c>
    </row>
    <row r="43" spans="1:12" ht="15" thickBot="1" x14ac:dyDescent="0.4">
      <c r="A43" s="22" t="s">
        <v>37</v>
      </c>
      <c r="B43" s="35">
        <v>0.13883999999999999</v>
      </c>
      <c r="C43" s="35">
        <v>0.16056000000000001</v>
      </c>
      <c r="D43" s="27">
        <f>B43/$B$22</f>
        <v>2.8924999999999999E-2</v>
      </c>
      <c r="E43" s="27">
        <f>C43/$B$22</f>
        <v>3.3450000000000001E-2</v>
      </c>
      <c r="F43" s="24" t="str">
        <f>IF(G43&lt;H43,"No","Yes")</f>
        <v>No</v>
      </c>
      <c r="G43" s="29">
        <v>0</v>
      </c>
      <c r="H43" s="19">
        <f>I4</f>
        <v>1.6070842899311249E-2</v>
      </c>
      <c r="I43" s="19">
        <f t="shared" ref="I43:J43" si="16">J4</f>
        <v>1.6715830875122909E-2</v>
      </c>
      <c r="J43" s="19">
        <f t="shared" si="16"/>
        <v>1.7386247418132231E-2</v>
      </c>
      <c r="K43" s="29">
        <f>D43</f>
        <v>2.8924999999999999E-2</v>
      </c>
      <c r="L43" s="24" t="str">
        <f>IF(OR(K43&gt;J43,J43=$P$24),"No","Yes")</f>
        <v>No</v>
      </c>
    </row>
    <row r="44" spans="1:12" ht="15" thickBot="1" x14ac:dyDescent="0.4">
      <c r="A44" s="22" t="s">
        <v>38</v>
      </c>
      <c r="B44" s="35">
        <v>0.28839999999999999</v>
      </c>
      <c r="C44" s="35">
        <v>0.31059999999999999</v>
      </c>
      <c r="D44" s="27">
        <f t="shared" ref="D44:E58" si="17">B44/$B$22</f>
        <v>6.0083333333333336E-2</v>
      </c>
      <c r="E44" s="27">
        <f t="shared" si="17"/>
        <v>6.470833333333334E-2</v>
      </c>
      <c r="F44" s="24" t="str">
        <f t="shared" ref="F44:F58" si="18">IF(G44&lt;H44,"No","Yes")</f>
        <v>No</v>
      </c>
      <c r="G44" s="29">
        <f>E43</f>
        <v>3.3450000000000001E-2</v>
      </c>
      <c r="H44" s="19">
        <f t="shared" ref="H44:J58" si="19">I5</f>
        <v>4.5837231057062673E-2</v>
      </c>
      <c r="I44" s="19">
        <f t="shared" si="19"/>
        <v>4.7619047619047616E-2</v>
      </c>
      <c r="J44" s="19">
        <f t="shared" si="19"/>
        <v>4.9466537342386034E-2</v>
      </c>
      <c r="K44" s="29">
        <f t="shared" ref="K44:K58" si="20">D44</f>
        <v>6.0083333333333336E-2</v>
      </c>
      <c r="L44" s="24" t="str">
        <f t="shared" ref="L44:L57" si="21">IF(OR(K44&gt;J44,J44=$P$24),"No","Yes")</f>
        <v>No</v>
      </c>
    </row>
    <row r="45" spans="1:12" ht="15" thickBot="1" x14ac:dyDescent="0.4">
      <c r="A45" s="22" t="s">
        <v>39</v>
      </c>
      <c r="B45" s="35">
        <v>0.43730000000000002</v>
      </c>
      <c r="C45" s="35">
        <v>0.4607</v>
      </c>
      <c r="D45" s="27">
        <f t="shared" si="17"/>
        <v>9.1104166666666681E-2</v>
      </c>
      <c r="E45" s="27">
        <f t="shared" si="17"/>
        <v>9.5979166666666671E-2</v>
      </c>
      <c r="F45" s="24" t="str">
        <f t="shared" si="18"/>
        <v>No</v>
      </c>
      <c r="G45" s="29">
        <f t="shared" ref="G45:G59" si="22">E44</f>
        <v>6.470833333333334E-2</v>
      </c>
      <c r="H45" s="19" t="str">
        <f t="shared" si="19"/>
        <v>/</v>
      </c>
      <c r="I45" s="19" t="str">
        <f t="shared" si="19"/>
        <v>/</v>
      </c>
      <c r="J45" s="19" t="str">
        <f t="shared" si="19"/>
        <v>/</v>
      </c>
      <c r="K45" s="29">
        <f t="shared" si="20"/>
        <v>9.1104166666666681E-2</v>
      </c>
      <c r="L45" s="24" t="str">
        <f t="shared" si="21"/>
        <v>No</v>
      </c>
    </row>
    <row r="46" spans="1:12" ht="15" thickBot="1" x14ac:dyDescent="0.4">
      <c r="A46" s="22" t="s">
        <v>40</v>
      </c>
      <c r="B46" s="35">
        <v>0.58741999999999994</v>
      </c>
      <c r="C46" s="35">
        <v>0.61058000000000001</v>
      </c>
      <c r="D46" s="27">
        <f t="shared" si="17"/>
        <v>0.12237916666666666</v>
      </c>
      <c r="E46" s="27">
        <f t="shared" si="17"/>
        <v>0.12720416666666667</v>
      </c>
      <c r="F46" s="24" t="str">
        <f t="shared" si="18"/>
        <v>No</v>
      </c>
      <c r="G46" s="29">
        <f t="shared" si="22"/>
        <v>9.5979166666666671E-2</v>
      </c>
      <c r="H46" s="19">
        <f t="shared" si="19"/>
        <v>0.10722100656455144</v>
      </c>
      <c r="I46" s="19">
        <f t="shared" si="19"/>
        <v>0.1111111111111111</v>
      </c>
      <c r="J46" s="19">
        <f t="shared" si="19"/>
        <v>0.11512415349887131</v>
      </c>
      <c r="K46" s="29">
        <f t="shared" si="20"/>
        <v>0.12237916666666666</v>
      </c>
      <c r="L46" s="24" t="str">
        <f t="shared" si="21"/>
        <v>No</v>
      </c>
    </row>
    <row r="47" spans="1:12" ht="15" thickBot="1" x14ac:dyDescent="0.4">
      <c r="A47" s="22" t="s">
        <v>41</v>
      </c>
      <c r="B47" s="35">
        <v>0.73621999999999999</v>
      </c>
      <c r="C47" s="35">
        <v>0.76118000000000008</v>
      </c>
      <c r="D47" s="27">
        <f t="shared" si="17"/>
        <v>0.15337916666666668</v>
      </c>
      <c r="E47" s="27">
        <f t="shared" si="17"/>
        <v>0.15857916666666669</v>
      </c>
      <c r="F47" s="24" t="str">
        <f t="shared" si="18"/>
        <v>No</v>
      </c>
      <c r="G47" s="29">
        <f t="shared" si="22"/>
        <v>0.12720416666666667</v>
      </c>
      <c r="H47" s="19">
        <f t="shared" si="19"/>
        <v>0.13802816901408452</v>
      </c>
      <c r="I47" s="19">
        <f t="shared" si="19"/>
        <v>0.14285714285714285</v>
      </c>
      <c r="J47" s="19">
        <f t="shared" si="19"/>
        <v>0.14782608695652172</v>
      </c>
      <c r="K47" s="29">
        <f t="shared" si="20"/>
        <v>0.15337916666666668</v>
      </c>
      <c r="L47" s="24" t="str">
        <f t="shared" si="21"/>
        <v>No</v>
      </c>
    </row>
    <row r="48" spans="1:12" ht="15" thickBot="1" x14ac:dyDescent="0.4">
      <c r="A48" s="22" t="s">
        <v>42</v>
      </c>
      <c r="B48" s="35">
        <v>0.88586000000000009</v>
      </c>
      <c r="C48" s="35">
        <v>0.91154000000000002</v>
      </c>
      <c r="D48" s="27">
        <f t="shared" si="17"/>
        <v>0.18455416666666669</v>
      </c>
      <c r="E48" s="27">
        <f t="shared" si="17"/>
        <v>0.18990416666666668</v>
      </c>
      <c r="F48" s="24" t="str">
        <f t="shared" si="18"/>
        <v>No</v>
      </c>
      <c r="G48" s="29">
        <f t="shared" si="22"/>
        <v>0.15857916666666669</v>
      </c>
      <c r="H48" s="19" t="str">
        <f t="shared" si="19"/>
        <v>/</v>
      </c>
      <c r="I48" s="19" t="str">
        <f t="shared" si="19"/>
        <v>/</v>
      </c>
      <c r="J48" s="19" t="str">
        <f t="shared" si="19"/>
        <v>/</v>
      </c>
      <c r="K48" s="29">
        <f t="shared" si="20"/>
        <v>0.18455416666666669</v>
      </c>
      <c r="L48" s="24" t="str">
        <f t="shared" si="21"/>
        <v>No</v>
      </c>
    </row>
    <row r="49" spans="1:12" ht="15" thickBot="1" x14ac:dyDescent="0.4">
      <c r="A49" s="22" t="s">
        <v>43</v>
      </c>
      <c r="B49" s="35">
        <v>0.99827999999999995</v>
      </c>
      <c r="C49" s="35">
        <v>1.02372</v>
      </c>
      <c r="D49" s="27">
        <f t="shared" si="17"/>
        <v>0.20797499999999999</v>
      </c>
      <c r="E49" s="27">
        <f t="shared" si="17"/>
        <v>0.21327499999999999</v>
      </c>
      <c r="F49" s="24" t="str">
        <f t="shared" si="18"/>
        <v>No</v>
      </c>
      <c r="G49" s="29">
        <f t="shared" si="22"/>
        <v>0.18990416666666668</v>
      </c>
      <c r="H49" s="19">
        <f t="shared" si="19"/>
        <v>0.19678714859437751</v>
      </c>
      <c r="I49" s="19">
        <f t="shared" si="19"/>
        <v>0.20318725099601595</v>
      </c>
      <c r="J49" s="25">
        <f t="shared" si="19"/>
        <v>0.20974114990726556</v>
      </c>
      <c r="K49" s="30">
        <f t="shared" si="20"/>
        <v>0.20797499999999999</v>
      </c>
      <c r="L49" s="32" t="str">
        <f t="shared" si="21"/>
        <v>Yes</v>
      </c>
    </row>
    <row r="50" spans="1:12" ht="15" thickBot="1" x14ac:dyDescent="0.4">
      <c r="A50" s="22" t="s">
        <v>44</v>
      </c>
      <c r="B50" s="35">
        <v>1.1486400000000001</v>
      </c>
      <c r="C50" s="35">
        <v>1.17336</v>
      </c>
      <c r="D50" s="27">
        <f t="shared" si="17"/>
        <v>0.23930000000000004</v>
      </c>
      <c r="E50" s="27">
        <f t="shared" si="17"/>
        <v>0.24445</v>
      </c>
      <c r="F50" s="24" t="str">
        <f t="shared" si="18"/>
        <v>No</v>
      </c>
      <c r="G50" s="29">
        <f t="shared" si="22"/>
        <v>0.21327499999999999</v>
      </c>
      <c r="H50" s="19">
        <f t="shared" si="19"/>
        <v>0.21397379912663755</v>
      </c>
      <c r="I50" s="19">
        <f t="shared" si="19"/>
        <v>0.22077922077922077</v>
      </c>
      <c r="J50" s="19">
        <f t="shared" si="19"/>
        <v>0.22773837667454688</v>
      </c>
      <c r="K50" s="29">
        <f t="shared" si="20"/>
        <v>0.23930000000000004</v>
      </c>
      <c r="L50" s="24" t="str">
        <f t="shared" si="21"/>
        <v>No</v>
      </c>
    </row>
    <row r="51" spans="1:12" ht="15" thickBot="1" x14ac:dyDescent="0.4">
      <c r="A51" s="22" t="s">
        <v>45</v>
      </c>
      <c r="B51" s="35">
        <v>1.3340800000000002</v>
      </c>
      <c r="C51" s="35">
        <v>1.36192</v>
      </c>
      <c r="D51" s="27">
        <f t="shared" si="17"/>
        <v>0.27793333333333337</v>
      </c>
      <c r="E51" s="27">
        <f t="shared" si="17"/>
        <v>0.28373333333333334</v>
      </c>
      <c r="F51" s="24" t="str">
        <f t="shared" si="18"/>
        <v>No</v>
      </c>
      <c r="G51" s="29">
        <f t="shared" si="22"/>
        <v>0.24445</v>
      </c>
      <c r="H51" s="19">
        <f t="shared" si="19"/>
        <v>0.24623115577889446</v>
      </c>
      <c r="I51" s="19">
        <f t="shared" si="19"/>
        <v>0.2537313432835821</v>
      </c>
      <c r="J51" s="19">
        <f t="shared" si="19"/>
        <v>0.26138076575218572</v>
      </c>
      <c r="K51" s="29">
        <f t="shared" si="20"/>
        <v>0.27793333333333337</v>
      </c>
      <c r="L51" s="24" t="str">
        <f t="shared" si="21"/>
        <v>No</v>
      </c>
    </row>
    <row r="52" spans="1:12" ht="15" thickBot="1" x14ac:dyDescent="0.4">
      <c r="A52" s="22" t="s">
        <v>46</v>
      </c>
      <c r="B52" s="35">
        <v>1.4848600000000001</v>
      </c>
      <c r="C52" s="35">
        <v>1.5111399999999999</v>
      </c>
      <c r="D52" s="27">
        <f t="shared" si="17"/>
        <v>0.30934583333333338</v>
      </c>
      <c r="E52" s="27">
        <f t="shared" si="17"/>
        <v>0.31482083333333333</v>
      </c>
      <c r="F52" s="24" t="str">
        <f t="shared" si="18"/>
        <v>No</v>
      </c>
      <c r="G52" s="29">
        <f t="shared" si="22"/>
        <v>0.28373333333333334</v>
      </c>
      <c r="H52" s="19">
        <f t="shared" si="19"/>
        <v>0.28994082840236685</v>
      </c>
      <c r="I52" s="19">
        <f t="shared" si="19"/>
        <v>0.2982456140350877</v>
      </c>
      <c r="J52" s="19">
        <f t="shared" si="19"/>
        <v>0.30668553236646623</v>
      </c>
      <c r="K52" s="29">
        <f t="shared" si="20"/>
        <v>0.30934583333333338</v>
      </c>
      <c r="L52" s="24" t="str">
        <f t="shared" si="21"/>
        <v>No</v>
      </c>
    </row>
    <row r="53" spans="1:12" ht="15" thickBot="1" x14ac:dyDescent="0.4">
      <c r="A53" s="22" t="s">
        <v>47</v>
      </c>
      <c r="B53" s="35">
        <v>1.6351600000000002</v>
      </c>
      <c r="C53" s="35">
        <v>1.66204</v>
      </c>
      <c r="D53" s="27">
        <f t="shared" si="17"/>
        <v>0.3406583333333334</v>
      </c>
      <c r="E53" s="27">
        <f t="shared" si="17"/>
        <v>0.34625833333333333</v>
      </c>
      <c r="F53" s="24" t="str">
        <f t="shared" si="18"/>
        <v>No</v>
      </c>
      <c r="G53" s="29">
        <f t="shared" si="22"/>
        <v>0.31482083333333333</v>
      </c>
      <c r="H53" s="19" t="str">
        <f t="shared" si="19"/>
        <v>/</v>
      </c>
      <c r="I53" s="19" t="str">
        <f t="shared" si="19"/>
        <v>/</v>
      </c>
      <c r="J53" s="19" t="str">
        <f t="shared" si="19"/>
        <v>/</v>
      </c>
      <c r="K53" s="29">
        <f t="shared" si="20"/>
        <v>0.3406583333333334</v>
      </c>
      <c r="L53" s="24" t="str">
        <f t="shared" si="21"/>
        <v>No</v>
      </c>
    </row>
    <row r="54" spans="1:12" ht="15" thickBot="1" x14ac:dyDescent="0.4">
      <c r="A54" s="22" t="s">
        <v>48</v>
      </c>
      <c r="B54" s="35">
        <v>1.76658</v>
      </c>
      <c r="C54" s="35">
        <v>1.7933399999999999</v>
      </c>
      <c r="D54" s="27">
        <f t="shared" si="17"/>
        <v>0.36803750000000002</v>
      </c>
      <c r="E54" s="27">
        <f t="shared" si="17"/>
        <v>0.37361250000000001</v>
      </c>
      <c r="F54" s="24" t="str">
        <f t="shared" si="18"/>
        <v>No</v>
      </c>
      <c r="G54" s="29">
        <f t="shared" si="22"/>
        <v>0.34625833333333333</v>
      </c>
      <c r="H54" s="19">
        <f t="shared" si="19"/>
        <v>0.35</v>
      </c>
      <c r="I54" s="19">
        <f t="shared" si="19"/>
        <v>0.35915492957746481</v>
      </c>
      <c r="J54" s="25">
        <f t="shared" si="19"/>
        <v>0.36841359773371107</v>
      </c>
      <c r="K54" s="30">
        <f t="shared" si="20"/>
        <v>0.36803750000000002</v>
      </c>
      <c r="L54" s="32" t="str">
        <f t="shared" si="21"/>
        <v>Yes</v>
      </c>
    </row>
    <row r="55" spans="1:12" ht="15" thickBot="1" x14ac:dyDescent="0.4">
      <c r="A55" s="22" t="s">
        <v>49</v>
      </c>
      <c r="B55" s="35">
        <v>1.9353600000000002</v>
      </c>
      <c r="C55" s="35">
        <v>1.96224</v>
      </c>
      <c r="D55" s="27">
        <f t="shared" si="17"/>
        <v>0.40320000000000006</v>
      </c>
      <c r="E55" s="27">
        <f t="shared" si="17"/>
        <v>0.4088</v>
      </c>
      <c r="F55" s="24" t="str">
        <f t="shared" si="18"/>
        <v>No</v>
      </c>
      <c r="G55" s="29">
        <f t="shared" si="22"/>
        <v>0.37361250000000001</v>
      </c>
      <c r="H55" s="19">
        <f t="shared" si="19"/>
        <v>0.37404580152671751</v>
      </c>
      <c r="I55" s="19">
        <f t="shared" si="19"/>
        <v>0.38345864661654133</v>
      </c>
      <c r="J55" s="19">
        <f t="shared" si="19"/>
        <v>0.39295966158029916</v>
      </c>
      <c r="K55" s="29">
        <f t="shared" si="20"/>
        <v>0.40320000000000006</v>
      </c>
      <c r="L55" s="24" t="str">
        <f t="shared" si="21"/>
        <v>No</v>
      </c>
    </row>
    <row r="56" spans="1:12" ht="15" thickBot="1" x14ac:dyDescent="0.4">
      <c r="A56" s="22" t="s">
        <v>50</v>
      </c>
      <c r="B56" s="35">
        <v>2.0863</v>
      </c>
      <c r="C56" s="35">
        <v>2.11138</v>
      </c>
      <c r="D56" s="27">
        <f t="shared" si="17"/>
        <v>0.43464583333333334</v>
      </c>
      <c r="E56" s="27">
        <f>C56/$B$22</f>
        <v>0.43987083333333338</v>
      </c>
      <c r="F56" s="24" t="str">
        <f t="shared" si="18"/>
        <v>No</v>
      </c>
      <c r="G56" s="29">
        <f t="shared" si="22"/>
        <v>0.4088</v>
      </c>
      <c r="H56" s="19" t="str">
        <f t="shared" si="19"/>
        <v>/</v>
      </c>
      <c r="I56" s="19" t="str">
        <f t="shared" si="19"/>
        <v>/</v>
      </c>
      <c r="J56" s="19" t="str">
        <f t="shared" si="19"/>
        <v>/</v>
      </c>
      <c r="K56" s="29">
        <f t="shared" si="20"/>
        <v>0.43464583333333334</v>
      </c>
      <c r="L56" s="24" t="str">
        <f t="shared" si="21"/>
        <v>No</v>
      </c>
    </row>
    <row r="57" spans="1:12" ht="15" thickBot="1" x14ac:dyDescent="0.4">
      <c r="A57" s="22" t="s">
        <v>51</v>
      </c>
      <c r="B57" s="35">
        <v>2.2352399999999997</v>
      </c>
      <c r="C57" s="35">
        <v>2.2629600000000001</v>
      </c>
      <c r="D57" s="27">
        <f t="shared" si="17"/>
        <v>0.46567499999999995</v>
      </c>
      <c r="E57" s="27">
        <f t="shared" si="17"/>
        <v>0.47145000000000004</v>
      </c>
      <c r="F57" s="33" t="str">
        <f t="shared" si="18"/>
        <v>No</v>
      </c>
      <c r="G57" s="31">
        <f>E56</f>
        <v>0.43987083333333338</v>
      </c>
      <c r="H57" s="19">
        <f t="shared" si="19"/>
        <v>0.44144144144144143</v>
      </c>
      <c r="I57" s="19">
        <f t="shared" si="19"/>
        <v>0.45132743362831856</v>
      </c>
      <c r="J57" s="19">
        <f t="shared" si="19"/>
        <v>0.46125199503458064</v>
      </c>
      <c r="K57" s="29">
        <f t="shared" si="20"/>
        <v>0.46567499999999995</v>
      </c>
      <c r="L57" s="24" t="str">
        <f t="shared" si="21"/>
        <v>No</v>
      </c>
    </row>
    <row r="58" spans="1:12" ht="15" thickBot="1" x14ac:dyDescent="0.4">
      <c r="A58" s="22" t="s">
        <v>52</v>
      </c>
      <c r="B58" s="35">
        <v>2.4614100000000003</v>
      </c>
      <c r="C58" s="35">
        <v>2.48793</v>
      </c>
      <c r="D58" s="27">
        <f t="shared" si="17"/>
        <v>0.51279375000000005</v>
      </c>
      <c r="E58" s="27">
        <f t="shared" si="17"/>
        <v>0.51831875000000005</v>
      </c>
      <c r="F58" s="24" t="str">
        <f t="shared" si="18"/>
        <v>No</v>
      </c>
      <c r="G58" s="29">
        <f t="shared" si="22"/>
        <v>0.47145000000000004</v>
      </c>
      <c r="H58" s="19">
        <f t="shared" si="19"/>
        <v>0.49</v>
      </c>
      <c r="I58" s="19">
        <f t="shared" si="19"/>
        <v>0.5</v>
      </c>
      <c r="J58" s="19">
        <f t="shared" si="19"/>
        <v>0.51</v>
      </c>
      <c r="K58" s="29">
        <f t="shared" si="20"/>
        <v>0.51279375000000005</v>
      </c>
    </row>
    <row r="59" spans="1:12" x14ac:dyDescent="0.35">
      <c r="G59" s="29">
        <f t="shared" si="22"/>
        <v>0.51831875000000005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2A508-0D1C-43D8-BE35-C765F93251E1}">
  <dimension ref="A1:X59"/>
  <sheetViews>
    <sheetView zoomScale="70" zoomScaleNormal="70" workbookViewId="0">
      <selection activeCell="C20" sqref="C20"/>
    </sheetView>
  </sheetViews>
  <sheetFormatPr defaultRowHeight="14.5" x14ac:dyDescent="0.35"/>
  <cols>
    <col min="1" max="1" width="36.81640625" style="1" customWidth="1"/>
    <col min="2" max="3" width="22" style="1" customWidth="1"/>
    <col min="4" max="4" width="25.1796875" style="1" customWidth="1"/>
    <col min="5" max="5" width="15.26953125" style="1" customWidth="1"/>
    <col min="6" max="6" width="23.7265625" style="1" customWidth="1"/>
    <col min="7" max="7" width="25.26953125" style="1" customWidth="1"/>
    <col min="8" max="8" width="33.26953125" style="1" customWidth="1"/>
    <col min="9" max="9" width="27.81640625" style="1" customWidth="1"/>
    <col min="10" max="10" width="24.453125" style="1" customWidth="1"/>
    <col min="11" max="11" width="23.7265625" style="1" customWidth="1"/>
    <col min="12" max="12" width="26.7265625" style="1" customWidth="1"/>
    <col min="13" max="15" width="9.1796875" style="1"/>
    <col min="16" max="16" width="12.54296875" style="1" customWidth="1"/>
    <col min="17" max="24" width="9.1796875" style="1"/>
  </cols>
  <sheetData>
    <row r="1" spans="1:24" x14ac:dyDescent="0.35">
      <c r="A1" s="14" t="s">
        <v>22</v>
      </c>
      <c r="B1" s="34">
        <v>0.05</v>
      </c>
    </row>
    <row r="2" spans="1:24" x14ac:dyDescent="0.35">
      <c r="A2" s="14" t="s">
        <v>32</v>
      </c>
    </row>
    <row r="3" spans="1:24" x14ac:dyDescent="0.35">
      <c r="A3" s="3" t="s">
        <v>28</v>
      </c>
      <c r="B3" s="1" t="s">
        <v>27</v>
      </c>
      <c r="C3" s="1" t="s">
        <v>23</v>
      </c>
      <c r="D3" s="14" t="s">
        <v>29</v>
      </c>
      <c r="E3" s="1" t="s">
        <v>24</v>
      </c>
      <c r="F3" s="1" t="s">
        <v>26</v>
      </c>
      <c r="G3" s="14" t="s">
        <v>30</v>
      </c>
      <c r="H3" s="15" t="s">
        <v>25</v>
      </c>
      <c r="I3" s="18" t="s">
        <v>0</v>
      </c>
      <c r="J3" s="18" t="s">
        <v>1</v>
      </c>
      <c r="K3" s="18" t="s">
        <v>2</v>
      </c>
      <c r="M3" s="7"/>
      <c r="N3" s="3"/>
      <c r="P3" s="8" t="s">
        <v>3</v>
      </c>
      <c r="Q3" s="3"/>
      <c r="R3" s="3"/>
      <c r="S3" s="3"/>
      <c r="T3" s="3"/>
      <c r="U3" s="3"/>
      <c r="V3" s="3"/>
      <c r="W3" s="3" t="s">
        <v>4</v>
      </c>
      <c r="X3" s="3" t="s">
        <v>5</v>
      </c>
    </row>
    <row r="4" spans="1:24" x14ac:dyDescent="0.35">
      <c r="A4" s="1">
        <v>0</v>
      </c>
      <c r="B4" s="1">
        <v>1</v>
      </c>
      <c r="C4" s="1">
        <f>D4*(1-$B$1)</f>
        <v>4.8449999999999998</v>
      </c>
      <c r="D4" s="9">
        <v>5.0999999999999996</v>
      </c>
      <c r="E4" s="1">
        <f>D4*(1+$B$1)</f>
        <v>5.3549999999999995</v>
      </c>
      <c r="F4" s="1">
        <f>G4*(1-$B$1)</f>
        <v>285</v>
      </c>
      <c r="G4" s="9">
        <v>300</v>
      </c>
      <c r="H4" s="1">
        <f>G4*(1+$B$1)</f>
        <v>315</v>
      </c>
      <c r="I4" s="19">
        <f>C4/(C4+H4)</f>
        <v>1.5147962294236268E-2</v>
      </c>
      <c r="J4" s="19">
        <f>D4/(D4+G4)</f>
        <v>1.6715830875122909E-2</v>
      </c>
      <c r="K4" s="19">
        <f>E4/(E4+F4)</f>
        <v>1.8442940538306554E-2</v>
      </c>
      <c r="P4" s="10" t="s">
        <v>6</v>
      </c>
      <c r="V4" s="1">
        <v>0</v>
      </c>
      <c r="W4" s="2">
        <f>V4/64</f>
        <v>0</v>
      </c>
      <c r="X4" s="2">
        <f>V5/64</f>
        <v>3.125E-2</v>
      </c>
    </row>
    <row r="5" spans="1:24" x14ac:dyDescent="0.35">
      <c r="A5" s="1">
        <v>1</v>
      </c>
      <c r="B5" s="1">
        <v>2</v>
      </c>
      <c r="C5" s="1">
        <f t="shared" ref="C5:C19" si="0">D5*(1-$B$1)</f>
        <v>9.5</v>
      </c>
      <c r="D5" s="9">
        <v>10</v>
      </c>
      <c r="E5" s="1">
        <f t="shared" ref="E5:E19" si="1">D5*(1+$B$1)</f>
        <v>10.5</v>
      </c>
      <c r="F5" s="1">
        <f t="shared" ref="F5:F19" si="2">G5*(1-$B$1)</f>
        <v>190</v>
      </c>
      <c r="G5" s="9">
        <v>200</v>
      </c>
      <c r="H5" s="1">
        <f t="shared" ref="H5:H19" si="3">G5*(1+$B$1)</f>
        <v>210</v>
      </c>
      <c r="I5" s="19">
        <f>C5/(C5+H5)</f>
        <v>4.328018223234624E-2</v>
      </c>
      <c r="J5" s="19">
        <f t="shared" ref="J5:J19" si="4">D5/(D5+G5)</f>
        <v>4.7619047619047616E-2</v>
      </c>
      <c r="K5" s="19">
        <f t="shared" ref="K5:K19" si="5">E5/(E5+F5)</f>
        <v>5.2369077306733167E-2</v>
      </c>
      <c r="P5" s="10" t="s">
        <v>7</v>
      </c>
      <c r="V5" s="1">
        <v>2</v>
      </c>
      <c r="W5" s="2">
        <f t="shared" ref="W5:W19" si="6">V5/64</f>
        <v>3.125E-2</v>
      </c>
      <c r="X5" s="2">
        <f t="shared" ref="X5:X18" si="7">V6/64</f>
        <v>6.25E-2</v>
      </c>
    </row>
    <row r="6" spans="1:24" x14ac:dyDescent="0.35">
      <c r="A6" s="1">
        <v>2</v>
      </c>
      <c r="B6" s="16" t="s">
        <v>31</v>
      </c>
      <c r="C6" s="16" t="s">
        <v>31</v>
      </c>
      <c r="D6" s="17" t="s">
        <v>31</v>
      </c>
      <c r="E6" s="16" t="s">
        <v>31</v>
      </c>
      <c r="F6" s="16" t="s">
        <v>31</v>
      </c>
      <c r="G6" s="17" t="s">
        <v>31</v>
      </c>
      <c r="H6" s="16" t="s">
        <v>31</v>
      </c>
      <c r="I6" s="18" t="s">
        <v>31</v>
      </c>
      <c r="J6" s="18" t="s">
        <v>31</v>
      </c>
      <c r="K6" s="18" t="s">
        <v>31</v>
      </c>
      <c r="P6" s="10" t="s">
        <v>8</v>
      </c>
      <c r="V6" s="1">
        <v>4</v>
      </c>
      <c r="W6" s="2">
        <f t="shared" si="6"/>
        <v>6.25E-2</v>
      </c>
      <c r="X6" s="2">
        <f t="shared" si="7"/>
        <v>9.375E-2</v>
      </c>
    </row>
    <row r="7" spans="1:24" x14ac:dyDescent="0.35">
      <c r="A7" s="1">
        <v>3</v>
      </c>
      <c r="B7" s="1">
        <v>3</v>
      </c>
      <c r="C7" s="1">
        <f t="shared" si="0"/>
        <v>19</v>
      </c>
      <c r="D7" s="9">
        <v>20</v>
      </c>
      <c r="E7" s="1">
        <f t="shared" si="1"/>
        <v>21</v>
      </c>
      <c r="F7" s="1">
        <f t="shared" si="2"/>
        <v>152</v>
      </c>
      <c r="G7" s="9">
        <v>160</v>
      </c>
      <c r="H7" s="1">
        <f t="shared" si="3"/>
        <v>168</v>
      </c>
      <c r="I7" s="19">
        <f t="shared" ref="I7:I19" si="8">C7/(C7+H7)</f>
        <v>0.10160427807486631</v>
      </c>
      <c r="J7" s="19">
        <f t="shared" si="4"/>
        <v>0.1111111111111111</v>
      </c>
      <c r="K7" s="19">
        <f t="shared" si="5"/>
        <v>0.12138728323699421</v>
      </c>
      <c r="P7" s="10" t="s">
        <v>9</v>
      </c>
      <c r="V7" s="1">
        <v>6</v>
      </c>
      <c r="W7" s="2">
        <f t="shared" si="6"/>
        <v>9.375E-2</v>
      </c>
      <c r="X7" s="2">
        <f t="shared" si="7"/>
        <v>0.125</v>
      </c>
    </row>
    <row r="8" spans="1:24" x14ac:dyDescent="0.35">
      <c r="A8" s="1">
        <v>4</v>
      </c>
      <c r="B8" s="1">
        <v>4</v>
      </c>
      <c r="C8" s="1">
        <f t="shared" si="0"/>
        <v>19</v>
      </c>
      <c r="D8" s="9">
        <v>20</v>
      </c>
      <c r="E8" s="1">
        <f t="shared" si="1"/>
        <v>21</v>
      </c>
      <c r="F8" s="1">
        <f t="shared" si="2"/>
        <v>114</v>
      </c>
      <c r="G8" s="9">
        <v>120</v>
      </c>
      <c r="H8" s="1">
        <f t="shared" si="3"/>
        <v>126</v>
      </c>
      <c r="I8" s="19">
        <f t="shared" si="8"/>
        <v>0.1310344827586207</v>
      </c>
      <c r="J8" s="19">
        <f t="shared" si="4"/>
        <v>0.14285714285714285</v>
      </c>
      <c r="K8" s="19">
        <f t="shared" si="5"/>
        <v>0.15555555555555556</v>
      </c>
      <c r="P8" s="10" t="s">
        <v>10</v>
      </c>
      <c r="V8" s="1">
        <v>8</v>
      </c>
      <c r="W8" s="2">
        <f t="shared" si="6"/>
        <v>0.125</v>
      </c>
      <c r="X8" s="2">
        <f t="shared" si="7"/>
        <v>0.15625</v>
      </c>
    </row>
    <row r="9" spans="1:24" x14ac:dyDescent="0.35">
      <c r="A9" s="1">
        <v>5</v>
      </c>
      <c r="B9" s="16" t="s">
        <v>31</v>
      </c>
      <c r="C9" s="16" t="s">
        <v>31</v>
      </c>
      <c r="D9" s="17" t="s">
        <v>31</v>
      </c>
      <c r="E9" s="16" t="s">
        <v>31</v>
      </c>
      <c r="F9" s="16" t="s">
        <v>31</v>
      </c>
      <c r="G9" s="17" t="s">
        <v>31</v>
      </c>
      <c r="H9" s="16" t="s">
        <v>31</v>
      </c>
      <c r="I9" s="18" t="s">
        <v>31</v>
      </c>
      <c r="J9" s="18" t="s">
        <v>31</v>
      </c>
      <c r="K9" s="18" t="s">
        <v>31</v>
      </c>
      <c r="P9" s="10" t="s">
        <v>11</v>
      </c>
      <c r="V9" s="1">
        <v>10</v>
      </c>
      <c r="W9" s="2">
        <f t="shared" si="6"/>
        <v>0.15625</v>
      </c>
      <c r="X9" s="2">
        <f t="shared" si="7"/>
        <v>0.1875</v>
      </c>
    </row>
    <row r="10" spans="1:24" x14ac:dyDescent="0.35">
      <c r="A10" s="1">
        <v>6</v>
      </c>
      <c r="B10" s="1">
        <v>5</v>
      </c>
      <c r="C10" s="1">
        <f t="shared" si="0"/>
        <v>48.449999999999996</v>
      </c>
      <c r="D10" s="9">
        <v>51</v>
      </c>
      <c r="E10" s="1">
        <f t="shared" si="1"/>
        <v>53.550000000000004</v>
      </c>
      <c r="F10" s="1">
        <f t="shared" si="2"/>
        <v>190</v>
      </c>
      <c r="G10" s="9">
        <v>200</v>
      </c>
      <c r="H10" s="1">
        <f t="shared" si="3"/>
        <v>210</v>
      </c>
      <c r="I10" s="19">
        <f t="shared" si="8"/>
        <v>0.18746372605919906</v>
      </c>
      <c r="J10" s="19">
        <f t="shared" si="4"/>
        <v>0.20318725099601595</v>
      </c>
      <c r="K10" s="19">
        <f t="shared" si="5"/>
        <v>0.219872716074728</v>
      </c>
      <c r="P10" s="10" t="s">
        <v>12</v>
      </c>
      <c r="V10" s="1">
        <v>12</v>
      </c>
      <c r="W10" s="2">
        <f t="shared" si="6"/>
        <v>0.1875</v>
      </c>
      <c r="X10" s="2">
        <f t="shared" si="7"/>
        <v>0.21875</v>
      </c>
    </row>
    <row r="11" spans="1:24" x14ac:dyDescent="0.35">
      <c r="A11" s="1">
        <v>7</v>
      </c>
      <c r="B11" s="1">
        <v>6</v>
      </c>
      <c r="C11" s="1">
        <f t="shared" si="0"/>
        <v>48.449999999999996</v>
      </c>
      <c r="D11" s="11">
        <v>51</v>
      </c>
      <c r="E11" s="1">
        <f t="shared" si="1"/>
        <v>53.550000000000004</v>
      </c>
      <c r="F11" s="1">
        <f t="shared" si="2"/>
        <v>171</v>
      </c>
      <c r="G11" s="11">
        <v>180</v>
      </c>
      <c r="H11" s="1">
        <f t="shared" si="3"/>
        <v>189</v>
      </c>
      <c r="I11" s="19">
        <f t="shared" si="8"/>
        <v>0.20404295641187617</v>
      </c>
      <c r="J11" s="19">
        <f t="shared" si="4"/>
        <v>0.22077922077922077</v>
      </c>
      <c r="K11" s="19">
        <f t="shared" si="5"/>
        <v>0.23847695390781565</v>
      </c>
      <c r="M11" s="3"/>
      <c r="N11" s="3"/>
      <c r="P11" s="8" t="s">
        <v>13</v>
      </c>
      <c r="Q11" s="3"/>
      <c r="R11" s="3"/>
      <c r="S11" s="3"/>
      <c r="T11" s="3"/>
      <c r="U11" s="3"/>
      <c r="V11" s="3">
        <v>14</v>
      </c>
      <c r="W11" s="4">
        <f t="shared" si="6"/>
        <v>0.21875</v>
      </c>
      <c r="X11" s="4">
        <f t="shared" si="7"/>
        <v>0.25</v>
      </c>
    </row>
    <row r="12" spans="1:24" x14ac:dyDescent="0.35">
      <c r="A12" s="1">
        <v>8</v>
      </c>
      <c r="B12" s="1">
        <v>7</v>
      </c>
      <c r="C12" s="1">
        <f t="shared" si="0"/>
        <v>48.449999999999996</v>
      </c>
      <c r="D12" s="11">
        <v>51</v>
      </c>
      <c r="E12" s="1">
        <f t="shared" si="1"/>
        <v>53.550000000000004</v>
      </c>
      <c r="F12" s="1">
        <f t="shared" si="2"/>
        <v>142.5</v>
      </c>
      <c r="G12" s="11">
        <v>150</v>
      </c>
      <c r="H12" s="1">
        <f t="shared" si="3"/>
        <v>157.5</v>
      </c>
      <c r="I12" s="19">
        <f t="shared" si="8"/>
        <v>0.23525127458120904</v>
      </c>
      <c r="J12" s="19">
        <f t="shared" si="4"/>
        <v>0.2537313432835821</v>
      </c>
      <c r="K12" s="19">
        <f t="shared" si="5"/>
        <v>0.27314460596786533</v>
      </c>
      <c r="P12" s="8" t="s">
        <v>14</v>
      </c>
      <c r="Q12" s="3"/>
      <c r="R12" s="3"/>
      <c r="S12" s="3"/>
      <c r="T12" s="3"/>
      <c r="U12" s="3"/>
      <c r="V12" s="1">
        <v>16</v>
      </c>
      <c r="W12" s="2">
        <f t="shared" si="6"/>
        <v>0.25</v>
      </c>
      <c r="X12" s="2">
        <f t="shared" si="7"/>
        <v>0.28125</v>
      </c>
    </row>
    <row r="13" spans="1:24" x14ac:dyDescent="0.35">
      <c r="A13" s="1">
        <v>9</v>
      </c>
      <c r="B13" s="1">
        <v>8</v>
      </c>
      <c r="C13" s="1">
        <f t="shared" si="0"/>
        <v>48.449999999999996</v>
      </c>
      <c r="D13" s="11">
        <v>51</v>
      </c>
      <c r="E13" s="1">
        <f t="shared" si="1"/>
        <v>53.550000000000004</v>
      </c>
      <c r="F13" s="1">
        <f t="shared" si="2"/>
        <v>114</v>
      </c>
      <c r="G13" s="11">
        <v>120</v>
      </c>
      <c r="H13" s="1">
        <f t="shared" si="3"/>
        <v>126</v>
      </c>
      <c r="I13" s="19">
        <f t="shared" si="8"/>
        <v>0.27773000859845226</v>
      </c>
      <c r="J13" s="19">
        <f t="shared" si="4"/>
        <v>0.2982456140350877</v>
      </c>
      <c r="K13" s="19">
        <f t="shared" si="5"/>
        <v>0.31960608773500448</v>
      </c>
      <c r="P13" s="8" t="s">
        <v>15</v>
      </c>
      <c r="Q13" s="3"/>
      <c r="R13" s="3"/>
      <c r="S13" s="3"/>
      <c r="T13" s="3"/>
      <c r="U13" s="3"/>
      <c r="V13" s="3">
        <v>18</v>
      </c>
      <c r="W13" s="4">
        <f t="shared" si="6"/>
        <v>0.28125</v>
      </c>
      <c r="X13" s="4">
        <f t="shared" si="7"/>
        <v>0.3125</v>
      </c>
    </row>
    <row r="14" spans="1:24" x14ac:dyDescent="0.35">
      <c r="A14" s="1">
        <v>10</v>
      </c>
      <c r="B14" s="16" t="s">
        <v>31</v>
      </c>
      <c r="C14" s="16" t="s">
        <v>31</v>
      </c>
      <c r="D14" s="17" t="s">
        <v>31</v>
      </c>
      <c r="E14" s="16" t="s">
        <v>31</v>
      </c>
      <c r="F14" s="16" t="s">
        <v>31</v>
      </c>
      <c r="G14" s="17" t="s">
        <v>31</v>
      </c>
      <c r="H14" s="16" t="s">
        <v>31</v>
      </c>
      <c r="I14" s="18" t="s">
        <v>31</v>
      </c>
      <c r="J14" s="18" t="s">
        <v>31</v>
      </c>
      <c r="K14" s="18" t="s">
        <v>31</v>
      </c>
      <c r="M14" s="12"/>
      <c r="N14" s="12"/>
      <c r="P14" s="13" t="s">
        <v>16</v>
      </c>
      <c r="Q14" s="5"/>
      <c r="R14" s="5"/>
      <c r="S14" s="5"/>
      <c r="T14" s="5"/>
      <c r="U14" s="5"/>
      <c r="V14" s="5">
        <v>20</v>
      </c>
      <c r="W14" s="6">
        <f t="shared" si="6"/>
        <v>0.3125</v>
      </c>
      <c r="X14" s="6">
        <f t="shared" si="7"/>
        <v>0.34375</v>
      </c>
    </row>
    <row r="15" spans="1:24" x14ac:dyDescent="0.35">
      <c r="A15" s="1">
        <v>11</v>
      </c>
      <c r="B15" s="1">
        <v>9</v>
      </c>
      <c r="C15" s="1">
        <f t="shared" si="0"/>
        <v>48.449999999999996</v>
      </c>
      <c r="D15" s="9">
        <v>51</v>
      </c>
      <c r="E15" s="1">
        <f t="shared" si="1"/>
        <v>53.550000000000004</v>
      </c>
      <c r="F15" s="1">
        <f t="shared" si="2"/>
        <v>86.45</v>
      </c>
      <c r="G15" s="9">
        <v>91</v>
      </c>
      <c r="H15" s="1">
        <f t="shared" si="3"/>
        <v>95.55</v>
      </c>
      <c r="I15" s="19">
        <f t="shared" si="8"/>
        <v>0.3364583333333333</v>
      </c>
      <c r="J15" s="19">
        <f t="shared" si="4"/>
        <v>0.35915492957746481</v>
      </c>
      <c r="K15" s="19">
        <f t="shared" si="5"/>
        <v>0.38250000000000001</v>
      </c>
      <c r="P15" s="10" t="s">
        <v>17</v>
      </c>
      <c r="V15" s="1">
        <v>22</v>
      </c>
      <c r="W15" s="2">
        <f t="shared" si="6"/>
        <v>0.34375</v>
      </c>
      <c r="X15" s="2">
        <f t="shared" si="7"/>
        <v>0.375</v>
      </c>
    </row>
    <row r="16" spans="1:24" x14ac:dyDescent="0.35">
      <c r="A16" s="1">
        <v>12</v>
      </c>
      <c r="B16" s="1">
        <v>10</v>
      </c>
      <c r="C16" s="1">
        <f t="shared" si="0"/>
        <v>48.449999999999996</v>
      </c>
      <c r="D16" s="9">
        <v>51</v>
      </c>
      <c r="E16" s="1">
        <f t="shared" si="1"/>
        <v>53.550000000000004</v>
      </c>
      <c r="F16" s="1">
        <f t="shared" si="2"/>
        <v>77.899999999999991</v>
      </c>
      <c r="G16" s="9">
        <v>82</v>
      </c>
      <c r="H16" s="1">
        <f t="shared" si="3"/>
        <v>86.100000000000009</v>
      </c>
      <c r="I16" s="19">
        <f t="shared" si="8"/>
        <v>0.36008918617614266</v>
      </c>
      <c r="J16" s="19">
        <f t="shared" si="4"/>
        <v>0.38345864661654133</v>
      </c>
      <c r="K16" s="19">
        <f t="shared" si="5"/>
        <v>0.40737923164701412</v>
      </c>
      <c r="P16" s="10" t="s">
        <v>18</v>
      </c>
      <c r="V16" s="1">
        <v>24</v>
      </c>
      <c r="W16" s="2">
        <f t="shared" si="6"/>
        <v>0.375</v>
      </c>
      <c r="X16" s="2">
        <f t="shared" si="7"/>
        <v>0.40625</v>
      </c>
    </row>
    <row r="17" spans="1:24" x14ac:dyDescent="0.35">
      <c r="A17" s="1">
        <v>13</v>
      </c>
      <c r="B17" s="16" t="s">
        <v>31</v>
      </c>
      <c r="C17" s="16" t="s">
        <v>31</v>
      </c>
      <c r="D17" s="17" t="s">
        <v>31</v>
      </c>
      <c r="E17" s="16" t="s">
        <v>31</v>
      </c>
      <c r="F17" s="16" t="s">
        <v>31</v>
      </c>
      <c r="G17" s="17" t="s">
        <v>31</v>
      </c>
      <c r="H17" s="16" t="s">
        <v>31</v>
      </c>
      <c r="I17" s="18" t="s">
        <v>31</v>
      </c>
      <c r="J17" s="18" t="s">
        <v>31</v>
      </c>
      <c r="K17" s="18" t="s">
        <v>31</v>
      </c>
      <c r="P17" s="10" t="s">
        <v>19</v>
      </c>
      <c r="V17" s="1">
        <v>26</v>
      </c>
      <c r="W17" s="2">
        <f t="shared" si="6"/>
        <v>0.40625</v>
      </c>
      <c r="X17" s="2">
        <f t="shared" si="7"/>
        <v>0.4375</v>
      </c>
    </row>
    <row r="18" spans="1:24" x14ac:dyDescent="0.35">
      <c r="A18" s="1">
        <v>14</v>
      </c>
      <c r="B18" s="1">
        <v>11</v>
      </c>
      <c r="C18" s="1">
        <f t="shared" si="0"/>
        <v>48.449999999999996</v>
      </c>
      <c r="D18" s="9">
        <v>51</v>
      </c>
      <c r="E18" s="1">
        <f t="shared" si="1"/>
        <v>53.550000000000004</v>
      </c>
      <c r="F18" s="1">
        <f t="shared" si="2"/>
        <v>58.9</v>
      </c>
      <c r="G18" s="9">
        <v>62</v>
      </c>
      <c r="H18" s="1">
        <f t="shared" si="3"/>
        <v>65.100000000000009</v>
      </c>
      <c r="I18" s="19">
        <f t="shared" si="8"/>
        <v>0.42668428005284009</v>
      </c>
      <c r="J18" s="19">
        <f t="shared" si="4"/>
        <v>0.45132743362831856</v>
      </c>
      <c r="K18" s="19">
        <f t="shared" si="5"/>
        <v>0.47621164962205426</v>
      </c>
      <c r="P18" s="10" t="s">
        <v>20</v>
      </c>
      <c r="V18" s="1">
        <v>28</v>
      </c>
      <c r="W18" s="2">
        <f t="shared" si="6"/>
        <v>0.4375</v>
      </c>
      <c r="X18" s="2">
        <f t="shared" si="7"/>
        <v>0.46875</v>
      </c>
    </row>
    <row r="19" spans="1:24" x14ac:dyDescent="0.35">
      <c r="A19" s="1">
        <v>15</v>
      </c>
      <c r="B19" s="1">
        <v>12</v>
      </c>
      <c r="C19" s="1">
        <f t="shared" si="0"/>
        <v>48.449999999999996</v>
      </c>
      <c r="D19" s="9">
        <v>51</v>
      </c>
      <c r="E19" s="1">
        <f t="shared" si="1"/>
        <v>53.550000000000004</v>
      </c>
      <c r="F19" s="1">
        <f t="shared" si="2"/>
        <v>48.449999999999996</v>
      </c>
      <c r="G19" s="9">
        <v>51</v>
      </c>
      <c r="H19" s="1">
        <f t="shared" si="3"/>
        <v>53.550000000000004</v>
      </c>
      <c r="I19" s="19">
        <f t="shared" si="8"/>
        <v>0.47499999999999998</v>
      </c>
      <c r="J19" s="19">
        <f t="shared" si="4"/>
        <v>0.5</v>
      </c>
      <c r="K19" s="19">
        <f t="shared" si="5"/>
        <v>0.52500000000000002</v>
      </c>
      <c r="P19" s="10" t="s">
        <v>21</v>
      </c>
      <c r="V19" s="1">
        <v>30</v>
      </c>
      <c r="W19" s="2">
        <f t="shared" si="6"/>
        <v>0.46875</v>
      </c>
    </row>
    <row r="21" spans="1:24" x14ac:dyDescent="0.35">
      <c r="A21" s="14" t="s">
        <v>33</v>
      </c>
    </row>
    <row r="22" spans="1:24" ht="15" thickBot="1" x14ac:dyDescent="0.4">
      <c r="A22" s="1" t="s">
        <v>34</v>
      </c>
      <c r="B22" s="1">
        <v>4.8</v>
      </c>
    </row>
    <row r="23" spans="1:24" ht="15" thickBot="1" x14ac:dyDescent="0.4">
      <c r="A23" s="20"/>
      <c r="B23" s="21" t="s">
        <v>35</v>
      </c>
      <c r="C23" s="21" t="s">
        <v>36</v>
      </c>
      <c r="D23" s="26" t="s">
        <v>53</v>
      </c>
      <c r="E23" s="26" t="s">
        <v>54</v>
      </c>
      <c r="F23" s="24" t="s">
        <v>56</v>
      </c>
      <c r="G23" s="28" t="s">
        <v>54</v>
      </c>
      <c r="H23" s="23" t="s">
        <v>0</v>
      </c>
      <c r="I23" s="23" t="s">
        <v>1</v>
      </c>
      <c r="J23" s="23" t="s">
        <v>2</v>
      </c>
      <c r="K23" s="28" t="s">
        <v>53</v>
      </c>
      <c r="L23" s="24" t="s">
        <v>57</v>
      </c>
    </row>
    <row r="24" spans="1:24" ht="15" thickBot="1" x14ac:dyDescent="0.4">
      <c r="A24" s="22" t="s">
        <v>37</v>
      </c>
      <c r="B24" s="35">
        <v>0.13930000000000001</v>
      </c>
      <c r="C24" s="35">
        <v>0.16197</v>
      </c>
      <c r="D24" s="27">
        <f>B24/$B$22</f>
        <v>2.9020833333333336E-2</v>
      </c>
      <c r="E24" s="27">
        <f>C24/$B$22</f>
        <v>3.3743750000000003E-2</v>
      </c>
      <c r="F24" s="24" t="str">
        <f>IF(G24&lt;H24,"No","Yes")</f>
        <v>No</v>
      </c>
      <c r="G24" s="29">
        <v>0</v>
      </c>
      <c r="H24" s="19">
        <f>I4</f>
        <v>1.5147962294236268E-2</v>
      </c>
      <c r="I24" s="19">
        <f t="shared" ref="I24:J24" si="9">J4</f>
        <v>1.6715830875122909E-2</v>
      </c>
      <c r="J24" s="19">
        <f t="shared" si="9"/>
        <v>1.8442940538306554E-2</v>
      </c>
      <c r="K24" s="29">
        <f>D24</f>
        <v>2.9020833333333336E-2</v>
      </c>
      <c r="L24" s="24" t="str">
        <f>IF(OR(K24&gt;J24,J24=$P$24),"No","Yes")</f>
        <v>No</v>
      </c>
      <c r="P24" s="1" t="s">
        <v>31</v>
      </c>
    </row>
    <row r="25" spans="1:24" ht="15" thickBot="1" x14ac:dyDescent="0.4">
      <c r="A25" s="22" t="s">
        <v>38</v>
      </c>
      <c r="B25" s="35">
        <v>0.28949999999999998</v>
      </c>
      <c r="C25" s="35">
        <v>0.3125</v>
      </c>
      <c r="D25" s="27">
        <f t="shared" ref="D25:E39" si="10">B25/$B$22</f>
        <v>6.0312499999999998E-2</v>
      </c>
      <c r="E25" s="27">
        <f t="shared" si="10"/>
        <v>6.5104166666666671E-2</v>
      </c>
      <c r="F25" s="24" t="str">
        <f t="shared" ref="F25:F39" si="11">IF(G25&lt;H25,"No","Yes")</f>
        <v>No</v>
      </c>
      <c r="G25" s="29">
        <f>E24</f>
        <v>3.3743750000000003E-2</v>
      </c>
      <c r="H25" s="19">
        <f t="shared" ref="H25:J39" si="12">I5</f>
        <v>4.328018223234624E-2</v>
      </c>
      <c r="I25" s="19">
        <f t="shared" si="12"/>
        <v>4.7619047619047616E-2</v>
      </c>
      <c r="J25" s="19">
        <f t="shared" si="12"/>
        <v>5.2369077306733167E-2</v>
      </c>
      <c r="K25" s="29">
        <f t="shared" ref="K25:K39" si="13">D25</f>
        <v>6.0312499999999998E-2</v>
      </c>
      <c r="L25" s="24" t="str">
        <f t="shared" ref="L25:L38" si="14">IF(OR(K25&gt;J25,J25=$P$24),"No","Yes")</f>
        <v>No</v>
      </c>
    </row>
    <row r="26" spans="1:24" ht="15" thickBot="1" x14ac:dyDescent="0.4">
      <c r="A26" s="22" t="s">
        <v>39</v>
      </c>
      <c r="B26" s="35">
        <v>0.43590000000000001</v>
      </c>
      <c r="C26" s="35">
        <v>0.46579999999999999</v>
      </c>
      <c r="D26" s="27">
        <f t="shared" si="10"/>
        <v>9.0812500000000004E-2</v>
      </c>
      <c r="E26" s="27">
        <f t="shared" si="10"/>
        <v>9.7041666666666665E-2</v>
      </c>
      <c r="F26" s="24" t="str">
        <f t="shared" si="11"/>
        <v>No</v>
      </c>
      <c r="G26" s="29">
        <f t="shared" ref="G26:G40" si="15">E25</f>
        <v>6.5104166666666671E-2</v>
      </c>
      <c r="H26" s="19" t="str">
        <f t="shared" si="12"/>
        <v>/</v>
      </c>
      <c r="I26" s="19" t="str">
        <f t="shared" si="12"/>
        <v>/</v>
      </c>
      <c r="J26" s="19" t="str">
        <f t="shared" si="12"/>
        <v>/</v>
      </c>
      <c r="K26" s="29">
        <f t="shared" si="13"/>
        <v>9.0812500000000004E-2</v>
      </c>
      <c r="L26" s="24" t="str">
        <f t="shared" si="14"/>
        <v>No</v>
      </c>
    </row>
    <row r="27" spans="1:24" ht="15" thickBot="1" x14ac:dyDescent="0.4">
      <c r="A27" s="22" t="s">
        <v>40</v>
      </c>
      <c r="B27" s="35">
        <v>0.58830000000000005</v>
      </c>
      <c r="C27" s="35">
        <v>0.62450000000000006</v>
      </c>
      <c r="D27" s="27">
        <f t="shared" si="10"/>
        <v>0.12256250000000002</v>
      </c>
      <c r="E27" s="27">
        <f t="shared" si="10"/>
        <v>0.13010416666666669</v>
      </c>
      <c r="F27" s="24" t="str">
        <f t="shared" si="11"/>
        <v>No</v>
      </c>
      <c r="G27" s="29">
        <f t="shared" si="15"/>
        <v>9.7041666666666665E-2</v>
      </c>
      <c r="H27" s="19">
        <f t="shared" si="12"/>
        <v>0.10160427807486631</v>
      </c>
      <c r="I27" s="19">
        <f t="shared" si="12"/>
        <v>0.1111111111111111</v>
      </c>
      <c r="J27" s="19">
        <f t="shared" si="12"/>
        <v>0.12138728323699421</v>
      </c>
      <c r="K27" s="29">
        <f t="shared" si="13"/>
        <v>0.12256250000000002</v>
      </c>
      <c r="L27" s="24" t="str">
        <f t="shared" si="14"/>
        <v>No</v>
      </c>
    </row>
    <row r="28" spans="1:24" ht="15" thickBot="1" x14ac:dyDescent="0.4">
      <c r="A28" s="22" t="s">
        <v>41</v>
      </c>
      <c r="B28" s="35">
        <v>0.73599999999999999</v>
      </c>
      <c r="C28" s="35">
        <v>0.78349999999999997</v>
      </c>
      <c r="D28" s="27">
        <f t="shared" si="10"/>
        <v>0.15333333333333335</v>
      </c>
      <c r="E28" s="27">
        <f t="shared" si="10"/>
        <v>0.16322916666666668</v>
      </c>
      <c r="F28" s="24" t="str">
        <f t="shared" si="11"/>
        <v>No</v>
      </c>
      <c r="G28" s="29">
        <f t="shared" si="15"/>
        <v>0.13010416666666669</v>
      </c>
      <c r="H28" s="19">
        <f t="shared" si="12"/>
        <v>0.1310344827586207</v>
      </c>
      <c r="I28" s="19">
        <f t="shared" si="12"/>
        <v>0.14285714285714285</v>
      </c>
      <c r="J28" s="25">
        <f t="shared" si="12"/>
        <v>0.15555555555555556</v>
      </c>
      <c r="K28" s="30">
        <f t="shared" si="13"/>
        <v>0.15333333333333335</v>
      </c>
      <c r="L28" s="32" t="str">
        <f t="shared" si="14"/>
        <v>Yes</v>
      </c>
    </row>
    <row r="29" spans="1:24" ht="15" thickBot="1" x14ac:dyDescent="0.4">
      <c r="A29" s="22" t="s">
        <v>42</v>
      </c>
      <c r="B29" s="35">
        <v>0.88759999999999994</v>
      </c>
      <c r="C29" s="35">
        <v>0.91210000000000002</v>
      </c>
      <c r="D29" s="27">
        <f t="shared" si="10"/>
        <v>0.18491666666666667</v>
      </c>
      <c r="E29" s="27">
        <f t="shared" si="10"/>
        <v>0.19002083333333333</v>
      </c>
      <c r="F29" s="24" t="str">
        <f t="shared" si="11"/>
        <v>No</v>
      </c>
      <c r="G29" s="29">
        <f t="shared" si="15"/>
        <v>0.16322916666666668</v>
      </c>
      <c r="H29" s="19" t="str">
        <f t="shared" si="12"/>
        <v>/</v>
      </c>
      <c r="I29" s="19" t="str">
        <f t="shared" si="12"/>
        <v>/</v>
      </c>
      <c r="J29" s="19" t="str">
        <f t="shared" si="12"/>
        <v>/</v>
      </c>
      <c r="K29" s="29">
        <f t="shared" si="13"/>
        <v>0.18491666666666667</v>
      </c>
      <c r="L29" s="24" t="str">
        <f t="shared" si="14"/>
        <v>No</v>
      </c>
    </row>
    <row r="30" spans="1:24" ht="15" thickBot="1" x14ac:dyDescent="0.4">
      <c r="A30" s="22" t="s">
        <v>43</v>
      </c>
      <c r="B30" s="35">
        <v>0.99560000000000004</v>
      </c>
      <c r="C30" s="35">
        <v>1.0246999999999999</v>
      </c>
      <c r="D30" s="27">
        <f t="shared" si="10"/>
        <v>0.20741666666666669</v>
      </c>
      <c r="E30" s="27">
        <f t="shared" si="10"/>
        <v>0.21347916666666666</v>
      </c>
      <c r="F30" s="32" t="str">
        <f t="shared" si="11"/>
        <v>Yes</v>
      </c>
      <c r="G30" s="30">
        <f t="shared" si="15"/>
        <v>0.19002083333333333</v>
      </c>
      <c r="H30" s="25">
        <f t="shared" si="12"/>
        <v>0.18746372605919906</v>
      </c>
      <c r="I30" s="19">
        <f t="shared" si="12"/>
        <v>0.20318725099601595</v>
      </c>
      <c r="J30" s="25">
        <f t="shared" si="12"/>
        <v>0.219872716074728</v>
      </c>
      <c r="K30" s="30">
        <f t="shared" si="13"/>
        <v>0.20741666666666669</v>
      </c>
      <c r="L30" s="32" t="str">
        <f t="shared" si="14"/>
        <v>Yes</v>
      </c>
    </row>
    <row r="31" spans="1:24" ht="15" thickBot="1" x14ac:dyDescent="0.4">
      <c r="A31" s="22" t="s">
        <v>44</v>
      </c>
      <c r="B31" s="35">
        <v>1.1444000000000001</v>
      </c>
      <c r="C31" s="35">
        <v>1.1745000000000001</v>
      </c>
      <c r="D31" s="27">
        <f t="shared" si="10"/>
        <v>0.23841666666666669</v>
      </c>
      <c r="E31" s="27">
        <f t="shared" si="10"/>
        <v>0.24468750000000003</v>
      </c>
      <c r="F31" s="32" t="str">
        <f t="shared" si="11"/>
        <v>Yes</v>
      </c>
      <c r="G31" s="30">
        <f t="shared" si="15"/>
        <v>0.21347916666666666</v>
      </c>
      <c r="H31" s="25">
        <f t="shared" si="12"/>
        <v>0.20404295641187617</v>
      </c>
      <c r="I31" s="19">
        <f t="shared" si="12"/>
        <v>0.22077922077922077</v>
      </c>
      <c r="J31" s="25">
        <f t="shared" si="12"/>
        <v>0.23847695390781565</v>
      </c>
      <c r="K31" s="30">
        <f t="shared" si="13"/>
        <v>0.23841666666666669</v>
      </c>
      <c r="L31" s="32" t="str">
        <f t="shared" si="14"/>
        <v>Yes</v>
      </c>
    </row>
    <row r="32" spans="1:24" ht="15" thickBot="1" x14ac:dyDescent="0.4">
      <c r="A32" s="22" t="s">
        <v>45</v>
      </c>
      <c r="B32" s="35">
        <v>1.3206</v>
      </c>
      <c r="C32" s="35">
        <v>1.3597999999999999</v>
      </c>
      <c r="D32" s="27">
        <f t="shared" si="10"/>
        <v>0.27512500000000001</v>
      </c>
      <c r="E32" s="27">
        <f t="shared" si="10"/>
        <v>0.28329166666666666</v>
      </c>
      <c r="F32" s="32" t="str">
        <f t="shared" si="11"/>
        <v>Yes</v>
      </c>
      <c r="G32" s="30">
        <f t="shared" si="15"/>
        <v>0.24468750000000003</v>
      </c>
      <c r="H32" s="25">
        <f t="shared" si="12"/>
        <v>0.23525127458120904</v>
      </c>
      <c r="I32" s="19">
        <f t="shared" si="12"/>
        <v>0.2537313432835821</v>
      </c>
      <c r="J32" s="19">
        <f t="shared" si="12"/>
        <v>0.27314460596786533</v>
      </c>
      <c r="K32" s="29">
        <f t="shared" si="13"/>
        <v>0.27512500000000001</v>
      </c>
      <c r="L32" s="24" t="str">
        <f t="shared" si="14"/>
        <v>No</v>
      </c>
    </row>
    <row r="33" spans="1:12" ht="15" thickBot="1" x14ac:dyDescent="0.4">
      <c r="A33" s="22" t="s">
        <v>46</v>
      </c>
      <c r="B33" s="35">
        <v>1.4863999999999999</v>
      </c>
      <c r="C33" s="35">
        <v>1.5112000000000001</v>
      </c>
      <c r="D33" s="27">
        <f t="shared" si="10"/>
        <v>0.30966666666666665</v>
      </c>
      <c r="E33" s="27">
        <f t="shared" si="10"/>
        <v>0.31483333333333335</v>
      </c>
      <c r="F33" s="32" t="str">
        <f t="shared" si="11"/>
        <v>Yes</v>
      </c>
      <c r="G33" s="30">
        <f t="shared" si="15"/>
        <v>0.28329166666666666</v>
      </c>
      <c r="H33" s="25">
        <f t="shared" si="12"/>
        <v>0.27773000859845226</v>
      </c>
      <c r="I33" s="19">
        <f t="shared" si="12"/>
        <v>0.2982456140350877</v>
      </c>
      <c r="J33" s="19">
        <f t="shared" si="12"/>
        <v>0.31960608773500448</v>
      </c>
      <c r="K33" s="29">
        <f t="shared" si="13"/>
        <v>0.30966666666666665</v>
      </c>
      <c r="L33" s="24" t="str">
        <f t="shared" si="14"/>
        <v>Yes</v>
      </c>
    </row>
    <row r="34" spans="1:12" ht="15" thickBot="1" x14ac:dyDescent="0.4">
      <c r="A34" s="22" t="s">
        <v>47</v>
      </c>
      <c r="B34" s="35">
        <v>1.6367</v>
      </c>
      <c r="C34" s="35">
        <v>1.6628000000000001</v>
      </c>
      <c r="D34" s="27">
        <f t="shared" si="10"/>
        <v>0.34097916666666667</v>
      </c>
      <c r="E34" s="27">
        <f t="shared" si="10"/>
        <v>0.34641666666666671</v>
      </c>
      <c r="F34" s="24" t="str">
        <f t="shared" si="11"/>
        <v>No</v>
      </c>
      <c r="G34" s="29">
        <f t="shared" si="15"/>
        <v>0.31483333333333335</v>
      </c>
      <c r="H34" s="19" t="str">
        <f t="shared" si="12"/>
        <v>/</v>
      </c>
      <c r="I34" s="19" t="str">
        <f t="shared" si="12"/>
        <v>/</v>
      </c>
      <c r="J34" s="19" t="str">
        <f t="shared" si="12"/>
        <v>/</v>
      </c>
      <c r="K34" s="29">
        <f t="shared" si="13"/>
        <v>0.34097916666666667</v>
      </c>
      <c r="L34" s="24" t="str">
        <f t="shared" si="14"/>
        <v>No</v>
      </c>
    </row>
    <row r="35" spans="1:12" ht="15" thickBot="1" x14ac:dyDescent="0.4">
      <c r="A35" s="22" t="s">
        <v>48</v>
      </c>
      <c r="B35" s="35">
        <v>1.7667999999999999</v>
      </c>
      <c r="C35" s="35">
        <v>1.7936000000000001</v>
      </c>
      <c r="D35" s="27">
        <f t="shared" si="10"/>
        <v>0.36808333333333332</v>
      </c>
      <c r="E35" s="27">
        <f t="shared" si="10"/>
        <v>0.3736666666666667</v>
      </c>
      <c r="F35" s="32" t="str">
        <f t="shared" si="11"/>
        <v>Yes</v>
      </c>
      <c r="G35" s="30">
        <f t="shared" si="15"/>
        <v>0.34641666666666671</v>
      </c>
      <c r="H35" s="25">
        <f t="shared" si="12"/>
        <v>0.3364583333333333</v>
      </c>
      <c r="I35" s="19">
        <f t="shared" si="12"/>
        <v>0.35915492957746481</v>
      </c>
      <c r="J35" s="25">
        <f t="shared" si="12"/>
        <v>0.38250000000000001</v>
      </c>
      <c r="K35" s="30">
        <f t="shared" si="13"/>
        <v>0.36808333333333332</v>
      </c>
      <c r="L35" s="32" t="str">
        <f t="shared" si="14"/>
        <v>Yes</v>
      </c>
    </row>
    <row r="36" spans="1:12" ht="15" thickBot="1" x14ac:dyDescent="0.4">
      <c r="A36" s="22" t="s">
        <v>49</v>
      </c>
      <c r="B36" s="35">
        <v>1.9282999999999999</v>
      </c>
      <c r="C36" s="35">
        <v>1.9708000000000001</v>
      </c>
      <c r="D36" s="27">
        <f t="shared" si="10"/>
        <v>0.40172916666666664</v>
      </c>
      <c r="E36" s="27">
        <f t="shared" si="10"/>
        <v>0.41058333333333336</v>
      </c>
      <c r="F36" s="32" t="str">
        <f t="shared" si="11"/>
        <v>Yes</v>
      </c>
      <c r="G36" s="30">
        <f t="shared" si="15"/>
        <v>0.3736666666666667</v>
      </c>
      <c r="H36" s="25">
        <f t="shared" si="12"/>
        <v>0.36008918617614266</v>
      </c>
      <c r="I36" s="19">
        <f t="shared" si="12"/>
        <v>0.38345864661654133</v>
      </c>
      <c r="J36" s="25">
        <f t="shared" si="12"/>
        <v>0.40737923164701412</v>
      </c>
      <c r="K36" s="30">
        <f t="shared" si="13"/>
        <v>0.40172916666666664</v>
      </c>
      <c r="L36" s="32" t="str">
        <f t="shared" si="14"/>
        <v>Yes</v>
      </c>
    </row>
    <row r="37" spans="1:12" ht="15" thickBot="1" x14ac:dyDescent="0.4">
      <c r="A37" s="22" t="s">
        <v>50</v>
      </c>
      <c r="B37" s="35">
        <v>2</v>
      </c>
      <c r="C37" s="35">
        <v>2.15</v>
      </c>
      <c r="D37" s="27">
        <f t="shared" si="10"/>
        <v>0.41666666666666669</v>
      </c>
      <c r="E37" s="27">
        <f>C37/$B$22</f>
        <v>0.44791666666666669</v>
      </c>
      <c r="F37" s="24" t="str">
        <f t="shared" si="11"/>
        <v>No</v>
      </c>
      <c r="G37" s="29">
        <f t="shared" si="15"/>
        <v>0.41058333333333336</v>
      </c>
      <c r="H37" s="19" t="str">
        <f t="shared" si="12"/>
        <v>/</v>
      </c>
      <c r="I37" s="19" t="str">
        <f t="shared" si="12"/>
        <v>/</v>
      </c>
      <c r="J37" s="19" t="str">
        <f t="shared" si="12"/>
        <v>/</v>
      </c>
      <c r="K37" s="29">
        <f t="shared" si="13"/>
        <v>0.41666666666666669</v>
      </c>
      <c r="L37" s="24" t="str">
        <f t="shared" si="14"/>
        <v>No</v>
      </c>
    </row>
    <row r="38" spans="1:12" ht="15" thickBot="1" x14ac:dyDescent="0.4">
      <c r="A38" s="22" t="s">
        <v>51</v>
      </c>
      <c r="B38" s="35">
        <v>2.2231399999999999</v>
      </c>
      <c r="C38" s="35">
        <v>2.2684000000000002</v>
      </c>
      <c r="D38" s="27">
        <f t="shared" si="10"/>
        <v>0.46315416666666664</v>
      </c>
      <c r="E38" s="27">
        <f t="shared" si="10"/>
        <v>0.47258333333333341</v>
      </c>
      <c r="F38" s="32" t="str">
        <f t="shared" si="11"/>
        <v>Yes</v>
      </c>
      <c r="G38" s="30">
        <f>E37</f>
        <v>0.44791666666666669</v>
      </c>
      <c r="H38" s="25">
        <f>I18</f>
        <v>0.42668428005284009</v>
      </c>
      <c r="I38" s="19">
        <f t="shared" si="12"/>
        <v>0.45132743362831856</v>
      </c>
      <c r="J38" s="25">
        <f t="shared" si="12"/>
        <v>0.47621164962205426</v>
      </c>
      <c r="K38" s="30">
        <f t="shared" si="13"/>
        <v>0.46315416666666664</v>
      </c>
      <c r="L38" s="32" t="str">
        <f t="shared" si="14"/>
        <v>Yes</v>
      </c>
    </row>
    <row r="39" spans="1:12" ht="15" thickBot="1" x14ac:dyDescent="0.4">
      <c r="A39" s="22" t="s">
        <v>52</v>
      </c>
      <c r="B39" s="35">
        <v>2.4382000000000001</v>
      </c>
      <c r="C39" s="35">
        <v>2.4931299999999998</v>
      </c>
      <c r="D39" s="27">
        <f t="shared" si="10"/>
        <v>0.5079583333333334</v>
      </c>
      <c r="E39" s="27">
        <f t="shared" si="10"/>
        <v>0.51940208333333338</v>
      </c>
      <c r="F39" s="24" t="str">
        <f t="shared" si="11"/>
        <v>No</v>
      </c>
      <c r="G39" s="29">
        <f t="shared" si="15"/>
        <v>0.47258333333333341</v>
      </c>
      <c r="H39" s="19">
        <f t="shared" si="12"/>
        <v>0.47499999999999998</v>
      </c>
      <c r="I39" s="19">
        <f t="shared" si="12"/>
        <v>0.5</v>
      </c>
      <c r="J39" s="19">
        <f t="shared" si="12"/>
        <v>0.52500000000000002</v>
      </c>
      <c r="K39" s="29">
        <f t="shared" si="13"/>
        <v>0.5079583333333334</v>
      </c>
    </row>
    <row r="40" spans="1:12" x14ac:dyDescent="0.35">
      <c r="G40" s="29">
        <f t="shared" si="15"/>
        <v>0.51940208333333338</v>
      </c>
    </row>
    <row r="41" spans="1:12" ht="15" thickBot="1" x14ac:dyDescent="0.4">
      <c r="A41" s="1" t="s">
        <v>55</v>
      </c>
    </row>
    <row r="42" spans="1:12" ht="15" thickBot="1" x14ac:dyDescent="0.4">
      <c r="A42" s="20"/>
      <c r="B42" s="20" t="s">
        <v>35</v>
      </c>
      <c r="C42" s="20" t="s">
        <v>36</v>
      </c>
      <c r="D42" s="26" t="s">
        <v>53</v>
      </c>
      <c r="E42" s="26" t="s">
        <v>54</v>
      </c>
      <c r="F42" s="24" t="s">
        <v>56</v>
      </c>
      <c r="G42" s="28" t="s">
        <v>54</v>
      </c>
      <c r="H42" s="18" t="s">
        <v>0</v>
      </c>
      <c r="I42" s="18" t="s">
        <v>1</v>
      </c>
      <c r="J42" s="18" t="s">
        <v>2</v>
      </c>
      <c r="K42" s="28" t="s">
        <v>53</v>
      </c>
      <c r="L42" s="24" t="s">
        <v>57</v>
      </c>
    </row>
    <row r="43" spans="1:12" ht="15" thickBot="1" x14ac:dyDescent="0.4">
      <c r="A43" s="22" t="s">
        <v>37</v>
      </c>
      <c r="B43" s="35">
        <v>0.13883999999999999</v>
      </c>
      <c r="C43" s="35">
        <v>0.16056000000000001</v>
      </c>
      <c r="D43" s="27">
        <f>B43/$B$22</f>
        <v>2.8924999999999999E-2</v>
      </c>
      <c r="E43" s="27">
        <f>C43/$B$22</f>
        <v>3.3450000000000001E-2</v>
      </c>
      <c r="F43" s="24" t="str">
        <f>IF(G43&lt;H43,"No","Yes")</f>
        <v>No</v>
      </c>
      <c r="G43" s="29">
        <v>0</v>
      </c>
      <c r="H43" s="19">
        <f>I4</f>
        <v>1.5147962294236268E-2</v>
      </c>
      <c r="I43" s="19">
        <f t="shared" ref="I43:J43" si="16">J4</f>
        <v>1.6715830875122909E-2</v>
      </c>
      <c r="J43" s="19">
        <f t="shared" si="16"/>
        <v>1.8442940538306554E-2</v>
      </c>
      <c r="K43" s="29">
        <f>D43</f>
        <v>2.8924999999999999E-2</v>
      </c>
      <c r="L43" s="24" t="str">
        <f>IF(OR(K43&gt;J43,J43=$P$24),"No","Yes")</f>
        <v>No</v>
      </c>
    </row>
    <row r="44" spans="1:12" ht="15" thickBot="1" x14ac:dyDescent="0.4">
      <c r="A44" s="22" t="s">
        <v>38</v>
      </c>
      <c r="B44" s="35">
        <v>0.28839999999999999</v>
      </c>
      <c r="C44" s="35">
        <v>0.31059999999999999</v>
      </c>
      <c r="D44" s="27">
        <f t="shared" ref="D44:E58" si="17">B44/$B$22</f>
        <v>6.0083333333333336E-2</v>
      </c>
      <c r="E44" s="27">
        <f t="shared" si="17"/>
        <v>6.470833333333334E-2</v>
      </c>
      <c r="F44" s="24" t="str">
        <f t="shared" ref="F44:F58" si="18">IF(G44&lt;H44,"No","Yes")</f>
        <v>No</v>
      </c>
      <c r="G44" s="29">
        <f>E43</f>
        <v>3.3450000000000001E-2</v>
      </c>
      <c r="H44" s="19">
        <f t="shared" ref="H44:J58" si="19">I5</f>
        <v>4.328018223234624E-2</v>
      </c>
      <c r="I44" s="19">
        <f t="shared" si="19"/>
        <v>4.7619047619047616E-2</v>
      </c>
      <c r="J44" s="19">
        <f t="shared" si="19"/>
        <v>5.2369077306733167E-2</v>
      </c>
      <c r="K44" s="29">
        <f t="shared" ref="K44:K58" si="20">D44</f>
        <v>6.0083333333333336E-2</v>
      </c>
      <c r="L44" s="24" t="str">
        <f t="shared" ref="L44:L57" si="21">IF(OR(K44&gt;J44,J44=$P$24),"No","Yes")</f>
        <v>No</v>
      </c>
    </row>
    <row r="45" spans="1:12" ht="15" thickBot="1" x14ac:dyDescent="0.4">
      <c r="A45" s="22" t="s">
        <v>39</v>
      </c>
      <c r="B45" s="35">
        <v>0.43730000000000002</v>
      </c>
      <c r="C45" s="35">
        <v>0.4607</v>
      </c>
      <c r="D45" s="27">
        <f t="shared" si="17"/>
        <v>9.1104166666666681E-2</v>
      </c>
      <c r="E45" s="27">
        <f t="shared" si="17"/>
        <v>9.5979166666666671E-2</v>
      </c>
      <c r="F45" s="24" t="str">
        <f t="shared" si="18"/>
        <v>No</v>
      </c>
      <c r="G45" s="29">
        <f t="shared" ref="G45:G59" si="22">E44</f>
        <v>6.470833333333334E-2</v>
      </c>
      <c r="H45" s="19" t="str">
        <f t="shared" si="19"/>
        <v>/</v>
      </c>
      <c r="I45" s="19" t="str">
        <f t="shared" si="19"/>
        <v>/</v>
      </c>
      <c r="J45" s="19" t="str">
        <f t="shared" si="19"/>
        <v>/</v>
      </c>
      <c r="K45" s="29">
        <f t="shared" si="20"/>
        <v>9.1104166666666681E-2</v>
      </c>
      <c r="L45" s="24" t="str">
        <f t="shared" si="21"/>
        <v>No</v>
      </c>
    </row>
    <row r="46" spans="1:12" ht="15" thickBot="1" x14ac:dyDescent="0.4">
      <c r="A46" s="22" t="s">
        <v>40</v>
      </c>
      <c r="B46" s="35">
        <v>0.58741999999999994</v>
      </c>
      <c r="C46" s="35">
        <v>0.61058000000000001</v>
      </c>
      <c r="D46" s="27">
        <f t="shared" si="17"/>
        <v>0.12237916666666666</v>
      </c>
      <c r="E46" s="27">
        <f t="shared" si="17"/>
        <v>0.12720416666666667</v>
      </c>
      <c r="F46" s="24" t="str">
        <f t="shared" si="18"/>
        <v>No</v>
      </c>
      <c r="G46" s="29">
        <f t="shared" si="22"/>
        <v>9.5979166666666671E-2</v>
      </c>
      <c r="H46" s="19">
        <f t="shared" si="19"/>
        <v>0.10160427807486631</v>
      </c>
      <c r="I46" s="19">
        <f t="shared" si="19"/>
        <v>0.1111111111111111</v>
      </c>
      <c r="J46" s="19">
        <f t="shared" si="19"/>
        <v>0.12138728323699421</v>
      </c>
      <c r="K46" s="29">
        <f t="shared" si="20"/>
        <v>0.12237916666666666</v>
      </c>
      <c r="L46" s="24" t="str">
        <f t="shared" si="21"/>
        <v>No</v>
      </c>
    </row>
    <row r="47" spans="1:12" ht="15" thickBot="1" x14ac:dyDescent="0.4">
      <c r="A47" s="22" t="s">
        <v>41</v>
      </c>
      <c r="B47" s="35">
        <v>0.73621999999999999</v>
      </c>
      <c r="C47" s="35">
        <v>0.76118000000000008</v>
      </c>
      <c r="D47" s="27">
        <f t="shared" si="17"/>
        <v>0.15337916666666668</v>
      </c>
      <c r="E47" s="27">
        <f t="shared" si="17"/>
        <v>0.15857916666666669</v>
      </c>
      <c r="F47" s="24" t="str">
        <f t="shared" si="18"/>
        <v>No</v>
      </c>
      <c r="G47" s="29">
        <f t="shared" si="22"/>
        <v>0.12720416666666667</v>
      </c>
      <c r="H47" s="19">
        <f t="shared" si="19"/>
        <v>0.1310344827586207</v>
      </c>
      <c r="I47" s="19">
        <f t="shared" si="19"/>
        <v>0.14285714285714285</v>
      </c>
      <c r="J47" s="25">
        <f t="shared" si="19"/>
        <v>0.15555555555555556</v>
      </c>
      <c r="K47" s="30">
        <f t="shared" si="20"/>
        <v>0.15337916666666668</v>
      </c>
      <c r="L47" s="32" t="str">
        <f t="shared" si="21"/>
        <v>Yes</v>
      </c>
    </row>
    <row r="48" spans="1:12" ht="15" thickBot="1" x14ac:dyDescent="0.4">
      <c r="A48" s="22" t="s">
        <v>42</v>
      </c>
      <c r="B48" s="35">
        <v>0.88586000000000009</v>
      </c>
      <c r="C48" s="35">
        <v>0.91154000000000002</v>
      </c>
      <c r="D48" s="27">
        <f t="shared" si="17"/>
        <v>0.18455416666666669</v>
      </c>
      <c r="E48" s="27">
        <f t="shared" si="17"/>
        <v>0.18990416666666668</v>
      </c>
      <c r="F48" s="24" t="str">
        <f t="shared" si="18"/>
        <v>No</v>
      </c>
      <c r="G48" s="29">
        <f t="shared" si="22"/>
        <v>0.15857916666666669</v>
      </c>
      <c r="H48" s="19" t="str">
        <f t="shared" si="19"/>
        <v>/</v>
      </c>
      <c r="I48" s="19" t="str">
        <f t="shared" si="19"/>
        <v>/</v>
      </c>
      <c r="J48" s="19" t="str">
        <f t="shared" si="19"/>
        <v>/</v>
      </c>
      <c r="K48" s="29">
        <f t="shared" si="20"/>
        <v>0.18455416666666669</v>
      </c>
      <c r="L48" s="24" t="str">
        <f t="shared" si="21"/>
        <v>No</v>
      </c>
    </row>
    <row r="49" spans="1:12" ht="15" thickBot="1" x14ac:dyDescent="0.4">
      <c r="A49" s="22" t="s">
        <v>43</v>
      </c>
      <c r="B49" s="35">
        <v>0.99827999999999995</v>
      </c>
      <c r="C49" s="35">
        <v>1.02372</v>
      </c>
      <c r="D49" s="27">
        <f t="shared" si="17"/>
        <v>0.20797499999999999</v>
      </c>
      <c r="E49" s="27">
        <f t="shared" si="17"/>
        <v>0.21327499999999999</v>
      </c>
      <c r="F49" s="32" t="str">
        <f t="shared" si="18"/>
        <v>Yes</v>
      </c>
      <c r="G49" s="30">
        <f t="shared" si="22"/>
        <v>0.18990416666666668</v>
      </c>
      <c r="H49" s="25">
        <f t="shared" si="19"/>
        <v>0.18746372605919906</v>
      </c>
      <c r="I49" s="19">
        <f t="shared" si="19"/>
        <v>0.20318725099601595</v>
      </c>
      <c r="J49" s="25">
        <f t="shared" si="19"/>
        <v>0.219872716074728</v>
      </c>
      <c r="K49" s="30">
        <f t="shared" si="20"/>
        <v>0.20797499999999999</v>
      </c>
      <c r="L49" s="32" t="str">
        <f t="shared" si="21"/>
        <v>Yes</v>
      </c>
    </row>
    <row r="50" spans="1:12" ht="15" thickBot="1" x14ac:dyDescent="0.4">
      <c r="A50" s="22" t="s">
        <v>44</v>
      </c>
      <c r="B50" s="35">
        <v>1.1486400000000001</v>
      </c>
      <c r="C50" s="35">
        <v>1.17336</v>
      </c>
      <c r="D50" s="27">
        <f t="shared" si="17"/>
        <v>0.23930000000000004</v>
      </c>
      <c r="E50" s="27">
        <f t="shared" si="17"/>
        <v>0.24445</v>
      </c>
      <c r="F50" s="32" t="str">
        <f t="shared" si="18"/>
        <v>Yes</v>
      </c>
      <c r="G50" s="30">
        <f t="shared" si="22"/>
        <v>0.21327499999999999</v>
      </c>
      <c r="H50" s="25">
        <f t="shared" si="19"/>
        <v>0.20404295641187617</v>
      </c>
      <c r="I50" s="19">
        <f t="shared" si="19"/>
        <v>0.22077922077922077</v>
      </c>
      <c r="J50" s="19">
        <f t="shared" si="19"/>
        <v>0.23847695390781565</v>
      </c>
      <c r="K50" s="29">
        <f t="shared" si="20"/>
        <v>0.23930000000000004</v>
      </c>
      <c r="L50" s="24" t="str">
        <f t="shared" si="21"/>
        <v>No</v>
      </c>
    </row>
    <row r="51" spans="1:12" ht="15" thickBot="1" x14ac:dyDescent="0.4">
      <c r="A51" s="22" t="s">
        <v>45</v>
      </c>
      <c r="B51" s="35">
        <v>1.3340800000000002</v>
      </c>
      <c r="C51" s="35">
        <v>1.36192</v>
      </c>
      <c r="D51" s="27">
        <f t="shared" si="17"/>
        <v>0.27793333333333337</v>
      </c>
      <c r="E51" s="27">
        <f t="shared" si="17"/>
        <v>0.28373333333333334</v>
      </c>
      <c r="F51" s="32" t="str">
        <f t="shared" si="18"/>
        <v>Yes</v>
      </c>
      <c r="G51" s="30">
        <f t="shared" si="22"/>
        <v>0.24445</v>
      </c>
      <c r="H51" s="25">
        <f t="shared" si="19"/>
        <v>0.23525127458120904</v>
      </c>
      <c r="I51" s="19">
        <f t="shared" si="19"/>
        <v>0.2537313432835821</v>
      </c>
      <c r="J51" s="19">
        <f t="shared" si="19"/>
        <v>0.27314460596786533</v>
      </c>
      <c r="K51" s="29">
        <f t="shared" si="20"/>
        <v>0.27793333333333337</v>
      </c>
      <c r="L51" s="24" t="str">
        <f t="shared" si="21"/>
        <v>No</v>
      </c>
    </row>
    <row r="52" spans="1:12" ht="15" thickBot="1" x14ac:dyDescent="0.4">
      <c r="A52" s="22" t="s">
        <v>46</v>
      </c>
      <c r="B52" s="35">
        <v>1.4848600000000001</v>
      </c>
      <c r="C52" s="35">
        <v>1.5111399999999999</v>
      </c>
      <c r="D52" s="27">
        <f t="shared" si="17"/>
        <v>0.30934583333333338</v>
      </c>
      <c r="E52" s="27">
        <f t="shared" si="17"/>
        <v>0.31482083333333333</v>
      </c>
      <c r="F52" s="32" t="str">
        <f t="shared" si="18"/>
        <v>Yes</v>
      </c>
      <c r="G52" s="30">
        <f t="shared" si="22"/>
        <v>0.28373333333333334</v>
      </c>
      <c r="H52" s="25">
        <f t="shared" si="19"/>
        <v>0.27773000859845226</v>
      </c>
      <c r="I52" s="19">
        <f t="shared" si="19"/>
        <v>0.2982456140350877</v>
      </c>
      <c r="J52" s="25">
        <f t="shared" si="19"/>
        <v>0.31960608773500448</v>
      </c>
      <c r="K52" s="30">
        <f t="shared" si="20"/>
        <v>0.30934583333333338</v>
      </c>
      <c r="L52" s="32" t="str">
        <f t="shared" si="21"/>
        <v>Yes</v>
      </c>
    </row>
    <row r="53" spans="1:12" ht="15" thickBot="1" x14ac:dyDescent="0.4">
      <c r="A53" s="22" t="s">
        <v>47</v>
      </c>
      <c r="B53" s="35">
        <v>1.6351600000000002</v>
      </c>
      <c r="C53" s="35">
        <v>1.66204</v>
      </c>
      <c r="D53" s="27">
        <f t="shared" si="17"/>
        <v>0.3406583333333334</v>
      </c>
      <c r="E53" s="27">
        <f t="shared" si="17"/>
        <v>0.34625833333333333</v>
      </c>
      <c r="F53" s="24" t="str">
        <f t="shared" si="18"/>
        <v>No</v>
      </c>
      <c r="G53" s="29">
        <f t="shared" si="22"/>
        <v>0.31482083333333333</v>
      </c>
      <c r="H53" s="19" t="str">
        <f t="shared" si="19"/>
        <v>/</v>
      </c>
      <c r="I53" s="19" t="str">
        <f t="shared" si="19"/>
        <v>/</v>
      </c>
      <c r="J53" s="19" t="str">
        <f t="shared" si="19"/>
        <v>/</v>
      </c>
      <c r="K53" s="29">
        <f t="shared" si="20"/>
        <v>0.3406583333333334</v>
      </c>
      <c r="L53" s="24" t="str">
        <f t="shared" si="21"/>
        <v>No</v>
      </c>
    </row>
    <row r="54" spans="1:12" ht="15" thickBot="1" x14ac:dyDescent="0.4">
      <c r="A54" s="22" t="s">
        <v>48</v>
      </c>
      <c r="B54" s="35">
        <v>1.76658</v>
      </c>
      <c r="C54" s="35">
        <v>1.7933399999999999</v>
      </c>
      <c r="D54" s="27">
        <f t="shared" si="17"/>
        <v>0.36803750000000002</v>
      </c>
      <c r="E54" s="27">
        <f t="shared" si="17"/>
        <v>0.37361250000000001</v>
      </c>
      <c r="F54" s="32" t="str">
        <f t="shared" si="18"/>
        <v>Yes</v>
      </c>
      <c r="G54" s="30">
        <f t="shared" si="22"/>
        <v>0.34625833333333333</v>
      </c>
      <c r="H54" s="25">
        <f t="shared" si="19"/>
        <v>0.3364583333333333</v>
      </c>
      <c r="I54" s="19">
        <f t="shared" si="19"/>
        <v>0.35915492957746481</v>
      </c>
      <c r="J54" s="25">
        <f t="shared" si="19"/>
        <v>0.38250000000000001</v>
      </c>
      <c r="K54" s="30">
        <f t="shared" si="20"/>
        <v>0.36803750000000002</v>
      </c>
      <c r="L54" s="32" t="str">
        <f t="shared" si="21"/>
        <v>Yes</v>
      </c>
    </row>
    <row r="55" spans="1:12" ht="15" thickBot="1" x14ac:dyDescent="0.4">
      <c r="A55" s="22" t="s">
        <v>49</v>
      </c>
      <c r="B55" s="35">
        <v>1.9353600000000002</v>
      </c>
      <c r="C55" s="35">
        <v>1.96224</v>
      </c>
      <c r="D55" s="27">
        <f t="shared" si="17"/>
        <v>0.40320000000000006</v>
      </c>
      <c r="E55" s="27">
        <f t="shared" si="17"/>
        <v>0.4088</v>
      </c>
      <c r="F55" s="32" t="str">
        <f t="shared" si="18"/>
        <v>Yes</v>
      </c>
      <c r="G55" s="30">
        <f t="shared" si="22"/>
        <v>0.37361250000000001</v>
      </c>
      <c r="H55" s="25">
        <f t="shared" si="19"/>
        <v>0.36008918617614266</v>
      </c>
      <c r="I55" s="19">
        <f t="shared" si="19"/>
        <v>0.38345864661654133</v>
      </c>
      <c r="J55" s="25">
        <f t="shared" si="19"/>
        <v>0.40737923164701412</v>
      </c>
      <c r="K55" s="30">
        <f t="shared" si="20"/>
        <v>0.40320000000000006</v>
      </c>
      <c r="L55" s="32" t="str">
        <f t="shared" si="21"/>
        <v>Yes</v>
      </c>
    </row>
    <row r="56" spans="1:12" ht="15" thickBot="1" x14ac:dyDescent="0.4">
      <c r="A56" s="22" t="s">
        <v>50</v>
      </c>
      <c r="B56" s="35">
        <v>2.0863</v>
      </c>
      <c r="C56" s="35">
        <v>2.11138</v>
      </c>
      <c r="D56" s="27">
        <f t="shared" si="17"/>
        <v>0.43464583333333334</v>
      </c>
      <c r="E56" s="27">
        <f>C56/$B$22</f>
        <v>0.43987083333333338</v>
      </c>
      <c r="F56" s="24" t="str">
        <f t="shared" si="18"/>
        <v>No</v>
      </c>
      <c r="G56" s="29">
        <f t="shared" si="22"/>
        <v>0.4088</v>
      </c>
      <c r="H56" s="19" t="str">
        <f t="shared" si="19"/>
        <v>/</v>
      </c>
      <c r="I56" s="19" t="str">
        <f t="shared" si="19"/>
        <v>/</v>
      </c>
      <c r="J56" s="19" t="str">
        <f t="shared" si="19"/>
        <v>/</v>
      </c>
      <c r="K56" s="29">
        <f t="shared" si="20"/>
        <v>0.43464583333333334</v>
      </c>
      <c r="L56" s="24" t="str">
        <f t="shared" si="21"/>
        <v>No</v>
      </c>
    </row>
    <row r="57" spans="1:12" ht="15" thickBot="1" x14ac:dyDescent="0.4">
      <c r="A57" s="22" t="s">
        <v>51</v>
      </c>
      <c r="B57" s="35">
        <v>2.2352399999999997</v>
      </c>
      <c r="C57" s="35">
        <v>2.2629600000000001</v>
      </c>
      <c r="D57" s="27">
        <f t="shared" si="17"/>
        <v>0.46567499999999995</v>
      </c>
      <c r="E57" s="27">
        <f t="shared" si="17"/>
        <v>0.47145000000000004</v>
      </c>
      <c r="F57" s="32" t="str">
        <f t="shared" si="18"/>
        <v>Yes</v>
      </c>
      <c r="G57" s="30">
        <f>E56</f>
        <v>0.43987083333333338</v>
      </c>
      <c r="H57" s="25">
        <f t="shared" si="19"/>
        <v>0.42668428005284009</v>
      </c>
      <c r="I57" s="19">
        <f t="shared" si="19"/>
        <v>0.45132743362831856</v>
      </c>
      <c r="J57" s="25">
        <f t="shared" si="19"/>
        <v>0.47621164962205426</v>
      </c>
      <c r="K57" s="30">
        <f t="shared" si="20"/>
        <v>0.46567499999999995</v>
      </c>
      <c r="L57" s="32" t="str">
        <f t="shared" si="21"/>
        <v>Yes</v>
      </c>
    </row>
    <row r="58" spans="1:12" ht="15" thickBot="1" x14ac:dyDescent="0.4">
      <c r="A58" s="22" t="s">
        <v>52</v>
      </c>
      <c r="B58" s="35">
        <v>2.4614100000000003</v>
      </c>
      <c r="C58" s="35">
        <v>2.48793</v>
      </c>
      <c r="D58" s="27">
        <f t="shared" si="17"/>
        <v>0.51279375000000005</v>
      </c>
      <c r="E58" s="27">
        <f t="shared" si="17"/>
        <v>0.51831875000000005</v>
      </c>
      <c r="F58" s="24" t="str">
        <f t="shared" si="18"/>
        <v>No</v>
      </c>
      <c r="G58" s="29">
        <f t="shared" si="22"/>
        <v>0.47145000000000004</v>
      </c>
      <c r="H58" s="19">
        <f t="shared" si="19"/>
        <v>0.47499999999999998</v>
      </c>
      <c r="I58" s="19">
        <f t="shared" si="19"/>
        <v>0.5</v>
      </c>
      <c r="J58" s="19">
        <f t="shared" si="19"/>
        <v>0.52500000000000002</v>
      </c>
      <c r="K58" s="29">
        <f t="shared" si="20"/>
        <v>0.51279375000000005</v>
      </c>
    </row>
    <row r="59" spans="1:12" x14ac:dyDescent="0.35">
      <c r="G59" s="29">
        <f t="shared" si="22"/>
        <v>0.51831875000000005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1% Resistor</vt:lpstr>
      <vt:lpstr>1.5% Resistor</vt:lpstr>
      <vt:lpstr>2% Resistor</vt:lpstr>
      <vt:lpstr>5% Resistor</vt:lpstr>
    </vt:vector>
  </TitlesOfParts>
  <Company>Texas Instruments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Xiong, Andrew</dc:creator>
  <cp:lastModifiedBy>Elaya, Calan</cp:lastModifiedBy>
  <dcterms:created xsi:type="dcterms:W3CDTF">2024-06-27T10:00:39Z</dcterms:created>
  <dcterms:modified xsi:type="dcterms:W3CDTF">2024-07-01T21:21:13Z</dcterms:modified>
</cp:coreProperties>
</file>