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ryker (Physio-Control)\Hospital Stretcher 12S Battery - B001037LFTR\Test\CYCLE TESTS\PACK NR 9\"/>
    </mc:Choice>
  </mc:AlternateContent>
  <xr:revisionPtr revIDLastSave="0" documentId="13_ncr:1_{3E87D202-28A6-4596-8C88-61E5C36BB9FE}" xr6:coauthVersionLast="36" xr6:coauthVersionMax="36" xr10:uidLastSave="{00000000-0000-0000-0000-000000000000}"/>
  <bookViews>
    <workbookView xWindow="0" yWindow="0" windowWidth="28800" windowHeight="11505" activeTab="1" xr2:uid="{AA36848F-36E0-45F7-8385-497DFA3BCC8E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G9" i="2"/>
  <c r="F6" i="2"/>
  <c r="G6" i="2"/>
  <c r="G7" i="2" s="1"/>
  <c r="X38" i="1"/>
  <c r="W38" i="1"/>
  <c r="V38" i="1"/>
  <c r="W40" i="1"/>
  <c r="V40" i="1"/>
  <c r="X40" i="1" s="1"/>
  <c r="W59" i="1" l="1"/>
  <c r="V59" i="1"/>
  <c r="X59" i="1" s="1"/>
  <c r="W58" i="1"/>
  <c r="V58" i="1"/>
  <c r="X58" i="1" s="1"/>
  <c r="W57" i="1"/>
  <c r="V57" i="1"/>
  <c r="W56" i="1"/>
  <c r="V56" i="1"/>
  <c r="X56" i="1" s="1"/>
  <c r="W55" i="1"/>
  <c r="V55" i="1"/>
  <c r="X55" i="1" s="1"/>
  <c r="W54" i="1"/>
  <c r="V54" i="1"/>
  <c r="X54" i="1" s="1"/>
  <c r="W53" i="1"/>
  <c r="V53" i="1"/>
  <c r="X53" i="1" s="1"/>
  <c r="X57" i="1" l="1"/>
  <c r="W70" i="1" l="1"/>
  <c r="V70" i="1"/>
  <c r="X70" i="1" s="1"/>
  <c r="G82" i="1" l="1"/>
  <c r="V78" i="1"/>
  <c r="W86" i="1"/>
  <c r="V86" i="1"/>
  <c r="W85" i="1"/>
  <c r="V85" i="1"/>
  <c r="X85" i="1" s="1"/>
  <c r="W84" i="1"/>
  <c r="V84" i="1"/>
  <c r="X84" i="1" s="1"/>
  <c r="W83" i="1"/>
  <c r="V83" i="1"/>
  <c r="X83" i="1" s="1"/>
  <c r="W82" i="1"/>
  <c r="V82" i="1"/>
  <c r="W81" i="1"/>
  <c r="V81" i="1"/>
  <c r="W80" i="1"/>
  <c r="V80" i="1"/>
  <c r="W79" i="1"/>
  <c r="V79" i="1"/>
  <c r="X79" i="1" s="1"/>
  <c r="W78" i="1"/>
  <c r="W77" i="1"/>
  <c r="V77" i="1"/>
  <c r="X77" i="1" s="1"/>
  <c r="F63" i="1"/>
  <c r="F64" i="1" s="1"/>
  <c r="F65" i="1" s="1"/>
  <c r="F62" i="1"/>
  <c r="W76" i="1"/>
  <c r="V76" i="1"/>
  <c r="W75" i="1"/>
  <c r="V75" i="1"/>
  <c r="W74" i="1"/>
  <c r="V74" i="1"/>
  <c r="X74" i="1" s="1"/>
  <c r="W73" i="1"/>
  <c r="V73" i="1"/>
  <c r="W72" i="1"/>
  <c r="V72" i="1"/>
  <c r="X72" i="1" s="1"/>
  <c r="W71" i="1"/>
  <c r="V71" i="1"/>
  <c r="W69" i="1"/>
  <c r="V69" i="1"/>
  <c r="W68" i="1"/>
  <c r="V68" i="1"/>
  <c r="X68" i="1" s="1"/>
  <c r="W67" i="1"/>
  <c r="V67" i="1"/>
  <c r="X67" i="1" s="1"/>
  <c r="W66" i="1"/>
  <c r="V66" i="1"/>
  <c r="W65" i="1"/>
  <c r="V65" i="1"/>
  <c r="X65" i="1" s="1"/>
  <c r="W64" i="1"/>
  <c r="V64" i="1"/>
  <c r="W63" i="1"/>
  <c r="V63" i="1"/>
  <c r="W62" i="1"/>
  <c r="V62" i="1"/>
  <c r="X62" i="1" s="1"/>
  <c r="W61" i="1"/>
  <c r="V61" i="1"/>
  <c r="W60" i="1"/>
  <c r="V60" i="1"/>
  <c r="X60" i="1" s="1"/>
  <c r="X75" i="1" l="1"/>
  <c r="X86" i="1"/>
  <c r="X63" i="1"/>
  <c r="X69" i="1"/>
  <c r="X76" i="1"/>
  <c r="X81" i="1"/>
  <c r="X73" i="1"/>
  <c r="X61" i="1"/>
  <c r="X64" i="1"/>
  <c r="X71" i="1"/>
  <c r="X82" i="1"/>
  <c r="X80" i="1"/>
  <c r="X78" i="1"/>
  <c r="X66" i="1"/>
  <c r="W30" i="1" l="1"/>
  <c r="V30" i="1"/>
  <c r="X30" i="1" s="1"/>
  <c r="W28" i="1"/>
  <c r="V28" i="1"/>
  <c r="W6" i="1"/>
  <c r="V6" i="1"/>
  <c r="X6" i="1" s="1"/>
  <c r="W8" i="1"/>
  <c r="V8" i="1"/>
  <c r="W7" i="1"/>
  <c r="V7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X42" i="1" s="1"/>
  <c r="W39" i="1"/>
  <c r="V39" i="1"/>
  <c r="W37" i="1"/>
  <c r="V37" i="1"/>
  <c r="W36" i="1"/>
  <c r="V36" i="1"/>
  <c r="X36" i="1" s="1"/>
  <c r="W35" i="1"/>
  <c r="V35" i="1"/>
  <c r="W32" i="1"/>
  <c r="V32" i="1"/>
  <c r="W31" i="1"/>
  <c r="V31" i="1"/>
  <c r="W29" i="1"/>
  <c r="V29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X20" i="1" s="1"/>
  <c r="W19" i="1"/>
  <c r="V19" i="1"/>
  <c r="W18" i="1"/>
  <c r="V18" i="1"/>
  <c r="X18" i="1" s="1"/>
  <c r="W17" i="1"/>
  <c r="V17" i="1"/>
  <c r="W4" i="1"/>
  <c r="V4" i="1"/>
  <c r="V10" i="1"/>
  <c r="V9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W9" i="1"/>
  <c r="W5" i="1"/>
  <c r="V5" i="1"/>
  <c r="W3" i="1"/>
  <c r="V3" i="1"/>
  <c r="X11" i="1" l="1"/>
  <c r="X32" i="1"/>
  <c r="X28" i="1"/>
  <c r="X17" i="1"/>
  <c r="X47" i="1"/>
  <c r="X31" i="1"/>
  <c r="X16" i="1"/>
  <c r="X44" i="1"/>
  <c r="X27" i="1"/>
  <c r="X37" i="1"/>
  <c r="X22" i="1"/>
  <c r="X39" i="1"/>
  <c r="X7" i="1"/>
  <c r="X13" i="1"/>
  <c r="X8" i="1"/>
  <c r="X46" i="1"/>
  <c r="X29" i="1"/>
  <c r="X14" i="1"/>
  <c r="X24" i="1"/>
  <c r="X25" i="1"/>
  <c r="X12" i="1"/>
  <c r="X4" i="1"/>
  <c r="X26" i="1"/>
  <c r="X35" i="1"/>
  <c r="X48" i="1"/>
  <c r="X19" i="1"/>
  <c r="X21" i="1"/>
  <c r="X43" i="1"/>
  <c r="X49" i="1"/>
  <c r="X50" i="1"/>
  <c r="X3" i="1"/>
  <c r="X23" i="1"/>
  <c r="X45" i="1"/>
  <c r="X5" i="1"/>
  <c r="X15" i="1"/>
  <c r="X9" i="1"/>
  <c r="X10" i="1"/>
</calcChain>
</file>

<file path=xl/sharedStrings.xml><?xml version="1.0" encoding="utf-8"?>
<sst xmlns="http://schemas.openxmlformats.org/spreadsheetml/2006/main" count="171" uniqueCount="102">
  <si>
    <t>STARTING  CONDX</t>
  </si>
  <si>
    <t>CellVolt2</t>
  </si>
  <si>
    <t>CellVolt3</t>
  </si>
  <si>
    <t>CellVolt4</t>
  </si>
  <si>
    <t>CellVolt5</t>
  </si>
  <si>
    <t>CellVolt6</t>
  </si>
  <si>
    <t>CellVolt7</t>
  </si>
  <si>
    <t>CellVolt8</t>
  </si>
  <si>
    <t>CellVolt9</t>
  </si>
  <si>
    <t>MAX</t>
  </si>
  <si>
    <t>MIN</t>
  </si>
  <si>
    <t>BAL</t>
  </si>
  <si>
    <t>Cell Volt1</t>
  </si>
  <si>
    <t>Cell Volt10</t>
  </si>
  <si>
    <t>Cell Volt11</t>
  </si>
  <si>
    <t>Cell Volt12</t>
  </si>
  <si>
    <t>20 A DSG 2</t>
  </si>
  <si>
    <t xml:space="preserve">SOC BY INTEG </t>
  </si>
  <si>
    <t>JUST BEFORE 0 SOC</t>
  </si>
  <si>
    <t>FG =&gt; 0% SOC</t>
  </si>
  <si>
    <t>TEMP</t>
  </si>
  <si>
    <t>END OF DSG</t>
  </si>
  <si>
    <t>DSG OFF</t>
  </si>
  <si>
    <t>20 A DSG 1</t>
  </si>
  <si>
    <t>FG SOC</t>
  </si>
  <si>
    <t>FG REM</t>
  </si>
  <si>
    <t>FG FCC</t>
  </si>
  <si>
    <t>EDV2</t>
  </si>
  <si>
    <t>GAUG STAT</t>
  </si>
  <si>
    <t>0x4440</t>
  </si>
  <si>
    <t>EDV1</t>
  </si>
  <si>
    <t>EDV0</t>
  </si>
  <si>
    <t>0x6445</t>
  </si>
  <si>
    <t>0x6465</t>
  </si>
  <si>
    <t>0x445</t>
  </si>
  <si>
    <t>0x844A</t>
  </si>
  <si>
    <t>REVISED GG VALUES 5_1_2023</t>
  </si>
  <si>
    <t>0x4040</t>
  </si>
  <si>
    <t xml:space="preserve">REF </t>
  </si>
  <si>
    <t>0x6044</t>
  </si>
  <si>
    <t>0x6065</t>
  </si>
  <si>
    <t>0x45</t>
  </si>
  <si>
    <t>0x6045</t>
  </si>
  <si>
    <t>20 A DSG 3</t>
  </si>
  <si>
    <t>0x804A</t>
  </si>
  <si>
    <t>0x6444</t>
  </si>
  <si>
    <t>20 A DSG 5</t>
  </si>
  <si>
    <t>20 A DSG 4</t>
  </si>
  <si>
    <t>ENDING DSG AT EDV 0 = 3600, RESULTS IN 1.35% CAPACITY REMAINING AS INDICATED BY MANUALLY INTEGRATING DSG.</t>
  </si>
  <si>
    <t>RECALC MANUALLY USING THE SAME EDV 0 CRITERIA</t>
  </si>
  <si>
    <t>THRESHOLDS USED IN THE ABOVE CYCLES</t>
  </si>
  <si>
    <t>EDV 0</t>
  </si>
  <si>
    <t>EDV 1</t>
  </si>
  <si>
    <t>EDV 2</t>
  </si>
  <si>
    <t>SET FCC TO 3801 FOR MANUAL CALC</t>
  </si>
  <si>
    <t>NOTE MANUAL SOC VS FG SOC AT EDV'S</t>
  </si>
  <si>
    <t>MANUAL</t>
  </si>
  <si>
    <t>EDV  2</t>
  </si>
  <si>
    <t>GAUGE</t>
  </si>
  <si>
    <t>FG READ ZERO SOC</t>
  </si>
  <si>
    <t>80 MAH BELOW ZERO</t>
  </si>
  <si>
    <t xml:space="preserve">FCC CALC </t>
  </si>
  <si>
    <t>10A CHG 5  TAPER 600 MA</t>
  </si>
  <si>
    <t>START</t>
  </si>
  <si>
    <t>CHG DELIVERED</t>
  </si>
  <si>
    <t>TERMINATE</t>
  </si>
  <si>
    <t>TAPER = ~ 430 MA</t>
  </si>
  <si>
    <t>10A CHG 4  TAPER 600 MA</t>
  </si>
  <si>
    <t>10A CHG 3  TAPER 600 MA</t>
  </si>
  <si>
    <t>10A CHG 2  TAPER 600 MA</t>
  </si>
  <si>
    <t>MAX Vcell</t>
  </si>
  <si>
    <t>BALANCE</t>
  </si>
  <si>
    <t>after  term</t>
  </si>
  <si>
    <t>TAPER</t>
  </si>
  <si>
    <t>TERM</t>
  </si>
  <si>
    <t>START DSG1</t>
  </si>
  <si>
    <t>CHG2</t>
  </si>
  <si>
    <t>CHG3</t>
  </si>
  <si>
    <t>CHG4</t>
  </si>
  <si>
    <t>CHG5</t>
  </si>
  <si>
    <t>mV</t>
  </si>
  <si>
    <t>CB STARTS</t>
  </si>
  <si>
    <t>8060 MA</t>
  </si>
  <si>
    <t>CB ON CYCLE 3 STARTED AT 3500 MV/CELL AND WITH IMBALANCE = 19 MV</t>
  </si>
  <si>
    <t xml:space="preserve">CHG ENDED AT 4499 SECS </t>
  </si>
  <si>
    <t>CB DUTY CYCLE LOWER THAN 50 %</t>
  </si>
  <si>
    <t>HR</t>
  </si>
  <si>
    <t xml:space="preserve">HR AT DUTY CYCLE </t>
  </si>
  <si>
    <t>CB START AT 3368 SECS</t>
  </si>
  <si>
    <t>BALANCE RATE</t>
  </si>
  <si>
    <t>350 MA</t>
  </si>
  <si>
    <t>2 SECONDS =&gt;</t>
  </si>
  <si>
    <t>MAH</t>
  </si>
  <si>
    <t>SETTING</t>
  </si>
  <si>
    <t>Charge Algorithm</t>
  </si>
  <si>
    <t>Cell Balancing Config</t>
  </si>
  <si>
    <t>Cell Balance Threshold</t>
  </si>
  <si>
    <t>Cell Balance Window</t>
  </si>
  <si>
    <t>Cell Balance Min</t>
  </si>
  <si>
    <t>Cell Balance Interval</t>
  </si>
  <si>
    <t>s</t>
  </si>
  <si>
    <t>MEASURES CELLS IN 2 SEC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</si>
</sst>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"/>
    <numFmt numFmtId="169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/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0" fontId="0" fillId="0" borderId="1" xfId="0" applyNumberFormat="1" applyBorder="1" applyAlignment="1">
      <alignment horizontal="center"/>
    </xf>
    <xf numFmtId="0" fontId="6" fillId="0" borderId="0" xfId="0" applyFont="1" applyFill="1"/>
    <xf numFmtId="0" fontId="6" fillId="0" borderId="1" xfId="0" applyFont="1" applyFill="1" applyBorder="1"/>
    <xf numFmtId="0" fontId="0" fillId="2" borderId="1" xfId="0" applyFill="1" applyBorder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9" fontId="0" fillId="0" borderId="0" xfId="0" applyNumberFormat="1"/>
    <xf numFmtId="166" fontId="0" fillId="0" borderId="0" xfId="0" applyNumberFormat="1"/>
    <xf numFmtId="169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A106-3A0F-45DB-BBD7-E95DC607C1EA}">
  <dimension ref="B3:J16"/>
  <sheetViews>
    <sheetView workbookViewId="0">
      <selection activeCell="G16" sqref="G16"/>
    </sheetView>
  </sheetViews>
  <sheetFormatPr defaultRowHeight="15" x14ac:dyDescent="0.25"/>
  <cols>
    <col min="2" max="2" width="17.5703125" customWidth="1"/>
    <col min="3" max="3" width="19.7109375" customWidth="1"/>
    <col min="4" max="4" width="25.28515625" customWidth="1"/>
  </cols>
  <sheetData>
    <row r="3" spans="2:10" x14ac:dyDescent="0.25">
      <c r="B3" t="s">
        <v>83</v>
      </c>
    </row>
    <row r="5" spans="2:10" x14ac:dyDescent="0.25">
      <c r="B5" t="s">
        <v>88</v>
      </c>
    </row>
    <row r="6" spans="2:10" x14ac:dyDescent="0.25">
      <c r="B6" t="s">
        <v>84</v>
      </c>
      <c r="F6">
        <f>4499-3368</f>
        <v>1131</v>
      </c>
      <c r="G6">
        <f>+F6/3600</f>
        <v>0.31416666666666665</v>
      </c>
      <c r="H6" t="s">
        <v>86</v>
      </c>
    </row>
    <row r="7" spans="2:10" x14ac:dyDescent="0.25">
      <c r="B7" t="s">
        <v>85</v>
      </c>
      <c r="G7">
        <f>0.25*G6</f>
        <v>7.8541666666666662E-2</v>
      </c>
      <c r="H7" t="s">
        <v>87</v>
      </c>
      <c r="J7" s="52">
        <v>0.25</v>
      </c>
    </row>
    <row r="9" spans="2:10" x14ac:dyDescent="0.25">
      <c r="B9" t="s">
        <v>89</v>
      </c>
      <c r="D9" t="s">
        <v>90</v>
      </c>
      <c r="E9" t="s">
        <v>91</v>
      </c>
      <c r="G9" s="53">
        <f>+(2/3600)*350</f>
        <v>0.19444444444444445</v>
      </c>
      <c r="H9" t="s">
        <v>92</v>
      </c>
      <c r="I9" s="54">
        <f>+G9/990</f>
        <v>1.9640852974186308E-4</v>
      </c>
    </row>
    <row r="12" spans="2:10" x14ac:dyDescent="0.25">
      <c r="B12" t="s">
        <v>93</v>
      </c>
    </row>
    <row r="13" spans="2:10" x14ac:dyDescent="0.25">
      <c r="B13" t="s">
        <v>94</v>
      </c>
      <c r="C13" t="s">
        <v>95</v>
      </c>
      <c r="D13" t="s">
        <v>96</v>
      </c>
      <c r="E13" s="1">
        <v>3400</v>
      </c>
      <c r="F13" t="s">
        <v>80</v>
      </c>
    </row>
    <row r="14" spans="2:10" x14ac:dyDescent="0.25">
      <c r="B14" t="s">
        <v>94</v>
      </c>
      <c r="C14" t="s">
        <v>95</v>
      </c>
      <c r="D14" t="s">
        <v>97</v>
      </c>
      <c r="E14" s="1">
        <v>20</v>
      </c>
      <c r="F14" t="s">
        <v>80</v>
      </c>
    </row>
    <row r="15" spans="2:10" x14ac:dyDescent="0.25">
      <c r="B15" t="s">
        <v>94</v>
      </c>
      <c r="C15" t="s">
        <v>95</v>
      </c>
      <c r="D15" t="s">
        <v>98</v>
      </c>
      <c r="E15" s="1">
        <v>20</v>
      </c>
      <c r="F15" t="s">
        <v>80</v>
      </c>
    </row>
    <row r="16" spans="2:10" x14ac:dyDescent="0.25">
      <c r="B16" t="s">
        <v>94</v>
      </c>
      <c r="C16" t="s">
        <v>95</v>
      </c>
      <c r="D16" t="s">
        <v>99</v>
      </c>
      <c r="E16" s="1">
        <v>2</v>
      </c>
      <c r="F16" t="s">
        <v>100</v>
      </c>
      <c r="G16" t="s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642F-8543-4FD0-9277-4AA8DD445583}">
  <dimension ref="A1:X102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AA4" sqref="AA4"/>
    </sheetView>
  </sheetViews>
  <sheetFormatPr defaultRowHeight="15" x14ac:dyDescent="0.25"/>
  <cols>
    <col min="2" max="2" width="20.5703125" customWidth="1"/>
    <col min="3" max="3" width="9.7109375" style="1" customWidth="1"/>
    <col min="7" max="9" width="9.140625" style="1"/>
    <col min="10" max="10" width="9.140625" style="6"/>
    <col min="11" max="13" width="9.140625" style="1"/>
    <col min="21" max="21" width="9.140625" style="1"/>
  </cols>
  <sheetData>
    <row r="1" spans="1:24" ht="39.75" x14ac:dyDescent="0.3">
      <c r="A1" s="8" t="s">
        <v>23</v>
      </c>
      <c r="B1" s="9"/>
      <c r="C1" s="10" t="s">
        <v>28</v>
      </c>
      <c r="D1" s="9"/>
      <c r="E1" s="9"/>
      <c r="F1" s="9"/>
      <c r="G1" s="13"/>
      <c r="H1" s="11" t="s">
        <v>64</v>
      </c>
      <c r="I1" s="13"/>
      <c r="J1" s="12"/>
      <c r="K1" s="13"/>
      <c r="L1" s="13"/>
      <c r="M1" s="13"/>
      <c r="N1" s="9"/>
      <c r="O1" s="9"/>
      <c r="P1" s="9"/>
      <c r="Q1" s="9"/>
      <c r="R1" s="9"/>
      <c r="S1" s="9"/>
      <c r="T1" s="9"/>
      <c r="U1" s="13"/>
      <c r="V1" s="9"/>
      <c r="W1" s="9"/>
      <c r="X1" s="9"/>
    </row>
    <row r="2" spans="1:24" s="2" customFormat="1" ht="30" x14ac:dyDescent="0.25">
      <c r="A2" s="10"/>
      <c r="B2" s="10"/>
      <c r="C2" s="10"/>
      <c r="D2" s="10" t="s">
        <v>24</v>
      </c>
      <c r="E2" s="10" t="s">
        <v>25</v>
      </c>
      <c r="F2" s="10" t="s">
        <v>26</v>
      </c>
      <c r="G2" s="10" t="s">
        <v>17</v>
      </c>
      <c r="H2" s="10"/>
      <c r="I2" s="10" t="s">
        <v>20</v>
      </c>
      <c r="J2" s="14" t="s">
        <v>12</v>
      </c>
      <c r="K2" s="15" t="s">
        <v>1</v>
      </c>
      <c r="L2" s="15" t="s">
        <v>2</v>
      </c>
      <c r="M2" s="15" t="s">
        <v>3</v>
      </c>
      <c r="N2" s="15" t="s">
        <v>4</v>
      </c>
      <c r="O2" s="15" t="s">
        <v>5</v>
      </c>
      <c r="P2" s="15" t="s">
        <v>6</v>
      </c>
      <c r="Q2" s="15" t="s">
        <v>7</v>
      </c>
      <c r="R2" s="15" t="s">
        <v>8</v>
      </c>
      <c r="S2" s="15" t="s">
        <v>13</v>
      </c>
      <c r="T2" s="15" t="s">
        <v>14</v>
      </c>
      <c r="U2" s="15" t="s">
        <v>15</v>
      </c>
      <c r="V2" s="15" t="s">
        <v>9</v>
      </c>
      <c r="W2" s="15" t="s">
        <v>10</v>
      </c>
      <c r="X2" s="15" t="s">
        <v>11</v>
      </c>
    </row>
    <row r="3" spans="1:24" x14ac:dyDescent="0.25">
      <c r="A3" s="9"/>
      <c r="B3" s="9" t="s">
        <v>0</v>
      </c>
      <c r="C3" s="13"/>
      <c r="D3" s="13">
        <v>100</v>
      </c>
      <c r="E3" s="13">
        <v>9496</v>
      </c>
      <c r="F3" s="13">
        <v>9497</v>
      </c>
      <c r="G3" s="13">
        <v>100</v>
      </c>
      <c r="H3" s="13"/>
      <c r="I3" s="13">
        <v>25.7</v>
      </c>
      <c r="J3" s="16">
        <v>3406</v>
      </c>
      <c r="K3" s="17">
        <v>3404</v>
      </c>
      <c r="L3" s="17">
        <v>3415</v>
      </c>
      <c r="M3" s="17">
        <v>3461</v>
      </c>
      <c r="N3" s="17">
        <v>3451</v>
      </c>
      <c r="O3" s="17">
        <v>3424</v>
      </c>
      <c r="P3" s="17">
        <v>3476</v>
      </c>
      <c r="Q3" s="17">
        <v>3499</v>
      </c>
      <c r="R3" s="17">
        <v>3503</v>
      </c>
      <c r="S3" s="17">
        <v>3422</v>
      </c>
      <c r="T3" s="17">
        <v>3473</v>
      </c>
      <c r="U3" s="17">
        <v>3423</v>
      </c>
      <c r="V3" s="13">
        <f>+MAX(J3:U3)</f>
        <v>3503</v>
      </c>
      <c r="W3" s="13">
        <f>+MIN(J3:U3)</f>
        <v>3404</v>
      </c>
      <c r="X3" s="13">
        <f>+V3-W3</f>
        <v>99</v>
      </c>
    </row>
    <row r="4" spans="1:24" x14ac:dyDescent="0.25">
      <c r="A4" s="9"/>
      <c r="B4" s="9" t="s">
        <v>18</v>
      </c>
      <c r="C4" s="13"/>
      <c r="D4" s="13">
        <v>25</v>
      </c>
      <c r="E4" s="13">
        <v>2335</v>
      </c>
      <c r="F4" s="13">
        <v>9497</v>
      </c>
      <c r="G4" s="13">
        <v>27.4</v>
      </c>
      <c r="H4" s="13"/>
      <c r="I4" s="13">
        <v>46</v>
      </c>
      <c r="J4" s="16">
        <v>3050</v>
      </c>
      <c r="K4" s="17">
        <v>3037</v>
      </c>
      <c r="L4" s="17">
        <v>3058</v>
      </c>
      <c r="M4" s="17">
        <v>3055</v>
      </c>
      <c r="N4" s="17">
        <v>3053</v>
      </c>
      <c r="O4" s="17">
        <v>3050</v>
      </c>
      <c r="P4" s="17">
        <v>3052</v>
      </c>
      <c r="Q4" s="17">
        <v>3054</v>
      </c>
      <c r="R4" s="17">
        <v>3049</v>
      </c>
      <c r="S4" s="17">
        <v>3054</v>
      </c>
      <c r="T4" s="17">
        <v>3054</v>
      </c>
      <c r="U4" s="17">
        <v>3041</v>
      </c>
      <c r="V4" s="13">
        <f>+MAX(J4:U4)</f>
        <v>3058</v>
      </c>
      <c r="W4" s="13">
        <f>+MIN(J4:U4)</f>
        <v>3037</v>
      </c>
      <c r="X4" s="13">
        <f>+V4-W4</f>
        <v>21</v>
      </c>
    </row>
    <row r="5" spans="1:24" ht="15.75" x14ac:dyDescent="0.25">
      <c r="A5" s="9"/>
      <c r="B5" s="9" t="s">
        <v>27</v>
      </c>
      <c r="C5" s="18" t="s">
        <v>29</v>
      </c>
      <c r="D5" s="13">
        <v>8</v>
      </c>
      <c r="E5" s="13">
        <v>647</v>
      </c>
      <c r="F5" s="49">
        <v>9741</v>
      </c>
      <c r="G5" s="13">
        <v>27.4</v>
      </c>
      <c r="H5" s="13"/>
      <c r="I5" s="13">
        <v>46</v>
      </c>
      <c r="J5" s="16">
        <v>3050</v>
      </c>
      <c r="K5" s="17">
        <v>3037</v>
      </c>
      <c r="L5" s="17">
        <v>3058</v>
      </c>
      <c r="M5" s="17">
        <v>3055</v>
      </c>
      <c r="N5" s="17">
        <v>3053</v>
      </c>
      <c r="O5" s="17">
        <v>3050</v>
      </c>
      <c r="P5" s="17">
        <v>3052</v>
      </c>
      <c r="Q5" s="17">
        <v>3053</v>
      </c>
      <c r="R5" s="17">
        <v>3049</v>
      </c>
      <c r="S5" s="17">
        <v>3054</v>
      </c>
      <c r="T5" s="17">
        <v>3053</v>
      </c>
      <c r="U5" s="17">
        <v>3040</v>
      </c>
      <c r="V5" s="13">
        <f>+MAX(J5:U5)</f>
        <v>3058</v>
      </c>
      <c r="W5" s="13">
        <f>+MIN(J5:U5)</f>
        <v>3037</v>
      </c>
      <c r="X5" s="13">
        <f>+V5-W5</f>
        <v>21</v>
      </c>
    </row>
    <row r="6" spans="1:24" x14ac:dyDescent="0.25">
      <c r="A6" s="9"/>
      <c r="B6" s="9" t="s">
        <v>19</v>
      </c>
      <c r="C6" s="13">
        <v>4445</v>
      </c>
      <c r="D6" s="13">
        <v>0</v>
      </c>
      <c r="E6" s="13">
        <v>0</v>
      </c>
      <c r="F6" s="49">
        <v>9741</v>
      </c>
      <c r="G6" s="13">
        <v>20.8</v>
      </c>
      <c r="H6" s="13">
        <v>7838</v>
      </c>
      <c r="I6" s="13">
        <v>47.8</v>
      </c>
      <c r="J6" s="16">
        <v>3034</v>
      </c>
      <c r="K6" s="17">
        <v>3029</v>
      </c>
      <c r="L6" s="17">
        <v>3041</v>
      </c>
      <c r="M6" s="17">
        <v>3035</v>
      </c>
      <c r="N6" s="17">
        <v>3047</v>
      </c>
      <c r="O6" s="17">
        <v>3040</v>
      </c>
      <c r="P6" s="17">
        <v>3031</v>
      </c>
      <c r="Q6" s="17">
        <v>3046</v>
      </c>
      <c r="R6" s="17">
        <v>3035</v>
      </c>
      <c r="S6" s="17">
        <v>3036</v>
      </c>
      <c r="T6" s="17">
        <v>3036</v>
      </c>
      <c r="U6" s="17">
        <v>3020</v>
      </c>
      <c r="V6" s="13">
        <f t="shared" ref="V6" si="0">+MAX(J6:U6)</f>
        <v>3047</v>
      </c>
      <c r="W6" s="13">
        <f t="shared" ref="W6" si="1">+MIN(J6:U6)</f>
        <v>3020</v>
      </c>
      <c r="X6" s="13">
        <f t="shared" ref="X6" si="2">+V6-W6</f>
        <v>27</v>
      </c>
    </row>
    <row r="7" spans="1:24" ht="15.75" x14ac:dyDescent="0.25">
      <c r="A7" s="9"/>
      <c r="B7" s="9" t="s">
        <v>30</v>
      </c>
      <c r="C7" s="19" t="s">
        <v>32</v>
      </c>
      <c r="D7" s="13">
        <v>0</v>
      </c>
      <c r="E7" s="13">
        <v>0</v>
      </c>
      <c r="F7" s="49">
        <v>9741</v>
      </c>
      <c r="G7" s="13">
        <v>6.4</v>
      </c>
      <c r="H7" s="13">
        <v>9257</v>
      </c>
      <c r="I7" s="13">
        <v>51.6</v>
      </c>
      <c r="J7" s="16">
        <v>2921</v>
      </c>
      <c r="K7" s="17">
        <v>2898</v>
      </c>
      <c r="L7" s="17">
        <v>2936</v>
      </c>
      <c r="M7" s="17">
        <v>2934</v>
      </c>
      <c r="N7" s="17">
        <v>2932</v>
      </c>
      <c r="O7" s="17">
        <v>2914</v>
      </c>
      <c r="P7" s="17">
        <v>2927</v>
      </c>
      <c r="Q7" s="17">
        <v>2929</v>
      </c>
      <c r="R7" s="17">
        <v>2922</v>
      </c>
      <c r="S7" s="17">
        <v>2946</v>
      </c>
      <c r="T7" s="17">
        <v>2933</v>
      </c>
      <c r="U7" s="17">
        <v>2919</v>
      </c>
      <c r="V7" s="13">
        <f t="shared" ref="V7:V8" si="3">+MAX(J7:U7)</f>
        <v>2946</v>
      </c>
      <c r="W7" s="13">
        <f t="shared" ref="W7:W8" si="4">+MIN(J7:U7)</f>
        <v>2898</v>
      </c>
      <c r="X7" s="13">
        <f t="shared" ref="X7:X8" si="5">+V7-W7</f>
        <v>48</v>
      </c>
    </row>
    <row r="8" spans="1:24" ht="15.75" x14ac:dyDescent="0.25">
      <c r="A8" s="9"/>
      <c r="B8" s="9" t="s">
        <v>31</v>
      </c>
      <c r="C8" s="18" t="s">
        <v>33</v>
      </c>
      <c r="D8" s="13">
        <v>0</v>
      </c>
      <c r="E8" s="13">
        <v>0</v>
      </c>
      <c r="F8" s="49">
        <v>9741</v>
      </c>
      <c r="G8" s="13">
        <v>0.6</v>
      </c>
      <c r="H8" s="13">
        <v>9834</v>
      </c>
      <c r="I8" s="13">
        <v>54</v>
      </c>
      <c r="J8" s="17">
        <v>2657</v>
      </c>
      <c r="K8" s="17">
        <v>2574</v>
      </c>
      <c r="L8" s="17">
        <v>2686</v>
      </c>
      <c r="M8" s="17">
        <v>2682</v>
      </c>
      <c r="N8" s="17">
        <v>2658</v>
      </c>
      <c r="O8" s="17">
        <v>2596</v>
      </c>
      <c r="P8" s="17">
        <v>2652</v>
      </c>
      <c r="Q8" s="17">
        <v>2671</v>
      </c>
      <c r="R8" s="17">
        <v>2659</v>
      </c>
      <c r="S8" s="17">
        <v>2736</v>
      </c>
      <c r="T8" s="17">
        <v>2692</v>
      </c>
      <c r="U8" s="17">
        <v>2682</v>
      </c>
      <c r="V8" s="13">
        <f t="shared" si="3"/>
        <v>2736</v>
      </c>
      <c r="W8" s="13">
        <f t="shared" si="4"/>
        <v>2574</v>
      </c>
      <c r="X8" s="13">
        <f t="shared" si="5"/>
        <v>162</v>
      </c>
    </row>
    <row r="9" spans="1:24" ht="15.75" x14ac:dyDescent="0.25">
      <c r="A9" s="9"/>
      <c r="B9" s="9" t="s">
        <v>21</v>
      </c>
      <c r="C9" s="18" t="s">
        <v>33</v>
      </c>
      <c r="D9" s="13">
        <v>0</v>
      </c>
      <c r="E9" s="13">
        <v>0</v>
      </c>
      <c r="F9" s="49">
        <v>9741</v>
      </c>
      <c r="G9" s="13">
        <v>0</v>
      </c>
      <c r="H9" s="13">
        <v>9891</v>
      </c>
      <c r="I9" s="13">
        <v>54</v>
      </c>
      <c r="J9" s="16">
        <v>2597</v>
      </c>
      <c r="K9" s="17">
        <v>2466</v>
      </c>
      <c r="L9" s="17">
        <v>2629</v>
      </c>
      <c r="M9" s="17">
        <v>2623</v>
      </c>
      <c r="N9" s="20">
        <v>2591</v>
      </c>
      <c r="O9" s="20">
        <v>2489</v>
      </c>
      <c r="P9" s="20">
        <v>2586</v>
      </c>
      <c r="Q9" s="20">
        <v>2615</v>
      </c>
      <c r="R9" s="20">
        <v>2597</v>
      </c>
      <c r="S9" s="20">
        <v>2693</v>
      </c>
      <c r="T9" s="20">
        <v>2637</v>
      </c>
      <c r="U9" s="17">
        <v>2629</v>
      </c>
      <c r="V9" s="13">
        <f t="shared" ref="V9:V16" si="6">+MAX(J9:U9)</f>
        <v>2693</v>
      </c>
      <c r="W9" s="13">
        <f t="shared" ref="W9:W16" si="7">+MIN(J9:U9)</f>
        <v>2466</v>
      </c>
      <c r="X9" s="13">
        <f t="shared" ref="X9:X16" si="8">+V9-W9</f>
        <v>227</v>
      </c>
    </row>
    <row r="10" spans="1:24" ht="15.75" x14ac:dyDescent="0.25">
      <c r="A10" s="9"/>
      <c r="B10" s="9" t="s">
        <v>22</v>
      </c>
      <c r="C10" s="23" t="s">
        <v>34</v>
      </c>
      <c r="D10" s="13">
        <v>0</v>
      </c>
      <c r="E10" s="13">
        <v>0</v>
      </c>
      <c r="F10" s="49">
        <v>9741</v>
      </c>
      <c r="G10" s="13">
        <v>0</v>
      </c>
      <c r="H10" s="13">
        <v>9891</v>
      </c>
      <c r="I10" s="13">
        <v>54</v>
      </c>
      <c r="J10" s="16">
        <v>2748</v>
      </c>
      <c r="K10" s="17">
        <v>2648</v>
      </c>
      <c r="L10" s="17">
        <v>2778</v>
      </c>
      <c r="M10" s="17">
        <v>2773</v>
      </c>
      <c r="N10" s="20">
        <v>2747</v>
      </c>
      <c r="O10" s="20">
        <v>2668</v>
      </c>
      <c r="P10" s="20">
        <v>2736</v>
      </c>
      <c r="Q10" s="20">
        <v>2769</v>
      </c>
      <c r="R10" s="20">
        <v>2747</v>
      </c>
      <c r="S10" s="20">
        <v>2831</v>
      </c>
      <c r="T10" s="20">
        <v>2782</v>
      </c>
      <c r="U10" s="17">
        <v>2787</v>
      </c>
      <c r="V10" s="13">
        <f t="shared" si="6"/>
        <v>2831</v>
      </c>
      <c r="W10" s="13">
        <f t="shared" si="7"/>
        <v>2648</v>
      </c>
      <c r="X10" s="13">
        <f t="shared" si="8"/>
        <v>183</v>
      </c>
    </row>
    <row r="11" spans="1:24" x14ac:dyDescent="0.25">
      <c r="A11" s="9"/>
      <c r="B11" s="9"/>
      <c r="C11" s="13"/>
      <c r="D11" s="13"/>
      <c r="E11" s="13"/>
      <c r="F11" s="13"/>
      <c r="G11" s="13"/>
      <c r="H11" s="13"/>
      <c r="I11" s="13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3">
        <f t="shared" si="6"/>
        <v>0</v>
      </c>
      <c r="W11" s="13">
        <f t="shared" si="7"/>
        <v>0</v>
      </c>
      <c r="X11" s="13">
        <f t="shared" si="8"/>
        <v>0</v>
      </c>
    </row>
    <row r="12" spans="1:24" x14ac:dyDescent="0.25">
      <c r="A12" s="9"/>
      <c r="B12" s="9"/>
      <c r="C12" s="13"/>
      <c r="D12" s="13"/>
      <c r="E12" s="13"/>
      <c r="F12" s="13"/>
      <c r="G12" s="13"/>
      <c r="H12" s="13"/>
      <c r="I12" s="13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3">
        <f t="shared" si="6"/>
        <v>0</v>
      </c>
      <c r="W12" s="13">
        <f t="shared" si="7"/>
        <v>0</v>
      </c>
      <c r="X12" s="13">
        <f t="shared" si="8"/>
        <v>0</v>
      </c>
    </row>
    <row r="13" spans="1:24" ht="18.75" x14ac:dyDescent="0.3">
      <c r="A13" s="8" t="s">
        <v>69</v>
      </c>
      <c r="B13" s="9"/>
      <c r="C13" s="13"/>
      <c r="D13" s="13"/>
      <c r="E13" s="13"/>
      <c r="F13" s="13"/>
      <c r="G13" s="13"/>
      <c r="H13" s="13"/>
      <c r="I13" s="13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>
        <f t="shared" si="6"/>
        <v>0</v>
      </c>
      <c r="W13" s="13">
        <f t="shared" si="7"/>
        <v>0</v>
      </c>
      <c r="X13" s="13">
        <f t="shared" si="8"/>
        <v>0</v>
      </c>
    </row>
    <row r="14" spans="1:24" x14ac:dyDescent="0.25">
      <c r="A14" s="9"/>
      <c r="B14" s="9" t="s">
        <v>63</v>
      </c>
      <c r="C14" s="13"/>
      <c r="D14" s="13">
        <v>0</v>
      </c>
      <c r="E14" s="13">
        <v>0</v>
      </c>
      <c r="F14" s="13">
        <v>9741</v>
      </c>
      <c r="H14" s="13"/>
      <c r="I14" s="13">
        <v>38</v>
      </c>
      <c r="J14" s="9">
        <v>3022</v>
      </c>
      <c r="K14" s="9">
        <v>2984</v>
      </c>
      <c r="L14" s="9">
        <v>3030</v>
      </c>
      <c r="M14" s="9">
        <v>3033</v>
      </c>
      <c r="N14" s="9">
        <v>3027</v>
      </c>
      <c r="O14" s="9">
        <v>3021</v>
      </c>
      <c r="P14" s="9">
        <v>3015</v>
      </c>
      <c r="Q14" s="9">
        <v>3032</v>
      </c>
      <c r="R14" s="9">
        <v>3015</v>
      </c>
      <c r="S14" s="9">
        <v>3031</v>
      </c>
      <c r="T14" s="9">
        <v>3026</v>
      </c>
      <c r="U14" s="9">
        <v>3024</v>
      </c>
      <c r="V14" s="13">
        <f t="shared" si="6"/>
        <v>3033</v>
      </c>
      <c r="W14" s="13">
        <f t="shared" si="7"/>
        <v>2984</v>
      </c>
      <c r="X14" s="13">
        <f t="shared" si="8"/>
        <v>49</v>
      </c>
    </row>
    <row r="15" spans="1:24" x14ac:dyDescent="0.25">
      <c r="A15" s="9"/>
      <c r="B15" s="9" t="s">
        <v>66</v>
      </c>
      <c r="C15" s="13"/>
      <c r="D15" s="13">
        <v>99</v>
      </c>
      <c r="E15" s="13">
        <v>9643</v>
      </c>
      <c r="F15" s="13">
        <v>9741</v>
      </c>
      <c r="G15" s="13"/>
      <c r="H15" s="13"/>
      <c r="I15" s="13">
        <v>38.4</v>
      </c>
      <c r="J15" s="29">
        <v>3512</v>
      </c>
      <c r="K15" s="29">
        <v>3487</v>
      </c>
      <c r="L15" s="29">
        <v>3501</v>
      </c>
      <c r="M15" s="29">
        <v>3501</v>
      </c>
      <c r="N15" s="29">
        <v>3499</v>
      </c>
      <c r="O15" s="29">
        <v>3479</v>
      </c>
      <c r="P15" s="29">
        <v>3502</v>
      </c>
      <c r="Q15" s="29">
        <v>3503</v>
      </c>
      <c r="R15" s="29">
        <v>3513</v>
      </c>
      <c r="S15" s="29">
        <v>3511</v>
      </c>
      <c r="T15" s="29">
        <v>3507</v>
      </c>
      <c r="U15" s="29">
        <v>3499</v>
      </c>
      <c r="V15" s="13">
        <f t="shared" si="6"/>
        <v>3513</v>
      </c>
      <c r="W15" s="13">
        <f t="shared" si="7"/>
        <v>3479</v>
      </c>
      <c r="X15" s="13">
        <f t="shared" si="8"/>
        <v>34</v>
      </c>
    </row>
    <row r="16" spans="1:24" x14ac:dyDescent="0.25">
      <c r="A16" s="9"/>
      <c r="B16" s="9" t="s">
        <v>65</v>
      </c>
      <c r="C16" s="13"/>
      <c r="D16" s="13">
        <v>100</v>
      </c>
      <c r="E16" s="22">
        <v>9741</v>
      </c>
      <c r="F16" s="13">
        <v>9741</v>
      </c>
      <c r="G16" s="13"/>
      <c r="H16" s="13"/>
      <c r="I16" s="13">
        <v>38.4</v>
      </c>
      <c r="J16" s="29">
        <v>3502</v>
      </c>
      <c r="K16" s="29">
        <v>3479</v>
      </c>
      <c r="L16" s="29">
        <v>3491</v>
      </c>
      <c r="M16" s="29">
        <v>3494</v>
      </c>
      <c r="N16" s="29">
        <v>3491</v>
      </c>
      <c r="O16" s="29">
        <v>3470</v>
      </c>
      <c r="P16" s="29">
        <v>3491</v>
      </c>
      <c r="Q16" s="29">
        <v>3496</v>
      </c>
      <c r="R16" s="29">
        <v>3503</v>
      </c>
      <c r="S16" s="29">
        <v>3504</v>
      </c>
      <c r="T16" s="29">
        <v>3498</v>
      </c>
      <c r="U16" s="29">
        <v>3492</v>
      </c>
      <c r="V16" s="13">
        <f t="shared" si="6"/>
        <v>3504</v>
      </c>
      <c r="W16" s="13">
        <f t="shared" si="7"/>
        <v>3470</v>
      </c>
      <c r="X16" s="13">
        <f t="shared" si="8"/>
        <v>34</v>
      </c>
    </row>
    <row r="17" spans="1:24" x14ac:dyDescent="0.25">
      <c r="A17" s="9"/>
      <c r="B17" s="9"/>
      <c r="C17" s="13"/>
      <c r="D17" s="13"/>
      <c r="E17" s="13"/>
      <c r="F17" s="13"/>
      <c r="G17" s="13"/>
      <c r="H17" s="13"/>
      <c r="I17" s="13"/>
      <c r="J17" s="12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f t="shared" ref="V17:V50" si="9">+MAX(J17:U17)</f>
        <v>0</v>
      </c>
      <c r="W17" s="13">
        <f t="shared" ref="W17:W50" si="10">+MIN(J17:U17)</f>
        <v>0</v>
      </c>
      <c r="X17" s="13">
        <f t="shared" ref="X17:X50" si="11">+V17-W17</f>
        <v>0</v>
      </c>
    </row>
    <row r="18" spans="1:24" x14ac:dyDescent="0.25">
      <c r="A18" s="9"/>
      <c r="B18" s="9"/>
      <c r="C18" s="13"/>
      <c r="D18" s="13"/>
      <c r="E18" s="13"/>
      <c r="F18" s="13"/>
      <c r="G18" s="13"/>
      <c r="H18" s="13"/>
      <c r="I18" s="13"/>
      <c r="J18" s="12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f t="shared" si="9"/>
        <v>0</v>
      </c>
      <c r="W18" s="13">
        <f t="shared" si="10"/>
        <v>0</v>
      </c>
      <c r="X18" s="13">
        <f t="shared" si="11"/>
        <v>0</v>
      </c>
    </row>
    <row r="19" spans="1:24" x14ac:dyDescent="0.25">
      <c r="A19" s="9"/>
      <c r="B19" s="9"/>
      <c r="C19" s="13"/>
      <c r="D19" s="13"/>
      <c r="E19" s="13"/>
      <c r="F19" s="13"/>
      <c r="G19" s="13"/>
      <c r="H19" s="13"/>
      <c r="I19" s="13"/>
      <c r="J19" s="12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f t="shared" si="9"/>
        <v>0</v>
      </c>
      <c r="W19" s="13">
        <f t="shared" si="10"/>
        <v>0</v>
      </c>
      <c r="X19" s="13">
        <f t="shared" si="11"/>
        <v>0</v>
      </c>
    </row>
    <row r="20" spans="1:24" x14ac:dyDescent="0.25">
      <c r="A20" s="9"/>
      <c r="B20" s="9"/>
      <c r="C20" s="13"/>
      <c r="D20" s="13"/>
      <c r="E20" s="13"/>
      <c r="F20" s="13"/>
      <c r="G20" s="13"/>
      <c r="H20" s="13"/>
      <c r="I20" s="13"/>
      <c r="J20" s="12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f t="shared" si="9"/>
        <v>0</v>
      </c>
      <c r="W20" s="13">
        <f t="shared" si="10"/>
        <v>0</v>
      </c>
      <c r="X20" s="13">
        <f t="shared" si="11"/>
        <v>0</v>
      </c>
    </row>
    <row r="21" spans="1:24" x14ac:dyDescent="0.25">
      <c r="A21" s="9"/>
      <c r="B21" s="9"/>
      <c r="C21" s="13"/>
      <c r="D21" s="13"/>
      <c r="E21" s="13"/>
      <c r="F21" s="13"/>
      <c r="G21" s="13"/>
      <c r="H21" s="13"/>
      <c r="I21" s="13"/>
      <c r="J21" s="12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f t="shared" si="9"/>
        <v>0</v>
      </c>
      <c r="W21" s="13">
        <f t="shared" si="10"/>
        <v>0</v>
      </c>
      <c r="X21" s="13">
        <f t="shared" si="11"/>
        <v>0</v>
      </c>
    </row>
    <row r="22" spans="1:24" x14ac:dyDescent="0.25">
      <c r="A22" s="9"/>
      <c r="B22" s="9"/>
      <c r="C22" s="13"/>
      <c r="D22" s="13"/>
      <c r="E22" s="13"/>
      <c r="F22" s="13"/>
      <c r="G22" s="13"/>
      <c r="H22" s="13"/>
      <c r="I22" s="13"/>
      <c r="J22" s="12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>
        <f t="shared" si="9"/>
        <v>0</v>
      </c>
      <c r="W22" s="13">
        <f t="shared" si="10"/>
        <v>0</v>
      </c>
      <c r="X22" s="13">
        <f t="shared" si="11"/>
        <v>0</v>
      </c>
    </row>
    <row r="23" spans="1:24" x14ac:dyDescent="0.25">
      <c r="A23" s="9"/>
      <c r="B23" s="9"/>
      <c r="C23" s="13"/>
      <c r="D23" s="13"/>
      <c r="E23" s="13"/>
      <c r="F23" s="13"/>
      <c r="G23" s="13"/>
      <c r="H23" s="13"/>
      <c r="I23" s="13"/>
      <c r="J23" s="12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>
        <f t="shared" si="9"/>
        <v>0</v>
      </c>
      <c r="W23" s="13">
        <f t="shared" si="10"/>
        <v>0</v>
      </c>
      <c r="X23" s="13">
        <f t="shared" si="11"/>
        <v>0</v>
      </c>
    </row>
    <row r="24" spans="1:24" x14ac:dyDescent="0.25">
      <c r="A24" s="9"/>
      <c r="B24" s="9"/>
      <c r="C24" s="13"/>
      <c r="D24" s="13"/>
      <c r="E24" s="13"/>
      <c r="F24" s="13"/>
      <c r="G24" s="13"/>
      <c r="H24" s="13"/>
      <c r="I24" s="13"/>
      <c r="J24" s="1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>
        <f t="shared" si="9"/>
        <v>0</v>
      </c>
      <c r="W24" s="13">
        <f t="shared" si="10"/>
        <v>0</v>
      </c>
      <c r="X24" s="13">
        <f t="shared" si="11"/>
        <v>0</v>
      </c>
    </row>
    <row r="25" spans="1:24" ht="18.75" x14ac:dyDescent="0.3">
      <c r="A25" s="8" t="s">
        <v>16</v>
      </c>
      <c r="B25" s="9"/>
      <c r="C25" s="25" t="s">
        <v>36</v>
      </c>
      <c r="D25" s="13"/>
      <c r="E25" s="13"/>
      <c r="F25" s="13"/>
      <c r="G25" s="13"/>
      <c r="H25" s="13" t="s">
        <v>38</v>
      </c>
      <c r="I25" s="13">
        <v>9952</v>
      </c>
      <c r="J25" s="1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>
        <f t="shared" si="9"/>
        <v>0</v>
      </c>
      <c r="W25" s="13">
        <f t="shared" si="10"/>
        <v>0</v>
      </c>
      <c r="X25" s="13">
        <f t="shared" si="11"/>
        <v>0</v>
      </c>
    </row>
    <row r="26" spans="1:24" ht="15.75" x14ac:dyDescent="0.25">
      <c r="A26" s="9"/>
      <c r="B26" s="9" t="s">
        <v>0</v>
      </c>
      <c r="C26" s="28" t="s">
        <v>35</v>
      </c>
      <c r="D26" s="13">
        <v>100</v>
      </c>
      <c r="E26" s="13">
        <v>9740</v>
      </c>
      <c r="F26" s="13">
        <v>9741</v>
      </c>
      <c r="G26" s="13">
        <v>100</v>
      </c>
      <c r="H26" s="13"/>
      <c r="I26" s="13">
        <v>31.7</v>
      </c>
      <c r="J26" s="12">
        <v>3363</v>
      </c>
      <c r="K26" s="9">
        <v>3355</v>
      </c>
      <c r="L26" s="9">
        <v>3363</v>
      </c>
      <c r="M26" s="9">
        <v>3374</v>
      </c>
      <c r="N26" s="9">
        <v>3366</v>
      </c>
      <c r="O26" s="9">
        <v>3353</v>
      </c>
      <c r="P26" s="9">
        <v>3368</v>
      </c>
      <c r="Q26" s="9">
        <v>3379</v>
      </c>
      <c r="R26" s="9">
        <v>3374</v>
      </c>
      <c r="S26" s="9">
        <v>3378</v>
      </c>
      <c r="T26" s="9">
        <v>3370</v>
      </c>
      <c r="U26" s="9">
        <v>3362</v>
      </c>
      <c r="V26" s="13">
        <f t="shared" si="9"/>
        <v>3379</v>
      </c>
      <c r="W26" s="13">
        <f t="shared" si="10"/>
        <v>3353</v>
      </c>
      <c r="X26" s="21">
        <f t="shared" si="11"/>
        <v>26</v>
      </c>
    </row>
    <row r="27" spans="1:24" ht="15.75" x14ac:dyDescent="0.25">
      <c r="A27" s="9"/>
      <c r="B27" s="9" t="s">
        <v>27</v>
      </c>
      <c r="C27" s="28" t="s">
        <v>37</v>
      </c>
      <c r="D27" s="13">
        <v>7</v>
      </c>
      <c r="E27" s="13">
        <v>682</v>
      </c>
      <c r="F27" s="13">
        <v>9773</v>
      </c>
      <c r="G27" s="13">
        <v>8.1</v>
      </c>
      <c r="H27" s="13">
        <v>9145</v>
      </c>
      <c r="I27" s="13">
        <v>52.1</v>
      </c>
      <c r="J27" s="20">
        <v>2952</v>
      </c>
      <c r="K27" s="20">
        <v>2937</v>
      </c>
      <c r="L27" s="20">
        <v>2968</v>
      </c>
      <c r="M27" s="20">
        <v>2963</v>
      </c>
      <c r="N27" s="20">
        <v>2962</v>
      </c>
      <c r="O27" s="20">
        <v>2943</v>
      </c>
      <c r="P27" s="20">
        <v>2955</v>
      </c>
      <c r="Q27" s="20">
        <v>2960</v>
      </c>
      <c r="R27" s="20">
        <v>2954</v>
      </c>
      <c r="S27" s="20">
        <v>2976</v>
      </c>
      <c r="T27" s="20">
        <v>2961</v>
      </c>
      <c r="U27" s="20">
        <v>2943</v>
      </c>
      <c r="V27" s="13">
        <f t="shared" si="9"/>
        <v>2976</v>
      </c>
      <c r="W27" s="13">
        <f t="shared" si="10"/>
        <v>2937</v>
      </c>
      <c r="X27" s="13">
        <f t="shared" si="11"/>
        <v>39</v>
      </c>
    </row>
    <row r="28" spans="1:24" ht="15.75" x14ac:dyDescent="0.25">
      <c r="A28" s="9"/>
      <c r="B28" s="9" t="s">
        <v>30</v>
      </c>
      <c r="C28" s="28" t="s">
        <v>39</v>
      </c>
      <c r="D28" s="13">
        <v>3</v>
      </c>
      <c r="E28" s="13">
        <v>293</v>
      </c>
      <c r="F28" s="13">
        <v>9773</v>
      </c>
      <c r="G28" s="26">
        <v>4.9000000000000002E-2</v>
      </c>
      <c r="H28" s="13">
        <v>9463</v>
      </c>
      <c r="I28" s="13">
        <v>53.1</v>
      </c>
      <c r="J28" s="20">
        <v>2886</v>
      </c>
      <c r="K28" s="20">
        <v>2859</v>
      </c>
      <c r="L28" s="20">
        <v>2901</v>
      </c>
      <c r="M28" s="20">
        <v>2892</v>
      </c>
      <c r="N28" s="20">
        <v>2887</v>
      </c>
      <c r="O28" s="20">
        <v>2856</v>
      </c>
      <c r="P28" s="20">
        <v>2879</v>
      </c>
      <c r="Q28" s="20">
        <v>2886</v>
      </c>
      <c r="R28" s="20">
        <v>2883</v>
      </c>
      <c r="S28" s="20">
        <v>2919</v>
      </c>
      <c r="T28" s="20">
        <v>2893</v>
      </c>
      <c r="U28" s="20">
        <v>2884</v>
      </c>
      <c r="V28" s="13">
        <f t="shared" ref="V28:V30" si="12">+MAX(J28:U28)</f>
        <v>2919</v>
      </c>
      <c r="W28" s="13">
        <f t="shared" ref="W28:W30" si="13">+MIN(J28:U28)</f>
        <v>2856</v>
      </c>
      <c r="X28" s="13">
        <f t="shared" ref="X28:X30" si="14">+V28-W28</f>
        <v>63</v>
      </c>
    </row>
    <row r="29" spans="1:24" ht="15.75" x14ac:dyDescent="0.25">
      <c r="A29" s="9"/>
      <c r="B29" s="9" t="s">
        <v>19</v>
      </c>
      <c r="C29" s="27" t="s">
        <v>42</v>
      </c>
      <c r="D29" s="13">
        <v>0</v>
      </c>
      <c r="E29" s="13">
        <v>0</v>
      </c>
      <c r="F29" s="13">
        <v>9773</v>
      </c>
      <c r="G29" s="13">
        <v>1.9</v>
      </c>
      <c r="H29" s="13">
        <v>9767</v>
      </c>
      <c r="I29" s="13">
        <v>54.5</v>
      </c>
      <c r="J29" s="20">
        <v>2759</v>
      </c>
      <c r="K29" s="20">
        <v>2703</v>
      </c>
      <c r="L29" s="20">
        <v>2775</v>
      </c>
      <c r="M29" s="20">
        <v>2757</v>
      </c>
      <c r="N29" s="20">
        <v>2741</v>
      </c>
      <c r="O29" s="20">
        <v>2679</v>
      </c>
      <c r="P29" s="20">
        <v>2731</v>
      </c>
      <c r="Q29" s="20">
        <v>2745</v>
      </c>
      <c r="R29" s="20">
        <v>2743</v>
      </c>
      <c r="S29" s="20">
        <v>2815</v>
      </c>
      <c r="T29" s="20">
        <v>2763</v>
      </c>
      <c r="U29" s="29">
        <v>2764</v>
      </c>
      <c r="V29" s="13">
        <f>+MAX(J29:U29)</f>
        <v>2815</v>
      </c>
      <c r="W29" s="13">
        <f>+MIN(J29:U29)</f>
        <v>2679</v>
      </c>
      <c r="X29" s="13">
        <f>+V29-W29</f>
        <v>136</v>
      </c>
    </row>
    <row r="30" spans="1:24" ht="15.75" x14ac:dyDescent="0.25">
      <c r="A30" s="9"/>
      <c r="B30" s="9" t="s">
        <v>31</v>
      </c>
      <c r="C30" s="28" t="s">
        <v>40</v>
      </c>
      <c r="D30" s="13">
        <v>0</v>
      </c>
      <c r="E30" s="13">
        <v>0</v>
      </c>
      <c r="F30" s="13">
        <v>9773</v>
      </c>
      <c r="G30" s="13">
        <v>1.06</v>
      </c>
      <c r="H30" s="13">
        <v>9847</v>
      </c>
      <c r="I30" s="13">
        <v>55</v>
      </c>
      <c r="J30" s="20">
        <v>2700</v>
      </c>
      <c r="K30" s="20">
        <v>2624</v>
      </c>
      <c r="L30" s="20">
        <v>2717</v>
      </c>
      <c r="M30" s="20">
        <v>2694</v>
      </c>
      <c r="N30" s="20">
        <v>2669</v>
      </c>
      <c r="O30" s="20">
        <v>2581</v>
      </c>
      <c r="P30" s="20">
        <v>2657</v>
      </c>
      <c r="Q30" s="20">
        <v>2679</v>
      </c>
      <c r="R30" s="20">
        <v>2674</v>
      </c>
      <c r="S30" s="20">
        <v>2769</v>
      </c>
      <c r="T30" s="20">
        <v>2703</v>
      </c>
      <c r="U30" s="20">
        <v>2709</v>
      </c>
      <c r="V30" s="13">
        <f t="shared" si="12"/>
        <v>2769</v>
      </c>
      <c r="W30" s="13">
        <f t="shared" si="13"/>
        <v>2581</v>
      </c>
      <c r="X30" s="13">
        <f t="shared" si="14"/>
        <v>188</v>
      </c>
    </row>
    <row r="31" spans="1:24" ht="15.75" x14ac:dyDescent="0.25">
      <c r="A31" s="9"/>
      <c r="B31" s="9" t="s">
        <v>21</v>
      </c>
      <c r="C31" s="28" t="s">
        <v>40</v>
      </c>
      <c r="D31" s="13">
        <v>0</v>
      </c>
      <c r="E31" s="13">
        <v>0</v>
      </c>
      <c r="F31" s="13">
        <v>9773</v>
      </c>
      <c r="G31" s="13">
        <v>0</v>
      </c>
      <c r="H31" s="13">
        <v>9952</v>
      </c>
      <c r="I31" s="13">
        <v>55.6</v>
      </c>
      <c r="J31" s="20">
        <v>2770</v>
      </c>
      <c r="K31" s="20">
        <v>2643</v>
      </c>
      <c r="L31" s="20">
        <v>2771</v>
      </c>
      <c r="M31" s="20">
        <v>2743</v>
      </c>
      <c r="N31" s="20">
        <v>2694</v>
      </c>
      <c r="O31" s="20">
        <v>2548</v>
      </c>
      <c r="P31" s="20">
        <v>2679</v>
      </c>
      <c r="Q31" s="20">
        <v>2728</v>
      </c>
      <c r="R31" s="20">
        <v>2710</v>
      </c>
      <c r="S31" s="20">
        <v>2848</v>
      </c>
      <c r="T31" s="20">
        <v>2760</v>
      </c>
      <c r="U31" s="20">
        <v>2784</v>
      </c>
      <c r="V31" s="13">
        <f t="shared" si="9"/>
        <v>2848</v>
      </c>
      <c r="W31" s="13">
        <f t="shared" si="10"/>
        <v>2548</v>
      </c>
      <c r="X31" s="13">
        <f t="shared" si="11"/>
        <v>300</v>
      </c>
    </row>
    <row r="32" spans="1:24" ht="15.75" x14ac:dyDescent="0.25">
      <c r="A32" s="9"/>
      <c r="B32" s="9" t="s">
        <v>22</v>
      </c>
      <c r="C32" s="28" t="s">
        <v>41</v>
      </c>
      <c r="D32" s="13">
        <v>0</v>
      </c>
      <c r="E32" s="13">
        <v>0</v>
      </c>
      <c r="F32" s="13">
        <v>9773</v>
      </c>
      <c r="G32" s="13">
        <v>0</v>
      </c>
      <c r="H32" s="13">
        <v>9952</v>
      </c>
      <c r="I32" s="13">
        <v>55.6</v>
      </c>
      <c r="J32" s="9">
        <v>2787</v>
      </c>
      <c r="K32" s="9">
        <v>2668</v>
      </c>
      <c r="L32" s="9">
        <v>2783</v>
      </c>
      <c r="M32" s="9">
        <v>2755</v>
      </c>
      <c r="N32" s="9">
        <v>2714</v>
      </c>
      <c r="O32" s="9">
        <v>2589</v>
      </c>
      <c r="P32" s="9">
        <v>2697</v>
      </c>
      <c r="Q32" s="9">
        <v>2744</v>
      </c>
      <c r="R32" s="9">
        <v>2720</v>
      </c>
      <c r="S32" s="9">
        <v>2855</v>
      </c>
      <c r="T32" s="9">
        <v>2773</v>
      </c>
      <c r="U32" s="9">
        <v>2799</v>
      </c>
      <c r="V32" s="13">
        <f t="shared" si="9"/>
        <v>2855</v>
      </c>
      <c r="W32" s="13">
        <f t="shared" si="10"/>
        <v>2589</v>
      </c>
      <c r="X32" s="13">
        <f t="shared" si="11"/>
        <v>266</v>
      </c>
    </row>
    <row r="33" spans="1:24" ht="15.75" x14ac:dyDescent="0.25">
      <c r="A33" s="9"/>
      <c r="B33" s="9"/>
      <c r="C33" s="28"/>
      <c r="D33" s="13"/>
      <c r="E33" s="13"/>
      <c r="F33" s="13"/>
      <c r="G33" s="13"/>
      <c r="H33" s="13"/>
      <c r="I33" s="13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3"/>
      <c r="W33" s="13"/>
      <c r="X33" s="13"/>
    </row>
    <row r="34" spans="1:24" ht="15.75" x14ac:dyDescent="0.25">
      <c r="A34" s="9"/>
      <c r="B34" s="9"/>
      <c r="C34" s="28"/>
      <c r="D34" s="13"/>
      <c r="E34" s="13"/>
      <c r="F34" s="13"/>
      <c r="G34" s="13"/>
      <c r="H34" s="13"/>
      <c r="I34" s="13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3"/>
      <c r="W34" s="13"/>
      <c r="X34" s="13"/>
    </row>
    <row r="35" spans="1:24" x14ac:dyDescent="0.25">
      <c r="A35" s="9"/>
      <c r="B35" s="9"/>
      <c r="C35" s="13"/>
      <c r="D35" s="9"/>
      <c r="E35" s="9"/>
      <c r="F35" s="9"/>
      <c r="G35" s="13"/>
      <c r="H35" s="13"/>
      <c r="I35" s="13"/>
      <c r="J35" s="12"/>
      <c r="K35" s="13"/>
      <c r="L35" s="13"/>
      <c r="M35" s="13"/>
      <c r="N35" s="9"/>
      <c r="O35" s="9"/>
      <c r="P35" s="9"/>
      <c r="Q35" s="9"/>
      <c r="R35" s="9"/>
      <c r="S35" s="9"/>
      <c r="T35" s="9"/>
      <c r="U35" s="13"/>
      <c r="V35" s="13">
        <f t="shared" si="9"/>
        <v>0</v>
      </c>
      <c r="W35" s="13">
        <f t="shared" si="10"/>
        <v>0</v>
      </c>
      <c r="X35" s="13">
        <f t="shared" si="11"/>
        <v>0</v>
      </c>
    </row>
    <row r="36" spans="1:24" ht="18.75" x14ac:dyDescent="0.3">
      <c r="A36" s="8" t="s">
        <v>68</v>
      </c>
      <c r="B36" s="9"/>
      <c r="C36" s="13"/>
      <c r="D36" s="9"/>
      <c r="E36" s="9"/>
      <c r="F36" s="9"/>
      <c r="G36" s="13"/>
      <c r="H36" s="13"/>
      <c r="I36" s="13"/>
      <c r="J36" s="12"/>
      <c r="K36" s="13"/>
      <c r="L36" s="13"/>
      <c r="M36" s="13"/>
      <c r="N36" s="9"/>
      <c r="O36" s="9"/>
      <c r="P36" s="9"/>
      <c r="Q36" s="9"/>
      <c r="R36" s="9"/>
      <c r="S36" s="9"/>
      <c r="T36" s="9"/>
      <c r="U36" s="13"/>
      <c r="V36" s="13">
        <f t="shared" si="9"/>
        <v>0</v>
      </c>
      <c r="W36" s="13">
        <f t="shared" si="10"/>
        <v>0</v>
      </c>
      <c r="X36" s="13">
        <f t="shared" si="11"/>
        <v>0</v>
      </c>
    </row>
    <row r="37" spans="1:24" x14ac:dyDescent="0.25">
      <c r="A37" s="9"/>
      <c r="B37" s="9" t="s">
        <v>63</v>
      </c>
      <c r="C37" s="13"/>
      <c r="D37" s="13">
        <v>0</v>
      </c>
      <c r="E37" s="13">
        <v>0</v>
      </c>
      <c r="F37" s="13">
        <v>9773</v>
      </c>
      <c r="G37" s="13"/>
      <c r="H37" s="13"/>
      <c r="I37" s="13"/>
      <c r="J37">
        <v>3050</v>
      </c>
      <c r="K37">
        <v>3018</v>
      </c>
      <c r="L37">
        <v>3057</v>
      </c>
      <c r="M37">
        <v>3047</v>
      </c>
      <c r="N37">
        <v>3053</v>
      </c>
      <c r="O37">
        <v>3040</v>
      </c>
      <c r="P37">
        <v>3031</v>
      </c>
      <c r="Q37">
        <v>3046</v>
      </c>
      <c r="R37">
        <v>3035</v>
      </c>
      <c r="S37">
        <v>3060</v>
      </c>
      <c r="T37">
        <v>3050</v>
      </c>
      <c r="U37">
        <v>3051</v>
      </c>
      <c r="V37" s="13">
        <f t="shared" si="9"/>
        <v>3060</v>
      </c>
      <c r="W37" s="13">
        <f t="shared" si="10"/>
        <v>3018</v>
      </c>
      <c r="X37" s="13">
        <f t="shared" si="11"/>
        <v>42</v>
      </c>
    </row>
    <row r="38" spans="1:24" ht="18.75" x14ac:dyDescent="0.3">
      <c r="A38" s="9"/>
      <c r="B38" s="9" t="s">
        <v>81</v>
      </c>
      <c r="C38" s="13" t="s">
        <v>82</v>
      </c>
      <c r="D38" s="13">
        <v>92</v>
      </c>
      <c r="E38" s="13">
        <v>8951</v>
      </c>
      <c r="F38" s="13">
        <v>9773</v>
      </c>
      <c r="G38" s="13"/>
      <c r="H38" s="13"/>
      <c r="I38" s="13">
        <v>37.299999999999997</v>
      </c>
      <c r="J38" s="5">
        <v>3498</v>
      </c>
      <c r="K38" s="5">
        <v>3497</v>
      </c>
      <c r="L38" s="5">
        <v>3485</v>
      </c>
      <c r="M38" s="5">
        <v>3484</v>
      </c>
      <c r="N38" s="5">
        <v>3489</v>
      </c>
      <c r="O38" s="5">
        <v>3491</v>
      </c>
      <c r="P38" s="5">
        <v>3486</v>
      </c>
      <c r="Q38" s="5">
        <v>3490</v>
      </c>
      <c r="R38" s="5">
        <v>3487</v>
      </c>
      <c r="S38" s="5">
        <v>3479</v>
      </c>
      <c r="T38" s="5">
        <v>3484</v>
      </c>
      <c r="U38" s="5">
        <v>3492</v>
      </c>
      <c r="V38" s="13">
        <f t="shared" ref="V38" si="15">+MAX(J38:U38)</f>
        <v>3498</v>
      </c>
      <c r="W38" s="13">
        <f t="shared" ref="W38" si="16">+MIN(J38:U38)</f>
        <v>3479</v>
      </c>
      <c r="X38" s="51">
        <f t="shared" ref="X38" si="17">+V38-W38</f>
        <v>19</v>
      </c>
    </row>
    <row r="39" spans="1:24" x14ac:dyDescent="0.25">
      <c r="A39" s="9"/>
      <c r="B39" s="9" t="s">
        <v>66</v>
      </c>
      <c r="C39" s="13"/>
      <c r="D39" s="13">
        <v>99</v>
      </c>
      <c r="E39" s="13">
        <v>9675</v>
      </c>
      <c r="F39" s="13">
        <v>9773</v>
      </c>
      <c r="G39" s="13"/>
      <c r="H39" s="13"/>
      <c r="I39" s="13">
        <v>35.6</v>
      </c>
      <c r="J39" s="20">
        <v>3519</v>
      </c>
      <c r="K39" s="20">
        <v>3493</v>
      </c>
      <c r="L39" s="20">
        <v>3500</v>
      </c>
      <c r="M39" s="20">
        <v>3501</v>
      </c>
      <c r="N39" s="20">
        <v>3500</v>
      </c>
      <c r="O39" s="20">
        <v>3477</v>
      </c>
      <c r="P39" s="20">
        <v>3500</v>
      </c>
      <c r="Q39" s="20">
        <v>3501</v>
      </c>
      <c r="R39" s="20">
        <v>3508</v>
      </c>
      <c r="S39" s="20">
        <v>3509</v>
      </c>
      <c r="T39" s="20">
        <v>3502</v>
      </c>
      <c r="U39" s="20">
        <v>3501</v>
      </c>
      <c r="V39" s="13">
        <f t="shared" si="9"/>
        <v>3519</v>
      </c>
      <c r="W39" s="13">
        <f t="shared" si="10"/>
        <v>3477</v>
      </c>
      <c r="X39" s="13">
        <f t="shared" si="11"/>
        <v>42</v>
      </c>
    </row>
    <row r="40" spans="1:24" x14ac:dyDescent="0.25">
      <c r="A40" s="9"/>
      <c r="B40" s="9" t="s">
        <v>65</v>
      </c>
      <c r="C40" s="13"/>
      <c r="D40" s="13">
        <v>100</v>
      </c>
      <c r="E40" s="13">
        <v>9773</v>
      </c>
      <c r="F40" s="13">
        <v>9773</v>
      </c>
      <c r="G40" s="13"/>
      <c r="H40" s="13"/>
      <c r="I40" s="13">
        <v>35.6</v>
      </c>
      <c r="J40" s="20">
        <v>3510</v>
      </c>
      <c r="K40" s="20">
        <v>3485</v>
      </c>
      <c r="L40" s="20">
        <v>3491</v>
      </c>
      <c r="M40" s="20">
        <v>3494</v>
      </c>
      <c r="N40" s="20">
        <v>3491</v>
      </c>
      <c r="O40" s="20">
        <v>3468</v>
      </c>
      <c r="P40" s="20">
        <v>3491</v>
      </c>
      <c r="Q40" s="20">
        <v>3493</v>
      </c>
      <c r="R40" s="20">
        <v>3497</v>
      </c>
      <c r="S40" s="20">
        <v>3502</v>
      </c>
      <c r="T40" s="20">
        <v>3495</v>
      </c>
      <c r="U40" s="20">
        <v>3492</v>
      </c>
      <c r="V40" s="13">
        <f t="shared" ref="V40" si="18">+MAX(J40:U40)</f>
        <v>3510</v>
      </c>
      <c r="W40" s="13">
        <f t="shared" ref="W40" si="19">+MIN(J40:U40)</f>
        <v>3468</v>
      </c>
      <c r="X40" s="13">
        <f t="shared" ref="X40" si="20">+V40-W40</f>
        <v>42</v>
      </c>
    </row>
    <row r="41" spans="1:24" x14ac:dyDescent="0.25">
      <c r="A41" s="9"/>
      <c r="B41" s="9"/>
      <c r="C41" s="13"/>
      <c r="D41" s="9"/>
      <c r="E41" s="9"/>
      <c r="F41" s="9"/>
      <c r="G41" s="13"/>
      <c r="H41" s="13"/>
      <c r="I41" s="13"/>
      <c r="J41" s="16"/>
      <c r="K41" s="17"/>
      <c r="L41" s="17"/>
      <c r="M41" s="17"/>
      <c r="N41" s="20"/>
      <c r="O41" s="20"/>
      <c r="P41" s="20"/>
      <c r="Q41" s="20"/>
      <c r="R41" s="20"/>
      <c r="S41" s="20"/>
      <c r="T41" s="20"/>
      <c r="U41" s="17"/>
      <c r="V41" s="13"/>
      <c r="W41" s="13"/>
      <c r="X41" s="13"/>
    </row>
    <row r="42" spans="1:24" x14ac:dyDescent="0.25">
      <c r="A42" s="9"/>
      <c r="B42" s="9"/>
      <c r="C42" s="13"/>
      <c r="D42" s="9"/>
      <c r="E42" s="9"/>
      <c r="F42" s="9"/>
      <c r="G42" s="13"/>
      <c r="H42" s="13"/>
      <c r="I42" s="13"/>
      <c r="J42" s="16"/>
      <c r="K42" s="17"/>
      <c r="L42" s="17"/>
      <c r="M42" s="17"/>
      <c r="N42" s="20"/>
      <c r="O42" s="20"/>
      <c r="P42" s="20"/>
      <c r="Q42" s="20"/>
      <c r="R42" s="20"/>
      <c r="S42" s="20"/>
      <c r="T42" s="20"/>
      <c r="U42" s="17"/>
      <c r="V42" s="13">
        <f t="shared" si="9"/>
        <v>0</v>
      </c>
      <c r="W42" s="13">
        <f t="shared" si="10"/>
        <v>0</v>
      </c>
      <c r="X42" s="13">
        <f t="shared" si="11"/>
        <v>0</v>
      </c>
    </row>
    <row r="43" spans="1:24" ht="18.75" x14ac:dyDescent="0.3">
      <c r="A43" s="8" t="s">
        <v>43</v>
      </c>
      <c r="B43" s="9"/>
      <c r="C43" s="13"/>
      <c r="D43" s="9"/>
      <c r="E43" s="9"/>
      <c r="F43" s="9"/>
      <c r="G43" s="13"/>
      <c r="H43" s="13"/>
      <c r="I43" s="13"/>
      <c r="J43" s="16"/>
      <c r="K43" s="17"/>
      <c r="L43" s="17"/>
      <c r="M43" s="17"/>
      <c r="N43" s="20"/>
      <c r="O43" s="20"/>
      <c r="P43" s="20"/>
      <c r="Q43" s="20"/>
      <c r="R43" s="20"/>
      <c r="S43" s="20"/>
      <c r="T43" s="20"/>
      <c r="U43" s="17"/>
      <c r="V43" s="13">
        <f t="shared" si="9"/>
        <v>0</v>
      </c>
      <c r="W43" s="13">
        <f t="shared" si="10"/>
        <v>0</v>
      </c>
      <c r="X43" s="13">
        <f t="shared" si="11"/>
        <v>0</v>
      </c>
    </row>
    <row r="44" spans="1:24" ht="15.75" x14ac:dyDescent="0.25">
      <c r="A44" s="9"/>
      <c r="B44" s="9" t="s">
        <v>0</v>
      </c>
      <c r="C44" s="21" t="s">
        <v>44</v>
      </c>
      <c r="D44" s="9">
        <v>100</v>
      </c>
      <c r="E44" s="9">
        <v>9772</v>
      </c>
      <c r="F44" s="9">
        <v>9773</v>
      </c>
      <c r="G44" s="13">
        <v>100</v>
      </c>
      <c r="H44" s="13"/>
      <c r="I44" s="13">
        <v>33.200000000000003</v>
      </c>
      <c r="J44" s="20">
        <v>3378</v>
      </c>
      <c r="K44" s="20">
        <v>3371</v>
      </c>
      <c r="L44" s="20">
        <v>3378</v>
      </c>
      <c r="M44" s="20">
        <v>3382</v>
      </c>
      <c r="N44" s="20">
        <v>3375</v>
      </c>
      <c r="O44" s="20">
        <v>3364</v>
      </c>
      <c r="P44" s="20">
        <v>3374</v>
      </c>
      <c r="Q44" s="20">
        <v>3379</v>
      </c>
      <c r="R44" s="20">
        <v>3379</v>
      </c>
      <c r="S44" s="20">
        <v>3394</v>
      </c>
      <c r="T44" s="20">
        <v>3381</v>
      </c>
      <c r="U44" s="20">
        <v>3376</v>
      </c>
      <c r="V44" s="13">
        <f t="shared" si="9"/>
        <v>3394</v>
      </c>
      <c r="W44" s="13">
        <f t="shared" si="10"/>
        <v>3364</v>
      </c>
      <c r="X44" s="13">
        <f t="shared" si="11"/>
        <v>30</v>
      </c>
    </row>
    <row r="45" spans="1:24" ht="15.75" x14ac:dyDescent="0.25">
      <c r="A45" s="9"/>
      <c r="B45" s="9" t="s">
        <v>27</v>
      </c>
      <c r="C45" s="21" t="s">
        <v>29</v>
      </c>
      <c r="D45" s="9">
        <v>7</v>
      </c>
      <c r="E45" s="9">
        <v>684</v>
      </c>
      <c r="F45" s="9">
        <v>9773</v>
      </c>
      <c r="G45" s="13">
        <v>7.9</v>
      </c>
      <c r="H45" s="13">
        <v>9162</v>
      </c>
      <c r="I45" s="13">
        <v>53</v>
      </c>
      <c r="J45" s="20">
        <v>2955</v>
      </c>
      <c r="K45" s="20">
        <v>2938</v>
      </c>
      <c r="L45" s="20">
        <v>2968</v>
      </c>
      <c r="M45" s="20">
        <v>2962</v>
      </c>
      <c r="N45" s="20">
        <v>2960</v>
      </c>
      <c r="O45" s="20">
        <v>2941</v>
      </c>
      <c r="P45" s="20">
        <v>2953</v>
      </c>
      <c r="Q45" s="20">
        <v>2957</v>
      </c>
      <c r="R45" s="20">
        <v>2953</v>
      </c>
      <c r="S45" s="20">
        <v>2976</v>
      </c>
      <c r="T45" s="20">
        <v>2961</v>
      </c>
      <c r="U45" s="20">
        <v>2951</v>
      </c>
      <c r="V45" s="13">
        <f t="shared" si="9"/>
        <v>2976</v>
      </c>
      <c r="W45" s="13">
        <f t="shared" si="10"/>
        <v>2938</v>
      </c>
      <c r="X45" s="13">
        <f t="shared" si="11"/>
        <v>38</v>
      </c>
    </row>
    <row r="46" spans="1:24" ht="15.75" x14ac:dyDescent="0.25">
      <c r="A46" s="9"/>
      <c r="B46" s="9" t="s">
        <v>30</v>
      </c>
      <c r="C46" s="31" t="s">
        <v>45</v>
      </c>
      <c r="D46" s="9">
        <v>4</v>
      </c>
      <c r="E46" s="9">
        <v>295</v>
      </c>
      <c r="F46" s="9">
        <v>9828</v>
      </c>
      <c r="G46" s="13">
        <v>4.9000000000000004</v>
      </c>
      <c r="H46" s="13">
        <v>9466</v>
      </c>
      <c r="I46" s="13">
        <v>54</v>
      </c>
      <c r="J46" s="20">
        <v>2891</v>
      </c>
      <c r="K46" s="20">
        <v>2860</v>
      </c>
      <c r="L46" s="20">
        <v>2902</v>
      </c>
      <c r="M46" s="20">
        <v>2892</v>
      </c>
      <c r="N46" s="20">
        <v>2887</v>
      </c>
      <c r="O46" s="20">
        <v>2855</v>
      </c>
      <c r="P46" s="20">
        <v>2878</v>
      </c>
      <c r="Q46" s="20">
        <v>2884</v>
      </c>
      <c r="R46" s="20">
        <v>2883</v>
      </c>
      <c r="S46" s="20">
        <v>2922</v>
      </c>
      <c r="T46" s="20">
        <v>2894</v>
      </c>
      <c r="U46" s="20">
        <v>2888</v>
      </c>
      <c r="V46" s="13">
        <f t="shared" si="9"/>
        <v>2922</v>
      </c>
      <c r="W46" s="13">
        <f t="shared" si="10"/>
        <v>2855</v>
      </c>
      <c r="X46" s="13">
        <f t="shared" si="11"/>
        <v>67</v>
      </c>
    </row>
    <row r="47" spans="1:24" ht="15.75" x14ac:dyDescent="0.25">
      <c r="A47" s="9"/>
      <c r="B47" s="9" t="s">
        <v>19</v>
      </c>
      <c r="C47" s="31" t="s">
        <v>32</v>
      </c>
      <c r="D47" s="9">
        <v>0</v>
      </c>
      <c r="E47" s="9">
        <v>0</v>
      </c>
      <c r="F47" s="9">
        <v>9828</v>
      </c>
      <c r="G47" s="13">
        <v>1.9</v>
      </c>
      <c r="H47" s="13">
        <v>9768</v>
      </c>
      <c r="I47" s="13">
        <v>55.3</v>
      </c>
      <c r="J47" s="20">
        <v>2765</v>
      </c>
      <c r="K47" s="20">
        <v>2703</v>
      </c>
      <c r="L47" s="20">
        <v>2776</v>
      </c>
      <c r="M47" s="20">
        <v>2756</v>
      </c>
      <c r="N47" s="20">
        <v>2739</v>
      </c>
      <c r="O47" s="20">
        <v>2675</v>
      </c>
      <c r="P47" s="20">
        <v>2726</v>
      </c>
      <c r="Q47" s="20">
        <v>2741</v>
      </c>
      <c r="R47" s="20">
        <v>2741</v>
      </c>
      <c r="S47" s="20">
        <v>2818</v>
      </c>
      <c r="T47" s="20">
        <v>2765</v>
      </c>
      <c r="U47" s="20">
        <v>2768</v>
      </c>
      <c r="V47" s="13">
        <f t="shared" si="9"/>
        <v>2818</v>
      </c>
      <c r="W47" s="13">
        <f t="shared" si="10"/>
        <v>2675</v>
      </c>
      <c r="X47" s="13">
        <f t="shared" si="11"/>
        <v>143</v>
      </c>
    </row>
    <row r="48" spans="1:24" ht="15.75" x14ac:dyDescent="0.25">
      <c r="A48" s="9"/>
      <c r="B48" s="9" t="s">
        <v>31</v>
      </c>
      <c r="C48" s="31" t="s">
        <v>33</v>
      </c>
      <c r="D48" s="9">
        <v>0</v>
      </c>
      <c r="E48" s="9">
        <v>0</v>
      </c>
      <c r="F48" s="9">
        <v>9828</v>
      </c>
      <c r="G48" s="13">
        <v>1.1000000000000001</v>
      </c>
      <c r="H48" s="13">
        <v>9844</v>
      </c>
      <c r="I48" s="13">
        <v>55.8</v>
      </c>
      <c r="J48" s="20">
        <v>2714</v>
      </c>
      <c r="K48" s="20">
        <v>2631</v>
      </c>
      <c r="L48" s="20">
        <v>2724</v>
      </c>
      <c r="M48" s="20">
        <v>2699</v>
      </c>
      <c r="N48" s="20">
        <v>2674</v>
      </c>
      <c r="O48" s="20">
        <v>2584</v>
      </c>
      <c r="P48" s="20">
        <v>2658</v>
      </c>
      <c r="Q48" s="20">
        <v>2679</v>
      </c>
      <c r="R48" s="20">
        <v>2679</v>
      </c>
      <c r="S48" s="20">
        <v>2779</v>
      </c>
      <c r="T48" s="20">
        <v>2712</v>
      </c>
      <c r="U48" s="20">
        <v>2720</v>
      </c>
      <c r="V48" s="13">
        <f t="shared" si="9"/>
        <v>2779</v>
      </c>
      <c r="W48" s="13">
        <f t="shared" si="10"/>
        <v>2584</v>
      </c>
      <c r="X48" s="13">
        <f t="shared" si="11"/>
        <v>195</v>
      </c>
    </row>
    <row r="49" spans="1:24" ht="15.75" x14ac:dyDescent="0.25">
      <c r="A49" s="9"/>
      <c r="B49" s="9" t="s">
        <v>21</v>
      </c>
      <c r="C49" s="21" t="s">
        <v>33</v>
      </c>
      <c r="D49" s="9">
        <v>0</v>
      </c>
      <c r="E49" s="9">
        <v>0</v>
      </c>
      <c r="F49" s="9">
        <v>9828</v>
      </c>
      <c r="G49" s="13">
        <v>0</v>
      </c>
      <c r="H49" s="13">
        <v>9951</v>
      </c>
      <c r="I49" s="13">
        <v>56.4</v>
      </c>
      <c r="J49" s="20">
        <v>2712</v>
      </c>
      <c r="K49" s="20">
        <v>2559</v>
      </c>
      <c r="L49" s="20">
        <v>2718</v>
      </c>
      <c r="M49" s="20">
        <v>2672</v>
      </c>
      <c r="N49" s="20">
        <v>2612</v>
      </c>
      <c r="O49" s="20">
        <v>2349</v>
      </c>
      <c r="P49" s="20">
        <v>2598</v>
      </c>
      <c r="Q49" s="20">
        <v>2545</v>
      </c>
      <c r="R49" s="20">
        <v>2624</v>
      </c>
      <c r="S49" s="20">
        <v>2792</v>
      </c>
      <c r="T49" s="20">
        <v>2598</v>
      </c>
      <c r="U49" s="20">
        <v>2620</v>
      </c>
      <c r="V49" s="13">
        <f t="shared" si="9"/>
        <v>2792</v>
      </c>
      <c r="W49" s="13">
        <f t="shared" si="10"/>
        <v>2349</v>
      </c>
      <c r="X49" s="13">
        <f t="shared" si="11"/>
        <v>443</v>
      </c>
    </row>
    <row r="50" spans="1:24" ht="15.75" x14ac:dyDescent="0.25">
      <c r="A50" s="9"/>
      <c r="B50" s="9" t="s">
        <v>22</v>
      </c>
      <c r="C50" s="21" t="s">
        <v>34</v>
      </c>
      <c r="D50" s="9">
        <v>0</v>
      </c>
      <c r="E50" s="9">
        <v>0</v>
      </c>
      <c r="F50" s="9">
        <v>9828</v>
      </c>
      <c r="G50" s="13">
        <v>0</v>
      </c>
      <c r="H50" s="13">
        <v>9951</v>
      </c>
      <c r="I50" s="13">
        <v>56.4</v>
      </c>
      <c r="J50" s="20">
        <v>2794</v>
      </c>
      <c r="K50" s="20">
        <v>2668</v>
      </c>
      <c r="L50" s="20">
        <v>2786</v>
      </c>
      <c r="M50" s="20">
        <v>2750</v>
      </c>
      <c r="N50" s="20">
        <v>2709</v>
      </c>
      <c r="O50" s="20">
        <v>2583</v>
      </c>
      <c r="P50" s="20">
        <v>2692</v>
      </c>
      <c r="Q50" s="20">
        <v>2736</v>
      </c>
      <c r="R50" s="20">
        <v>2716</v>
      </c>
      <c r="S50" s="20">
        <v>2861</v>
      </c>
      <c r="T50" s="20">
        <v>2771</v>
      </c>
      <c r="U50" s="20">
        <v>2797</v>
      </c>
      <c r="V50" s="13">
        <f t="shared" si="9"/>
        <v>2861</v>
      </c>
      <c r="W50" s="13">
        <f t="shared" si="10"/>
        <v>2583</v>
      </c>
      <c r="X50" s="13">
        <f t="shared" si="11"/>
        <v>278</v>
      </c>
    </row>
    <row r="51" spans="1:24" x14ac:dyDescent="0.25">
      <c r="A51" s="9"/>
      <c r="B51" s="9"/>
      <c r="C51" s="13"/>
      <c r="D51" s="9"/>
      <c r="E51" s="9"/>
      <c r="F51" s="9"/>
      <c r="G51" s="13"/>
      <c r="H51" s="13"/>
      <c r="I51" s="13"/>
      <c r="J51" s="16"/>
      <c r="K51" s="17"/>
      <c r="L51" s="17"/>
      <c r="M51" s="17"/>
      <c r="N51" s="20"/>
      <c r="O51" s="20"/>
      <c r="P51" s="20"/>
      <c r="Q51" s="20"/>
      <c r="R51" s="20"/>
      <c r="S51" s="20"/>
      <c r="T51" s="20"/>
      <c r="U51" s="17"/>
      <c r="V51" s="13"/>
      <c r="W51" s="13"/>
      <c r="X51" s="13"/>
    </row>
    <row r="52" spans="1:24" ht="18.75" x14ac:dyDescent="0.3">
      <c r="A52" s="8" t="s">
        <v>67</v>
      </c>
      <c r="B52" s="9"/>
      <c r="C52" s="13"/>
      <c r="D52" s="9"/>
      <c r="E52" s="9"/>
      <c r="F52" s="9"/>
      <c r="G52" s="13"/>
      <c r="H52" s="13"/>
      <c r="I52" s="13"/>
      <c r="J52" s="12"/>
      <c r="K52" s="13"/>
      <c r="L52" s="13"/>
      <c r="M52" s="13"/>
      <c r="N52" s="9"/>
      <c r="O52" s="9"/>
      <c r="P52" s="9"/>
      <c r="Q52" s="9"/>
      <c r="R52" s="9"/>
      <c r="S52" s="9"/>
      <c r="T52" s="9"/>
      <c r="U52" s="13"/>
      <c r="V52" s="9"/>
      <c r="W52" s="9"/>
      <c r="X52" s="9"/>
    </row>
    <row r="53" spans="1:24" x14ac:dyDescent="0.25">
      <c r="A53" s="9"/>
      <c r="B53" s="9" t="s">
        <v>63</v>
      </c>
      <c r="C53" s="13"/>
      <c r="D53" s="9">
        <v>0</v>
      </c>
      <c r="E53" s="9">
        <v>0</v>
      </c>
      <c r="F53" s="9">
        <v>9828</v>
      </c>
      <c r="G53" s="13"/>
      <c r="H53" s="13"/>
      <c r="I53" s="13">
        <v>40</v>
      </c>
      <c r="J53" s="13">
        <v>3050</v>
      </c>
      <c r="K53" s="13">
        <v>3022</v>
      </c>
      <c r="L53" s="13">
        <v>3055</v>
      </c>
      <c r="M53" s="13">
        <v>3043</v>
      </c>
      <c r="N53" s="13">
        <v>3050</v>
      </c>
      <c r="O53" s="13">
        <v>3040</v>
      </c>
      <c r="P53" s="13">
        <v>3031</v>
      </c>
      <c r="Q53" s="13">
        <v>3046</v>
      </c>
      <c r="R53" s="13">
        <v>3035</v>
      </c>
      <c r="S53" s="13">
        <v>3060</v>
      </c>
      <c r="T53" s="13">
        <v>3045</v>
      </c>
      <c r="U53" s="13">
        <v>3051</v>
      </c>
      <c r="V53" s="13">
        <f t="shared" ref="V53:V59" si="21">+MAX(J53:U53)</f>
        <v>3060</v>
      </c>
      <c r="W53" s="13">
        <f t="shared" ref="W53:W59" si="22">+MIN(J53:U53)</f>
        <v>3022</v>
      </c>
      <c r="X53" s="13">
        <f t="shared" ref="X53:X59" si="23">+V53-W53</f>
        <v>38</v>
      </c>
    </row>
    <row r="54" spans="1:24" x14ac:dyDescent="0.25">
      <c r="A54" s="9"/>
      <c r="B54" s="9" t="s">
        <v>66</v>
      </c>
      <c r="C54" s="13"/>
      <c r="D54" s="9">
        <v>99</v>
      </c>
      <c r="E54" s="9">
        <v>9729</v>
      </c>
      <c r="F54" s="9">
        <v>9828</v>
      </c>
      <c r="G54" s="13"/>
      <c r="H54" s="13"/>
      <c r="I54" s="13">
        <v>38.6</v>
      </c>
      <c r="J54" s="3">
        <v>3520</v>
      </c>
      <c r="K54" s="3">
        <v>3487</v>
      </c>
      <c r="L54" s="3">
        <v>3503</v>
      </c>
      <c r="M54" s="3">
        <v>3503</v>
      </c>
      <c r="N54" s="3">
        <v>3493</v>
      </c>
      <c r="O54" s="3">
        <v>3467</v>
      </c>
      <c r="P54" s="3">
        <v>3498</v>
      </c>
      <c r="Q54" s="3">
        <v>3495</v>
      </c>
      <c r="R54" s="3">
        <v>3508</v>
      </c>
      <c r="S54" s="3">
        <v>3521</v>
      </c>
      <c r="T54" s="3">
        <v>3516</v>
      </c>
      <c r="U54" s="3">
        <v>3500</v>
      </c>
      <c r="V54" s="13">
        <f t="shared" si="21"/>
        <v>3521</v>
      </c>
      <c r="W54" s="13">
        <f t="shared" si="22"/>
        <v>3467</v>
      </c>
      <c r="X54" s="13">
        <f t="shared" si="23"/>
        <v>54</v>
      </c>
    </row>
    <row r="55" spans="1:24" x14ac:dyDescent="0.25">
      <c r="A55" s="9"/>
      <c r="B55" s="9" t="s">
        <v>65</v>
      </c>
      <c r="C55" s="13"/>
      <c r="D55" s="9">
        <v>100</v>
      </c>
      <c r="E55" s="9">
        <v>9828</v>
      </c>
      <c r="F55" s="9">
        <v>9828</v>
      </c>
      <c r="G55" s="13"/>
      <c r="H55" s="13"/>
      <c r="I55" s="13">
        <v>38.6</v>
      </c>
      <c r="J55" s="5">
        <v>3513</v>
      </c>
      <c r="K55" s="5">
        <v>3480</v>
      </c>
      <c r="L55" s="5">
        <v>3495</v>
      </c>
      <c r="M55" s="5">
        <v>3495</v>
      </c>
      <c r="N55" s="5">
        <v>3484</v>
      </c>
      <c r="O55" s="5">
        <v>3458</v>
      </c>
      <c r="P55" s="5">
        <v>3491</v>
      </c>
      <c r="Q55" s="5">
        <v>3487</v>
      </c>
      <c r="R55" s="5">
        <v>3499</v>
      </c>
      <c r="S55" s="5">
        <v>3512</v>
      </c>
      <c r="T55" s="5">
        <v>3508</v>
      </c>
      <c r="U55" s="5">
        <v>3492</v>
      </c>
      <c r="V55" s="13">
        <f t="shared" si="21"/>
        <v>3513</v>
      </c>
      <c r="W55" s="13">
        <f t="shared" si="22"/>
        <v>3458</v>
      </c>
      <c r="X55" s="13">
        <f t="shared" si="23"/>
        <v>55</v>
      </c>
    </row>
    <row r="56" spans="1:24" x14ac:dyDescent="0.25">
      <c r="A56" s="9"/>
      <c r="B56" s="9"/>
      <c r="C56" s="13"/>
      <c r="D56" s="9"/>
      <c r="E56" s="9"/>
      <c r="F56" s="9"/>
      <c r="G56" s="13"/>
      <c r="H56" s="13"/>
      <c r="I56" s="13"/>
      <c r="J56" s="12"/>
      <c r="K56" s="13"/>
      <c r="L56" s="13"/>
      <c r="M56" s="13"/>
      <c r="N56" s="9"/>
      <c r="O56" s="9"/>
      <c r="P56" s="9"/>
      <c r="Q56" s="9"/>
      <c r="R56" s="9"/>
      <c r="S56" s="9"/>
      <c r="T56" s="9"/>
      <c r="U56" s="13"/>
      <c r="V56" s="13">
        <f t="shared" si="21"/>
        <v>0</v>
      </c>
      <c r="W56" s="13">
        <f t="shared" si="22"/>
        <v>0</v>
      </c>
      <c r="X56" s="13">
        <f t="shared" si="23"/>
        <v>0</v>
      </c>
    </row>
    <row r="57" spans="1:24" x14ac:dyDescent="0.25">
      <c r="A57" s="9"/>
      <c r="B57" s="9"/>
      <c r="C57" s="13"/>
      <c r="D57" s="9"/>
      <c r="E57" s="9"/>
      <c r="F57" s="9"/>
      <c r="G57" s="13"/>
      <c r="H57" s="13"/>
      <c r="I57" s="13"/>
      <c r="J57" s="12"/>
      <c r="K57" s="13"/>
      <c r="L57" s="13"/>
      <c r="M57" s="13"/>
      <c r="N57" s="9"/>
      <c r="O57" s="9"/>
      <c r="P57" s="9"/>
      <c r="Q57" s="9"/>
      <c r="R57" s="9"/>
      <c r="S57" s="9"/>
      <c r="T57" s="9"/>
      <c r="U57" s="13"/>
      <c r="V57" s="13">
        <f t="shared" si="21"/>
        <v>0</v>
      </c>
      <c r="W57" s="13">
        <f t="shared" si="22"/>
        <v>0</v>
      </c>
      <c r="X57" s="13">
        <f t="shared" si="23"/>
        <v>0</v>
      </c>
    </row>
    <row r="58" spans="1:24" x14ac:dyDescent="0.25">
      <c r="A58" s="9"/>
      <c r="B58" s="9"/>
      <c r="C58" s="13"/>
      <c r="D58" s="9"/>
      <c r="E58" s="9"/>
      <c r="F58" s="9"/>
      <c r="G58" s="13"/>
      <c r="H58" s="13"/>
      <c r="I58" s="13"/>
      <c r="J58" s="12"/>
      <c r="K58" s="13"/>
      <c r="L58" s="13"/>
      <c r="M58" s="13"/>
      <c r="N58" s="9"/>
      <c r="O58" s="9"/>
      <c r="P58" s="9"/>
      <c r="Q58" s="9"/>
      <c r="R58" s="9"/>
      <c r="S58" s="9"/>
      <c r="T58" s="9"/>
      <c r="U58" s="13"/>
      <c r="V58" s="13">
        <f t="shared" si="21"/>
        <v>0</v>
      </c>
      <c r="W58" s="13">
        <f t="shared" si="22"/>
        <v>0</v>
      </c>
      <c r="X58" s="13">
        <f t="shared" si="23"/>
        <v>0</v>
      </c>
    </row>
    <row r="59" spans="1:24" ht="18.75" x14ac:dyDescent="0.3">
      <c r="A59" s="8" t="s">
        <v>47</v>
      </c>
      <c r="B59" s="9"/>
      <c r="C59" s="13"/>
      <c r="D59" s="9"/>
      <c r="E59" s="9"/>
      <c r="F59" s="9"/>
      <c r="G59" s="13"/>
      <c r="H59" s="13"/>
      <c r="I59" s="13"/>
      <c r="J59" s="12"/>
      <c r="K59" s="13"/>
      <c r="L59" s="13"/>
      <c r="M59" s="13"/>
      <c r="N59" s="9"/>
      <c r="O59" s="9"/>
      <c r="P59" s="9"/>
      <c r="Q59" s="9"/>
      <c r="R59" s="9"/>
      <c r="S59" s="9"/>
      <c r="T59" s="9"/>
      <c r="U59" s="13"/>
      <c r="V59" s="13">
        <f t="shared" si="21"/>
        <v>0</v>
      </c>
      <c r="W59" s="13">
        <f t="shared" si="22"/>
        <v>0</v>
      </c>
      <c r="X59" s="13">
        <f t="shared" si="23"/>
        <v>0</v>
      </c>
    </row>
    <row r="60" spans="1:24" ht="15.75" x14ac:dyDescent="0.25">
      <c r="A60" s="9"/>
      <c r="B60" s="9" t="s">
        <v>0</v>
      </c>
      <c r="C60" s="4" t="s">
        <v>35</v>
      </c>
      <c r="D60" s="9">
        <v>100</v>
      </c>
      <c r="E60" s="9">
        <v>9827</v>
      </c>
      <c r="F60" s="9">
        <v>9828</v>
      </c>
      <c r="G60" s="13"/>
      <c r="H60" s="13"/>
      <c r="I60" s="13">
        <v>35.9</v>
      </c>
      <c r="J60" s="9">
        <v>3385</v>
      </c>
      <c r="K60" s="9">
        <v>3371</v>
      </c>
      <c r="L60" s="9">
        <v>3387</v>
      </c>
      <c r="M60" s="9">
        <v>3390</v>
      </c>
      <c r="N60" s="9">
        <v>3380</v>
      </c>
      <c r="O60" s="9">
        <v>3364</v>
      </c>
      <c r="P60" s="9">
        <v>3379</v>
      </c>
      <c r="Q60" s="9">
        <v>3385</v>
      </c>
      <c r="R60" s="9">
        <v>3386</v>
      </c>
      <c r="S60" s="9">
        <v>3423</v>
      </c>
      <c r="T60" s="9">
        <v>3391</v>
      </c>
      <c r="U60" s="9">
        <v>3381</v>
      </c>
      <c r="V60" s="13">
        <f t="shared" ref="V60:V76" si="24">+MAX(J60:U60)</f>
        <v>3423</v>
      </c>
      <c r="W60" s="13">
        <f t="shared" ref="W60:W76" si="25">+MIN(J60:U60)</f>
        <v>3364</v>
      </c>
      <c r="X60" s="13">
        <f t="shared" ref="X60:X76" si="26">+V60-W60</f>
        <v>59</v>
      </c>
    </row>
    <row r="61" spans="1:24" ht="15.75" x14ac:dyDescent="0.25">
      <c r="A61" s="9"/>
      <c r="B61" s="9" t="s">
        <v>27</v>
      </c>
      <c r="C61" s="4" t="s">
        <v>37</v>
      </c>
      <c r="D61" s="9">
        <v>8</v>
      </c>
      <c r="E61" s="9">
        <v>688</v>
      </c>
      <c r="F61" s="9">
        <v>9823</v>
      </c>
      <c r="G61" s="13">
        <v>8</v>
      </c>
      <c r="H61" s="13">
        <v>9160</v>
      </c>
      <c r="I61" s="13">
        <v>53.5</v>
      </c>
      <c r="J61" s="29">
        <v>2953</v>
      </c>
      <c r="K61" s="29">
        <v>2936</v>
      </c>
      <c r="L61" s="29">
        <v>2968</v>
      </c>
      <c r="M61" s="29">
        <v>2961</v>
      </c>
      <c r="N61" s="29">
        <v>2959</v>
      </c>
      <c r="O61" s="29">
        <v>2939</v>
      </c>
      <c r="P61" s="29">
        <v>2952</v>
      </c>
      <c r="Q61" s="29">
        <v>2956</v>
      </c>
      <c r="R61" s="29">
        <v>2953</v>
      </c>
      <c r="S61" s="29">
        <v>2977</v>
      </c>
      <c r="T61" s="29">
        <v>2961</v>
      </c>
      <c r="U61" s="29">
        <v>2949</v>
      </c>
      <c r="V61" s="13">
        <f t="shared" si="24"/>
        <v>2977</v>
      </c>
      <c r="W61" s="13">
        <f t="shared" si="25"/>
        <v>2936</v>
      </c>
      <c r="X61" s="13">
        <f t="shared" si="26"/>
        <v>41</v>
      </c>
    </row>
    <row r="62" spans="1:24" ht="15.75" x14ac:dyDescent="0.25">
      <c r="A62" s="9"/>
      <c r="B62" s="9" t="s">
        <v>30</v>
      </c>
      <c r="C62" s="30" t="s">
        <v>39</v>
      </c>
      <c r="D62" s="9">
        <v>4</v>
      </c>
      <c r="E62" s="9">
        <v>295</v>
      </c>
      <c r="F62" s="9">
        <f>+F61</f>
        <v>9823</v>
      </c>
      <c r="G62" s="13">
        <v>5.05</v>
      </c>
      <c r="H62" s="13">
        <v>9448</v>
      </c>
      <c r="I62" s="13">
        <v>54.3</v>
      </c>
      <c r="J62" s="29">
        <v>2894</v>
      </c>
      <c r="K62" s="29">
        <v>2863</v>
      </c>
      <c r="L62" s="29">
        <v>2906</v>
      </c>
      <c r="M62" s="29">
        <v>2895</v>
      </c>
      <c r="N62" s="29">
        <v>2890</v>
      </c>
      <c r="O62" s="29">
        <v>2855</v>
      </c>
      <c r="P62" s="29">
        <v>2880</v>
      </c>
      <c r="Q62" s="29">
        <v>2888</v>
      </c>
      <c r="R62" s="29">
        <v>2887</v>
      </c>
      <c r="S62" s="29">
        <v>2927</v>
      </c>
      <c r="T62" s="29">
        <v>2898</v>
      </c>
      <c r="U62" s="29">
        <v>2891</v>
      </c>
      <c r="V62" s="13">
        <f t="shared" si="24"/>
        <v>2927</v>
      </c>
      <c r="W62" s="13">
        <f t="shared" si="25"/>
        <v>2855</v>
      </c>
      <c r="X62" s="13">
        <f t="shared" si="26"/>
        <v>72</v>
      </c>
    </row>
    <row r="63" spans="1:24" ht="15.75" x14ac:dyDescent="0.25">
      <c r="A63" s="9"/>
      <c r="B63" s="9" t="s">
        <v>19</v>
      </c>
      <c r="C63" s="30" t="s">
        <v>42</v>
      </c>
      <c r="D63" s="9">
        <v>0</v>
      </c>
      <c r="E63" s="9">
        <v>0</v>
      </c>
      <c r="F63" s="9">
        <f>+F62</f>
        <v>9823</v>
      </c>
      <c r="G63" s="13">
        <v>2.04</v>
      </c>
      <c r="H63" s="13">
        <v>9748</v>
      </c>
      <c r="I63" s="13">
        <v>55.6</v>
      </c>
      <c r="J63" s="29">
        <v>2773</v>
      </c>
      <c r="K63" s="29">
        <v>2711</v>
      </c>
      <c r="L63" s="29">
        <v>2783</v>
      </c>
      <c r="M63" s="29">
        <v>2760</v>
      </c>
      <c r="N63" s="29">
        <v>2745</v>
      </c>
      <c r="O63" s="29">
        <v>2675</v>
      </c>
      <c r="P63" s="29">
        <v>2730</v>
      </c>
      <c r="Q63" s="29">
        <v>2746</v>
      </c>
      <c r="R63" s="29">
        <v>2748</v>
      </c>
      <c r="S63" s="29">
        <v>2828</v>
      </c>
      <c r="T63" s="29">
        <v>2773</v>
      </c>
      <c r="U63" s="29">
        <v>2775</v>
      </c>
      <c r="V63" s="13">
        <f t="shared" si="24"/>
        <v>2828</v>
      </c>
      <c r="W63" s="13">
        <f t="shared" si="25"/>
        <v>2675</v>
      </c>
      <c r="X63" s="13">
        <f t="shared" si="26"/>
        <v>153</v>
      </c>
    </row>
    <row r="64" spans="1:24" ht="15.75" x14ac:dyDescent="0.25">
      <c r="A64" s="9"/>
      <c r="B64" s="9" t="s">
        <v>31</v>
      </c>
      <c r="C64" s="4" t="s">
        <v>40</v>
      </c>
      <c r="D64" s="9">
        <v>0</v>
      </c>
      <c r="E64" s="9">
        <v>0</v>
      </c>
      <c r="F64" s="9">
        <f t="shared" ref="F64:F65" si="27">+F63</f>
        <v>9823</v>
      </c>
      <c r="G64" s="13">
        <v>1.26</v>
      </c>
      <c r="H64" s="13">
        <v>9826</v>
      </c>
      <c r="I64" s="13">
        <v>56</v>
      </c>
      <c r="J64" s="9">
        <v>2723</v>
      </c>
      <c r="K64" s="9">
        <v>2641</v>
      </c>
      <c r="L64" s="9">
        <v>2732</v>
      </c>
      <c r="M64" s="9">
        <v>2704</v>
      </c>
      <c r="N64" s="9">
        <v>2679</v>
      </c>
      <c r="O64" s="9">
        <v>2584</v>
      </c>
      <c r="P64" s="9">
        <v>2664</v>
      </c>
      <c r="Q64" s="9">
        <v>2685</v>
      </c>
      <c r="R64" s="9">
        <v>2688</v>
      </c>
      <c r="S64" s="9">
        <v>2787</v>
      </c>
      <c r="T64" s="9">
        <v>2721</v>
      </c>
      <c r="U64" s="9">
        <v>2728</v>
      </c>
      <c r="V64" s="13">
        <f t="shared" si="24"/>
        <v>2787</v>
      </c>
      <c r="W64" s="13">
        <f t="shared" si="25"/>
        <v>2584</v>
      </c>
      <c r="X64" s="13">
        <f t="shared" si="26"/>
        <v>203</v>
      </c>
    </row>
    <row r="65" spans="1:24" ht="15.75" x14ac:dyDescent="0.25">
      <c r="A65" s="9"/>
      <c r="B65" s="9" t="s">
        <v>21</v>
      </c>
      <c r="C65" s="4" t="s">
        <v>40</v>
      </c>
      <c r="D65" s="9">
        <v>0</v>
      </c>
      <c r="E65" s="9">
        <v>0</v>
      </c>
      <c r="F65" s="9">
        <f t="shared" si="27"/>
        <v>9823</v>
      </c>
      <c r="G65" s="13">
        <v>0.15</v>
      </c>
      <c r="H65" s="13">
        <v>9936</v>
      </c>
      <c r="I65" s="13">
        <v>56.8</v>
      </c>
      <c r="J65" s="9">
        <v>2625</v>
      </c>
      <c r="K65" s="32">
        <v>2469</v>
      </c>
      <c r="L65" s="9">
        <v>2633</v>
      </c>
      <c r="M65" s="9">
        <v>2584</v>
      </c>
      <c r="N65" s="9">
        <v>2536</v>
      </c>
      <c r="O65" s="9">
        <v>2212</v>
      </c>
      <c r="P65" s="9">
        <v>2508</v>
      </c>
      <c r="Q65" s="9">
        <v>2558</v>
      </c>
      <c r="R65" s="9">
        <v>2553</v>
      </c>
      <c r="S65" s="9">
        <v>2716</v>
      </c>
      <c r="T65" s="9">
        <v>2617</v>
      </c>
      <c r="U65" s="9">
        <v>2627</v>
      </c>
      <c r="V65" s="13">
        <f t="shared" si="24"/>
        <v>2716</v>
      </c>
      <c r="W65" s="13">
        <f t="shared" si="25"/>
        <v>2212</v>
      </c>
      <c r="X65" s="13">
        <f t="shared" si="26"/>
        <v>504</v>
      </c>
    </row>
    <row r="66" spans="1:24" ht="15.75" x14ac:dyDescent="0.25">
      <c r="A66" s="9"/>
      <c r="B66" s="9" t="s">
        <v>22</v>
      </c>
      <c r="C66" s="4" t="s">
        <v>41</v>
      </c>
      <c r="D66" s="9">
        <v>0</v>
      </c>
      <c r="E66" s="9">
        <v>0</v>
      </c>
      <c r="F66" s="9">
        <v>9823</v>
      </c>
      <c r="G66" s="13">
        <v>0.15</v>
      </c>
      <c r="H66" s="13">
        <v>9936</v>
      </c>
      <c r="I66" s="13">
        <v>56.8</v>
      </c>
      <c r="J66" s="9">
        <v>2797</v>
      </c>
      <c r="K66" s="9">
        <v>2666</v>
      </c>
      <c r="L66" s="9">
        <v>2786</v>
      </c>
      <c r="M66" s="9">
        <v>2746</v>
      </c>
      <c r="N66" s="9">
        <v>2706</v>
      </c>
      <c r="O66" s="9">
        <v>2546</v>
      </c>
      <c r="P66" s="9">
        <v>2680</v>
      </c>
      <c r="Q66" s="9">
        <v>2728</v>
      </c>
      <c r="R66" s="9">
        <v>2713</v>
      </c>
      <c r="S66" s="9">
        <v>2866</v>
      </c>
      <c r="T66" s="9">
        <v>2771</v>
      </c>
      <c r="U66" s="9">
        <v>2798</v>
      </c>
      <c r="V66" s="13">
        <f t="shared" si="24"/>
        <v>2866</v>
      </c>
      <c r="W66" s="13">
        <f t="shared" si="25"/>
        <v>2546</v>
      </c>
      <c r="X66" s="13">
        <f t="shared" si="26"/>
        <v>320</v>
      </c>
    </row>
    <row r="67" spans="1:24" x14ac:dyDescent="0.25">
      <c r="A67" s="9"/>
      <c r="B67" s="9"/>
      <c r="C67" s="13"/>
      <c r="D67" s="9"/>
      <c r="E67" s="9"/>
      <c r="F67" s="9"/>
      <c r="G67" s="13"/>
      <c r="H67" s="13"/>
      <c r="I67" s="13"/>
      <c r="J67" s="12"/>
      <c r="K67" s="13"/>
      <c r="L67" s="13"/>
      <c r="M67" s="13"/>
      <c r="N67" s="9"/>
      <c r="O67" s="9"/>
      <c r="P67" s="9"/>
      <c r="Q67" s="9"/>
      <c r="R67" s="9"/>
      <c r="S67" s="9"/>
      <c r="T67" s="9"/>
      <c r="U67" s="13"/>
      <c r="V67" s="13">
        <f t="shared" si="24"/>
        <v>0</v>
      </c>
      <c r="W67" s="13">
        <f t="shared" si="25"/>
        <v>0</v>
      </c>
      <c r="X67" s="13">
        <f t="shared" si="26"/>
        <v>0</v>
      </c>
    </row>
    <row r="68" spans="1:24" ht="18.75" x14ac:dyDescent="0.3">
      <c r="A68" s="8" t="s">
        <v>62</v>
      </c>
      <c r="B68" s="9"/>
      <c r="C68" s="13"/>
      <c r="D68" s="9"/>
      <c r="E68" s="9"/>
      <c r="F68" s="9"/>
      <c r="G68" s="11"/>
      <c r="H68" s="13"/>
      <c r="I68" s="13"/>
      <c r="J68" s="12"/>
      <c r="K68" s="13"/>
      <c r="L68" s="13"/>
      <c r="M68" s="13"/>
      <c r="N68" s="9"/>
      <c r="O68" s="9"/>
      <c r="P68" s="9"/>
      <c r="Q68" s="9"/>
      <c r="R68" s="9"/>
      <c r="S68" s="9"/>
      <c r="T68" s="9"/>
      <c r="U68" s="13"/>
      <c r="V68" s="13">
        <f t="shared" si="24"/>
        <v>0</v>
      </c>
      <c r="W68" s="13">
        <f t="shared" si="25"/>
        <v>0</v>
      </c>
      <c r="X68" s="13">
        <f t="shared" si="26"/>
        <v>0</v>
      </c>
    </row>
    <row r="69" spans="1:24" x14ac:dyDescent="0.25">
      <c r="A69" s="9"/>
      <c r="B69" s="9" t="s">
        <v>63</v>
      </c>
      <c r="C69" s="13"/>
      <c r="D69" s="13">
        <v>0</v>
      </c>
      <c r="E69" s="13">
        <v>0</v>
      </c>
      <c r="F69" s="13">
        <v>9823</v>
      </c>
      <c r="G69" s="13"/>
      <c r="H69" s="13"/>
      <c r="I69" s="13">
        <v>41.6</v>
      </c>
      <c r="J69">
        <v>3056</v>
      </c>
      <c r="K69">
        <v>3037</v>
      </c>
      <c r="L69">
        <v>3064</v>
      </c>
      <c r="M69">
        <v>3052</v>
      </c>
      <c r="N69">
        <v>3053</v>
      </c>
      <c r="O69">
        <v>3040</v>
      </c>
      <c r="P69">
        <v>3031</v>
      </c>
      <c r="Q69">
        <v>3046</v>
      </c>
      <c r="R69">
        <v>3035</v>
      </c>
      <c r="S69">
        <v>3070</v>
      </c>
      <c r="T69">
        <v>3054</v>
      </c>
      <c r="U69">
        <v>3057</v>
      </c>
      <c r="V69" s="13">
        <f t="shared" si="24"/>
        <v>3070</v>
      </c>
      <c r="W69" s="13">
        <f t="shared" si="25"/>
        <v>3031</v>
      </c>
      <c r="X69" s="13">
        <f t="shared" si="26"/>
        <v>39</v>
      </c>
    </row>
    <row r="70" spans="1:24" ht="15.75" x14ac:dyDescent="0.25">
      <c r="A70" s="9"/>
      <c r="B70" s="9" t="s">
        <v>66</v>
      </c>
      <c r="C70" s="13"/>
      <c r="D70" s="13">
        <v>99</v>
      </c>
      <c r="E70" s="13">
        <v>9724</v>
      </c>
      <c r="F70" s="13">
        <v>9823</v>
      </c>
      <c r="G70" s="13"/>
      <c r="H70" s="13"/>
      <c r="I70" s="13"/>
      <c r="J70" s="7">
        <v>3521</v>
      </c>
      <c r="K70" s="7">
        <v>3485</v>
      </c>
      <c r="L70" s="7">
        <v>3504</v>
      </c>
      <c r="M70" s="7">
        <v>3503</v>
      </c>
      <c r="N70" s="7">
        <v>3492</v>
      </c>
      <c r="O70" s="7">
        <v>3463</v>
      </c>
      <c r="P70" s="7">
        <v>3498</v>
      </c>
      <c r="Q70" s="7">
        <v>3492</v>
      </c>
      <c r="R70" s="7">
        <v>3509</v>
      </c>
      <c r="S70" s="7">
        <v>3521</v>
      </c>
      <c r="T70" s="7">
        <v>3519</v>
      </c>
      <c r="U70" s="7">
        <v>3499</v>
      </c>
      <c r="V70" s="13">
        <f t="shared" ref="V70" si="28">+MAX(J70:U70)</f>
        <v>3521</v>
      </c>
      <c r="W70" s="13">
        <f t="shared" ref="W70" si="29">+MIN(J70:U70)</f>
        <v>3463</v>
      </c>
      <c r="X70" s="24">
        <f t="shared" ref="X70" si="30">+V70-W70</f>
        <v>58</v>
      </c>
    </row>
    <row r="71" spans="1:24" ht="15.75" x14ac:dyDescent="0.25">
      <c r="A71" s="9"/>
      <c r="B71" s="9" t="s">
        <v>65</v>
      </c>
      <c r="C71" s="13"/>
      <c r="D71" s="13">
        <v>100</v>
      </c>
      <c r="E71" s="13"/>
      <c r="F71" s="13">
        <v>9823</v>
      </c>
      <c r="G71" s="13"/>
      <c r="H71" s="13">
        <v>9724</v>
      </c>
      <c r="I71" s="13"/>
      <c r="J71">
        <v>3511</v>
      </c>
      <c r="K71">
        <v>3475</v>
      </c>
      <c r="L71">
        <v>3495</v>
      </c>
      <c r="M71">
        <v>3494</v>
      </c>
      <c r="N71">
        <v>3484</v>
      </c>
      <c r="O71">
        <v>3454</v>
      </c>
      <c r="P71">
        <v>3489</v>
      </c>
      <c r="Q71">
        <v>3483</v>
      </c>
      <c r="R71">
        <v>3501</v>
      </c>
      <c r="S71">
        <v>3512</v>
      </c>
      <c r="T71">
        <v>3511</v>
      </c>
      <c r="U71">
        <v>3492</v>
      </c>
      <c r="V71" s="13">
        <f t="shared" si="24"/>
        <v>3512</v>
      </c>
      <c r="W71" s="13">
        <f t="shared" si="25"/>
        <v>3454</v>
      </c>
      <c r="X71" s="24">
        <f t="shared" si="26"/>
        <v>58</v>
      </c>
    </row>
    <row r="72" spans="1:24" x14ac:dyDescent="0.25">
      <c r="A72" s="9"/>
      <c r="B72" s="9"/>
      <c r="C72" s="13"/>
      <c r="D72" s="13"/>
      <c r="E72" s="13"/>
      <c r="F72" s="13"/>
      <c r="G72" s="13"/>
      <c r="H72" s="13"/>
      <c r="I72" s="13"/>
      <c r="J72" s="12"/>
      <c r="K72" s="13"/>
      <c r="L72" s="13"/>
      <c r="M72" s="13"/>
      <c r="N72" s="9"/>
      <c r="O72" s="9"/>
      <c r="P72" s="9"/>
      <c r="Q72" s="9"/>
      <c r="R72" s="9"/>
      <c r="S72" s="9"/>
      <c r="T72" s="9"/>
      <c r="U72" s="13"/>
      <c r="V72" s="13">
        <f t="shared" si="24"/>
        <v>0</v>
      </c>
      <c r="W72" s="13">
        <f t="shared" si="25"/>
        <v>0</v>
      </c>
      <c r="X72" s="13">
        <f t="shared" si="26"/>
        <v>0</v>
      </c>
    </row>
    <row r="73" spans="1:24" x14ac:dyDescent="0.25">
      <c r="A73" s="9"/>
      <c r="B73" s="9"/>
      <c r="C73" s="13"/>
      <c r="D73" s="9"/>
      <c r="E73" s="9"/>
      <c r="F73" s="9"/>
      <c r="G73" s="13"/>
      <c r="H73" s="13"/>
      <c r="I73" s="13"/>
      <c r="J73" s="12"/>
      <c r="K73" s="13"/>
      <c r="L73" s="13"/>
      <c r="M73" s="13"/>
      <c r="N73" s="9"/>
      <c r="O73" s="9"/>
      <c r="P73" s="9"/>
      <c r="Q73" s="9"/>
      <c r="R73" s="9"/>
      <c r="S73" s="9"/>
      <c r="T73" s="9"/>
      <c r="U73" s="13"/>
      <c r="V73" s="13">
        <f t="shared" si="24"/>
        <v>0</v>
      </c>
      <c r="W73" s="13">
        <f t="shared" si="25"/>
        <v>0</v>
      </c>
      <c r="X73" s="13">
        <f t="shared" si="26"/>
        <v>0</v>
      </c>
    </row>
    <row r="74" spans="1:24" x14ac:dyDescent="0.25">
      <c r="A74" s="9"/>
      <c r="B74" s="9"/>
      <c r="C74" s="13"/>
      <c r="D74" s="9"/>
      <c r="E74" s="9"/>
      <c r="F74" s="9"/>
      <c r="G74" s="13"/>
      <c r="H74" s="13"/>
      <c r="I74" s="13"/>
      <c r="J74" s="12"/>
      <c r="K74" s="13"/>
      <c r="L74" s="13"/>
      <c r="M74" s="13"/>
      <c r="N74" s="9"/>
      <c r="O74" s="9"/>
      <c r="P74" s="9"/>
      <c r="Q74" s="9"/>
      <c r="R74" s="9"/>
      <c r="S74" s="9"/>
      <c r="T74" s="9"/>
      <c r="U74" s="13"/>
      <c r="V74" s="13">
        <f t="shared" si="24"/>
        <v>0</v>
      </c>
      <c r="W74" s="13">
        <f t="shared" si="25"/>
        <v>0</v>
      </c>
      <c r="X74" s="13">
        <f t="shared" si="26"/>
        <v>0</v>
      </c>
    </row>
    <row r="75" spans="1:24" ht="18.75" x14ac:dyDescent="0.3">
      <c r="A75" s="8" t="s">
        <v>46</v>
      </c>
      <c r="B75" s="9"/>
      <c r="C75" s="13"/>
      <c r="D75" s="9"/>
      <c r="E75" s="9"/>
      <c r="F75" s="9"/>
      <c r="G75" s="13"/>
      <c r="H75" s="13"/>
      <c r="I75" s="13"/>
      <c r="J75" s="12"/>
      <c r="K75" s="13"/>
      <c r="L75" s="13"/>
      <c r="M75" s="13"/>
      <c r="N75" s="9"/>
      <c r="O75" s="9"/>
      <c r="P75" s="9"/>
      <c r="Q75" s="9"/>
      <c r="R75" s="9"/>
      <c r="S75" s="9"/>
      <c r="T75" s="9"/>
      <c r="U75" s="13"/>
      <c r="V75" s="13">
        <f t="shared" si="24"/>
        <v>0</v>
      </c>
      <c r="W75" s="13">
        <f t="shared" si="25"/>
        <v>0</v>
      </c>
      <c r="X75" s="13">
        <f t="shared" si="26"/>
        <v>0</v>
      </c>
    </row>
    <row r="76" spans="1:24" ht="15.75" x14ac:dyDescent="0.25">
      <c r="A76" s="9"/>
      <c r="B76" s="9" t="s">
        <v>0</v>
      </c>
      <c r="C76" s="4" t="s">
        <v>35</v>
      </c>
      <c r="D76" s="9">
        <v>100</v>
      </c>
      <c r="E76" s="9">
        <v>9820</v>
      </c>
      <c r="F76" s="9">
        <v>9823</v>
      </c>
      <c r="G76" s="13">
        <v>100</v>
      </c>
      <c r="H76" s="13"/>
      <c r="I76" s="13">
        <v>34.799999999999997</v>
      </c>
      <c r="J76" s="20">
        <v>3378</v>
      </c>
      <c r="K76" s="20">
        <v>3365</v>
      </c>
      <c r="L76" s="20">
        <v>3376</v>
      </c>
      <c r="M76" s="20">
        <v>3377</v>
      </c>
      <c r="N76" s="20">
        <v>3370</v>
      </c>
      <c r="O76" s="20">
        <v>3356</v>
      </c>
      <c r="P76" s="20">
        <v>3368</v>
      </c>
      <c r="Q76" s="20">
        <v>3374</v>
      </c>
      <c r="R76" s="20">
        <v>3375</v>
      </c>
      <c r="S76" s="20">
        <v>3412</v>
      </c>
      <c r="T76" s="20">
        <v>3379</v>
      </c>
      <c r="U76" s="20">
        <v>3369</v>
      </c>
      <c r="V76" s="13">
        <f t="shared" si="24"/>
        <v>3412</v>
      </c>
      <c r="W76" s="13">
        <f t="shared" si="25"/>
        <v>3356</v>
      </c>
      <c r="X76" s="13">
        <f t="shared" si="26"/>
        <v>56</v>
      </c>
    </row>
    <row r="77" spans="1:24" ht="15.75" x14ac:dyDescent="0.25">
      <c r="A77" s="9"/>
      <c r="B77" s="9" t="s">
        <v>27</v>
      </c>
      <c r="C77" s="4" t="s">
        <v>29</v>
      </c>
      <c r="D77" s="9">
        <v>8</v>
      </c>
      <c r="E77" s="9">
        <v>690</v>
      </c>
      <c r="F77" s="9">
        <v>9775</v>
      </c>
      <c r="G77" s="13">
        <v>8.3000000000000007</v>
      </c>
      <c r="H77" s="13">
        <v>9114</v>
      </c>
      <c r="I77" s="13">
        <v>52.4</v>
      </c>
      <c r="J77" s="20">
        <v>2954</v>
      </c>
      <c r="K77" s="20">
        <v>2938</v>
      </c>
      <c r="L77" s="20">
        <v>2970</v>
      </c>
      <c r="M77" s="20">
        <v>2963</v>
      </c>
      <c r="N77" s="20">
        <v>2962</v>
      </c>
      <c r="O77" s="20">
        <v>2942</v>
      </c>
      <c r="P77" s="20">
        <v>2955</v>
      </c>
      <c r="Q77" s="20">
        <v>2960</v>
      </c>
      <c r="R77" s="20">
        <v>2957</v>
      </c>
      <c r="S77" s="20">
        <v>2981</v>
      </c>
      <c r="T77" s="20">
        <v>2965</v>
      </c>
      <c r="U77" s="20">
        <v>2952</v>
      </c>
      <c r="V77" s="13">
        <f t="shared" ref="V77:V86" si="31">+MAX(J77:U77)</f>
        <v>2981</v>
      </c>
      <c r="W77" s="13">
        <f t="shared" ref="W77:W86" si="32">+MIN(J77:U77)</f>
        <v>2938</v>
      </c>
      <c r="X77" s="13">
        <f t="shared" ref="X77:X86" si="33">+V77-W77</f>
        <v>43</v>
      </c>
    </row>
    <row r="78" spans="1:24" ht="15.75" x14ac:dyDescent="0.25">
      <c r="A78" s="9"/>
      <c r="B78" s="9" t="s">
        <v>30</v>
      </c>
      <c r="C78" s="4" t="s">
        <v>45</v>
      </c>
      <c r="D78" s="9">
        <v>3</v>
      </c>
      <c r="E78" s="9">
        <v>293</v>
      </c>
      <c r="F78" s="9">
        <v>9775</v>
      </c>
      <c r="G78" s="13">
        <v>5.2</v>
      </c>
      <c r="H78" s="13">
        <v>9419</v>
      </c>
      <c r="I78" s="13">
        <v>53.3</v>
      </c>
      <c r="J78" s="20">
        <v>2893</v>
      </c>
      <c r="K78" s="20">
        <v>2863</v>
      </c>
      <c r="L78" s="20">
        <v>2908</v>
      </c>
      <c r="M78" s="20">
        <v>2896</v>
      </c>
      <c r="N78" s="20">
        <v>2892</v>
      </c>
      <c r="O78" s="20">
        <v>2857</v>
      </c>
      <c r="P78" s="20">
        <v>2882</v>
      </c>
      <c r="Q78" s="20">
        <v>2889</v>
      </c>
      <c r="R78" s="20">
        <v>2889</v>
      </c>
      <c r="S78" s="20">
        <v>2929</v>
      </c>
      <c r="T78" s="20">
        <v>2901</v>
      </c>
      <c r="U78" s="20">
        <v>2893</v>
      </c>
      <c r="V78" s="13">
        <f t="shared" si="31"/>
        <v>2929</v>
      </c>
      <c r="W78" s="13">
        <f t="shared" si="32"/>
        <v>2857</v>
      </c>
      <c r="X78" s="13">
        <f t="shared" si="33"/>
        <v>72</v>
      </c>
    </row>
    <row r="79" spans="1:24" ht="15.75" x14ac:dyDescent="0.25">
      <c r="A79" s="9"/>
      <c r="B79" s="9" t="s">
        <v>19</v>
      </c>
      <c r="C79" s="30" t="s">
        <v>42</v>
      </c>
      <c r="D79" s="9">
        <v>0</v>
      </c>
      <c r="E79" s="9">
        <v>0</v>
      </c>
      <c r="F79" s="9">
        <v>9775</v>
      </c>
      <c r="G79" s="13">
        <v>2.2000000000000002</v>
      </c>
      <c r="H79" s="13">
        <v>9720</v>
      </c>
      <c r="I79" s="13">
        <v>54.6</v>
      </c>
      <c r="J79" s="20">
        <v>2774</v>
      </c>
      <c r="K79" s="20">
        <v>2715</v>
      </c>
      <c r="L79" s="20">
        <v>2787</v>
      </c>
      <c r="M79" s="20">
        <v>2765</v>
      </c>
      <c r="N79" s="20">
        <v>2750</v>
      </c>
      <c r="O79" s="20">
        <v>2679</v>
      </c>
      <c r="P79" s="20">
        <v>2735</v>
      </c>
      <c r="Q79" s="20">
        <v>2751</v>
      </c>
      <c r="R79" s="20">
        <v>2755</v>
      </c>
      <c r="S79" s="20">
        <v>2833</v>
      </c>
      <c r="T79" s="20">
        <v>2780</v>
      </c>
      <c r="U79" s="20">
        <v>2779</v>
      </c>
      <c r="V79" s="13">
        <f t="shared" si="31"/>
        <v>2833</v>
      </c>
      <c r="W79" s="13">
        <f t="shared" si="32"/>
        <v>2679</v>
      </c>
      <c r="X79" s="13">
        <f t="shared" si="33"/>
        <v>154</v>
      </c>
    </row>
    <row r="80" spans="1:24" ht="15.75" x14ac:dyDescent="0.25">
      <c r="A80" s="9"/>
      <c r="B80" s="9" t="s">
        <v>31</v>
      </c>
      <c r="C80" s="30" t="s">
        <v>33</v>
      </c>
      <c r="D80" s="9">
        <v>0</v>
      </c>
      <c r="E80" s="9">
        <v>0</v>
      </c>
      <c r="F80" s="9">
        <v>9775</v>
      </c>
      <c r="G80" s="13">
        <v>1.35</v>
      </c>
      <c r="H80" s="13">
        <v>9802</v>
      </c>
      <c r="I80" s="13">
        <v>55</v>
      </c>
      <c r="J80" s="20">
        <v>2723</v>
      </c>
      <c r="K80" s="20">
        <v>2644</v>
      </c>
      <c r="L80" s="20">
        <v>2735</v>
      </c>
      <c r="M80" s="20">
        <v>2706</v>
      </c>
      <c r="N80" s="20">
        <v>2682</v>
      </c>
      <c r="O80" s="32">
        <v>2585</v>
      </c>
      <c r="P80" s="20">
        <v>2665</v>
      </c>
      <c r="Q80" s="20">
        <v>2687</v>
      </c>
      <c r="R80" s="20">
        <v>2692</v>
      </c>
      <c r="S80" s="20">
        <v>2792</v>
      </c>
      <c r="T80" s="20">
        <v>2727</v>
      </c>
      <c r="U80" s="20">
        <v>2730</v>
      </c>
      <c r="V80" s="13">
        <f t="shared" si="31"/>
        <v>2792</v>
      </c>
      <c r="W80" s="13">
        <f t="shared" si="32"/>
        <v>2585</v>
      </c>
      <c r="X80" s="13">
        <f t="shared" si="33"/>
        <v>207</v>
      </c>
    </row>
    <row r="81" spans="1:24" ht="15.75" x14ac:dyDescent="0.25">
      <c r="A81" s="9"/>
      <c r="B81" s="9" t="s">
        <v>21</v>
      </c>
      <c r="C81" s="4" t="s">
        <v>33</v>
      </c>
      <c r="D81" s="9">
        <v>0</v>
      </c>
      <c r="E81" s="9">
        <v>0</v>
      </c>
      <c r="F81" s="9">
        <v>9775</v>
      </c>
      <c r="G81" s="13">
        <v>0.27</v>
      </c>
      <c r="H81" s="13">
        <v>9909</v>
      </c>
      <c r="I81" s="13">
        <v>55.6</v>
      </c>
      <c r="J81" s="20">
        <v>2634</v>
      </c>
      <c r="K81" s="20">
        <v>2492</v>
      </c>
      <c r="L81" s="20">
        <v>2644</v>
      </c>
      <c r="M81" s="20">
        <v>2600</v>
      </c>
      <c r="N81" s="20">
        <v>2552</v>
      </c>
      <c r="O81" s="20">
        <v>2248</v>
      </c>
      <c r="P81" s="20">
        <v>2524</v>
      </c>
      <c r="Q81" s="20">
        <v>2570</v>
      </c>
      <c r="R81" s="20">
        <v>2571</v>
      </c>
      <c r="S81" s="20">
        <v>2725</v>
      </c>
      <c r="T81" s="20">
        <v>2631</v>
      </c>
      <c r="U81" s="20">
        <v>2647</v>
      </c>
      <c r="V81" s="13">
        <f t="shared" si="31"/>
        <v>2725</v>
      </c>
      <c r="W81" s="13">
        <f t="shared" si="32"/>
        <v>2248</v>
      </c>
      <c r="X81" s="13">
        <f t="shared" si="33"/>
        <v>477</v>
      </c>
    </row>
    <row r="82" spans="1:24" ht="15.75" x14ac:dyDescent="0.25">
      <c r="A82" s="9"/>
      <c r="B82" s="9" t="s">
        <v>22</v>
      </c>
      <c r="C82" s="4" t="s">
        <v>34</v>
      </c>
      <c r="D82" s="9">
        <v>0</v>
      </c>
      <c r="E82" s="9">
        <v>0</v>
      </c>
      <c r="F82" s="9">
        <v>9775</v>
      </c>
      <c r="G82" s="13">
        <f>+G81</f>
        <v>0.27</v>
      </c>
      <c r="H82" s="13">
        <v>9909</v>
      </c>
      <c r="I82" s="13">
        <v>55.6</v>
      </c>
      <c r="J82" s="20">
        <v>2833</v>
      </c>
      <c r="K82" s="20">
        <v>2717</v>
      </c>
      <c r="L82" s="20">
        <v>2816</v>
      </c>
      <c r="M82" s="20">
        <v>2783</v>
      </c>
      <c r="N82" s="20">
        <v>2745</v>
      </c>
      <c r="O82" s="20">
        <v>2625</v>
      </c>
      <c r="P82" s="20">
        <v>2726</v>
      </c>
      <c r="Q82" s="20">
        <v>2766</v>
      </c>
      <c r="R82" s="20">
        <v>2754</v>
      </c>
      <c r="S82" s="20">
        <v>2892</v>
      </c>
      <c r="T82" s="20">
        <v>2809</v>
      </c>
      <c r="U82" s="20">
        <v>2830</v>
      </c>
      <c r="V82" s="13">
        <f t="shared" si="31"/>
        <v>2892</v>
      </c>
      <c r="W82" s="13">
        <f t="shared" si="32"/>
        <v>2625</v>
      </c>
      <c r="X82" s="13">
        <f t="shared" si="33"/>
        <v>267</v>
      </c>
    </row>
    <row r="83" spans="1:24" x14ac:dyDescent="0.25">
      <c r="A83" s="9"/>
      <c r="B83" s="9"/>
      <c r="C83" s="13"/>
      <c r="D83" s="9"/>
      <c r="E83" s="9"/>
      <c r="F83" s="9"/>
      <c r="G83" s="13"/>
      <c r="H83" s="13"/>
      <c r="I83" s="13"/>
      <c r="J83" s="12"/>
      <c r="K83" s="13"/>
      <c r="L83" s="13"/>
      <c r="M83" s="13"/>
      <c r="N83" s="9"/>
      <c r="O83" s="9"/>
      <c r="P83" s="9"/>
      <c r="Q83" s="9"/>
      <c r="R83" s="9"/>
      <c r="S83" s="9"/>
      <c r="T83" s="9"/>
      <c r="U83" s="13"/>
      <c r="V83" s="13">
        <f t="shared" si="31"/>
        <v>0</v>
      </c>
      <c r="W83" s="13">
        <f t="shared" si="32"/>
        <v>0</v>
      </c>
      <c r="X83" s="13">
        <f t="shared" si="33"/>
        <v>0</v>
      </c>
    </row>
    <row r="84" spans="1:24" x14ac:dyDescent="0.25">
      <c r="A84" s="9"/>
      <c r="B84" s="9"/>
      <c r="C84" s="13"/>
      <c r="D84" s="9"/>
      <c r="E84" s="9"/>
      <c r="F84" s="9"/>
      <c r="G84" s="13"/>
      <c r="H84" s="13"/>
      <c r="I84" s="13"/>
      <c r="J84" s="12"/>
      <c r="K84" s="13"/>
      <c r="L84" s="13"/>
      <c r="M84" s="13"/>
      <c r="N84" s="9"/>
      <c r="O84" s="9"/>
      <c r="P84" s="9"/>
      <c r="Q84" s="9"/>
      <c r="R84" s="9"/>
      <c r="S84" s="9"/>
      <c r="T84" s="9"/>
      <c r="U84" s="13"/>
      <c r="V84" s="13">
        <f t="shared" si="31"/>
        <v>0</v>
      </c>
      <c r="W84" s="13">
        <f t="shared" si="32"/>
        <v>0</v>
      </c>
      <c r="X84" s="13">
        <f t="shared" si="33"/>
        <v>0</v>
      </c>
    </row>
    <row r="85" spans="1:24" x14ac:dyDescent="0.25">
      <c r="A85" s="9"/>
      <c r="B85" s="9"/>
      <c r="C85" s="13"/>
      <c r="D85" s="9"/>
      <c r="E85" s="9"/>
      <c r="F85" s="9"/>
      <c r="G85" s="13"/>
      <c r="H85" s="13"/>
      <c r="I85" s="13"/>
      <c r="J85" s="12"/>
      <c r="K85" s="13"/>
      <c r="L85" s="13"/>
      <c r="M85" s="13"/>
      <c r="N85" s="9"/>
      <c r="O85" s="9"/>
      <c r="P85" s="9"/>
      <c r="Q85" s="9"/>
      <c r="R85" s="9"/>
      <c r="S85" s="9"/>
      <c r="T85" s="9"/>
      <c r="U85" s="13"/>
      <c r="V85" s="13">
        <f t="shared" si="31"/>
        <v>0</v>
      </c>
      <c r="W85" s="13">
        <f t="shared" si="32"/>
        <v>0</v>
      </c>
      <c r="X85" s="13">
        <f t="shared" si="33"/>
        <v>0</v>
      </c>
    </row>
    <row r="86" spans="1:24" x14ac:dyDescent="0.25">
      <c r="A86" s="9"/>
      <c r="B86" s="9"/>
      <c r="C86" s="13"/>
      <c r="D86" s="9"/>
      <c r="E86" s="9"/>
      <c r="F86" s="9"/>
      <c r="G86" s="13"/>
      <c r="H86" s="13"/>
      <c r="I86" s="13"/>
      <c r="J86" s="12"/>
      <c r="K86" s="13"/>
      <c r="L86" s="13"/>
      <c r="M86" s="13"/>
      <c r="N86" s="9"/>
      <c r="O86" s="9"/>
      <c r="P86" s="9"/>
      <c r="Q86" s="9"/>
      <c r="R86" s="9"/>
      <c r="S86" s="9"/>
      <c r="T86" s="9"/>
      <c r="U86" s="13"/>
      <c r="V86" s="13">
        <f t="shared" si="31"/>
        <v>0</v>
      </c>
      <c r="W86" s="13">
        <f t="shared" si="32"/>
        <v>0</v>
      </c>
      <c r="X86" s="13">
        <f t="shared" si="33"/>
        <v>0</v>
      </c>
    </row>
    <row r="87" spans="1:24" x14ac:dyDescent="0.25">
      <c r="A87" s="9"/>
      <c r="B87" s="9"/>
      <c r="C87" s="13"/>
      <c r="D87" s="9"/>
      <c r="E87" s="9"/>
      <c r="F87" s="9"/>
      <c r="G87" s="13"/>
      <c r="H87" s="13"/>
      <c r="I87" s="13"/>
      <c r="J87" s="12"/>
      <c r="K87" s="13"/>
      <c r="L87" s="13"/>
      <c r="M87" s="13"/>
      <c r="N87" s="9"/>
      <c r="O87" s="9"/>
      <c r="P87" s="9"/>
      <c r="Q87" s="9"/>
      <c r="R87" s="9"/>
      <c r="S87" s="9"/>
      <c r="T87" s="9"/>
      <c r="U87" s="13"/>
      <c r="V87" s="9"/>
      <c r="W87" s="9"/>
      <c r="X87" s="9"/>
    </row>
    <row r="88" spans="1:24" x14ac:dyDescent="0.25">
      <c r="A88" s="9" t="s">
        <v>48</v>
      </c>
      <c r="B88" s="9"/>
      <c r="C88" s="13"/>
      <c r="D88" s="9"/>
      <c r="E88" s="9"/>
      <c r="F88" s="9"/>
      <c r="G88" s="13"/>
      <c r="H88" s="13"/>
      <c r="I88" s="13"/>
      <c r="J88" s="12"/>
      <c r="K88" s="13"/>
      <c r="L88" s="13"/>
      <c r="M88" s="13"/>
      <c r="N88" s="9"/>
      <c r="O88" s="9"/>
      <c r="P88" s="9"/>
      <c r="Q88" s="9"/>
      <c r="R88" s="9"/>
      <c r="S88" s="9"/>
      <c r="T88" s="9"/>
      <c r="U88" s="13"/>
      <c r="V88" s="9"/>
      <c r="W88" s="9"/>
      <c r="X88" s="9"/>
    </row>
    <row r="89" spans="1:24" x14ac:dyDescent="0.25">
      <c r="A89" s="9" t="s">
        <v>49</v>
      </c>
      <c r="B89" s="9"/>
      <c r="C89" s="13"/>
      <c r="D89" s="9"/>
      <c r="E89" s="9"/>
      <c r="F89" s="9"/>
      <c r="G89" s="13"/>
      <c r="H89" s="13"/>
      <c r="I89" s="13"/>
      <c r="J89" s="12"/>
      <c r="K89" s="13"/>
      <c r="L89" s="13"/>
      <c r="M89" s="13"/>
      <c r="N89" s="9"/>
      <c r="O89" s="50" t="s">
        <v>70</v>
      </c>
      <c r="P89" s="13" t="s">
        <v>71</v>
      </c>
      <c r="Q89" s="13"/>
      <c r="R89" s="9"/>
      <c r="S89" s="9"/>
      <c r="T89" s="9"/>
      <c r="U89" s="13"/>
      <c r="V89" s="9"/>
      <c r="W89" s="9"/>
      <c r="X89" s="9"/>
    </row>
    <row r="90" spans="1:24" x14ac:dyDescent="0.25">
      <c r="A90" s="9"/>
      <c r="B90" s="9"/>
      <c r="C90" s="13"/>
      <c r="D90" s="9"/>
      <c r="E90" s="9"/>
      <c r="F90" s="9"/>
      <c r="G90" s="13"/>
      <c r="H90" s="13"/>
      <c r="I90" s="13"/>
      <c r="J90" s="12"/>
      <c r="K90" s="13"/>
      <c r="L90" s="13"/>
      <c r="M90" s="13"/>
      <c r="N90" s="9"/>
      <c r="O90" s="50" t="s">
        <v>72</v>
      </c>
      <c r="P90" s="13" t="s">
        <v>73</v>
      </c>
      <c r="Q90" s="13" t="s">
        <v>74</v>
      </c>
      <c r="R90" s="9"/>
      <c r="S90" s="9"/>
      <c r="T90" s="9"/>
      <c r="U90" s="13"/>
      <c r="V90" s="9"/>
      <c r="W90" s="9"/>
      <c r="X90" s="9"/>
    </row>
    <row r="91" spans="1:24" x14ac:dyDescent="0.25">
      <c r="A91" s="9" t="s">
        <v>50</v>
      </c>
      <c r="B91" s="9"/>
      <c r="C91" s="13"/>
      <c r="D91" s="9" t="s">
        <v>51</v>
      </c>
      <c r="E91" s="9">
        <v>3600</v>
      </c>
      <c r="F91" s="9"/>
      <c r="G91" s="13"/>
      <c r="H91" s="13"/>
      <c r="I91" s="13"/>
      <c r="J91" s="12"/>
      <c r="K91" s="13"/>
      <c r="L91" s="13"/>
      <c r="M91" s="13"/>
      <c r="N91" s="9" t="s">
        <v>75</v>
      </c>
      <c r="O91" s="13">
        <v>3503</v>
      </c>
      <c r="P91" s="13"/>
      <c r="Q91" s="13">
        <v>99</v>
      </c>
      <c r="R91" s="9" t="s">
        <v>80</v>
      </c>
      <c r="S91" s="9"/>
      <c r="T91" s="9"/>
      <c r="U91" s="13"/>
      <c r="V91" s="9"/>
      <c r="W91" s="9"/>
      <c r="X91" s="9"/>
    </row>
    <row r="92" spans="1:24" x14ac:dyDescent="0.25">
      <c r="A92" s="9"/>
      <c r="B92" s="9"/>
      <c r="C92" s="13"/>
      <c r="D92" s="9" t="s">
        <v>52</v>
      </c>
      <c r="E92" s="9">
        <v>2860</v>
      </c>
      <c r="F92" s="9"/>
      <c r="G92" s="13"/>
      <c r="H92" s="13"/>
      <c r="I92" s="13"/>
      <c r="J92" s="12"/>
      <c r="K92" s="13"/>
      <c r="L92" s="13"/>
      <c r="M92" s="13"/>
      <c r="N92" s="9" t="s">
        <v>76</v>
      </c>
      <c r="O92" s="13">
        <v>3504</v>
      </c>
      <c r="P92" s="13">
        <v>34</v>
      </c>
      <c r="Q92" s="13">
        <v>34</v>
      </c>
      <c r="R92" s="9"/>
      <c r="S92" s="9"/>
      <c r="T92" s="9"/>
      <c r="U92" s="13"/>
      <c r="V92" s="9"/>
      <c r="W92" s="9"/>
      <c r="X92" s="9"/>
    </row>
    <row r="93" spans="1:24" x14ac:dyDescent="0.25">
      <c r="A93" s="9"/>
      <c r="B93" s="9"/>
      <c r="C93" s="13"/>
      <c r="D93" s="9" t="s">
        <v>53</v>
      </c>
      <c r="E93" s="9">
        <v>2939</v>
      </c>
      <c r="F93" s="9"/>
      <c r="G93" s="13"/>
      <c r="H93" s="13"/>
      <c r="I93" s="13"/>
      <c r="J93" s="12"/>
      <c r="K93" s="13"/>
      <c r="L93" s="13"/>
      <c r="M93" s="13"/>
      <c r="N93" s="9" t="s">
        <v>77</v>
      </c>
      <c r="O93" s="13">
        <v>3510</v>
      </c>
      <c r="P93" s="13">
        <v>42</v>
      </c>
      <c r="Q93" s="13">
        <v>42</v>
      </c>
      <c r="R93" s="9"/>
      <c r="S93" s="9"/>
      <c r="T93" s="9"/>
      <c r="U93" s="13"/>
      <c r="V93" s="9"/>
      <c r="W93" s="9"/>
      <c r="X93" s="9"/>
    </row>
    <row r="94" spans="1:24" ht="15.75" thickBot="1" x14ac:dyDescent="0.3">
      <c r="A94" s="9"/>
      <c r="B94" s="9"/>
      <c r="C94" s="13"/>
      <c r="D94" s="9"/>
      <c r="E94" s="9"/>
      <c r="F94" s="9"/>
      <c r="G94" s="13"/>
      <c r="H94" s="13"/>
      <c r="I94" s="35"/>
      <c r="J94" s="36"/>
      <c r="K94" s="13"/>
      <c r="L94" s="13"/>
      <c r="M94" s="13"/>
      <c r="N94" s="9" t="s">
        <v>78</v>
      </c>
      <c r="O94" s="13">
        <v>3513</v>
      </c>
      <c r="P94" s="13">
        <v>54</v>
      </c>
      <c r="Q94" s="13">
        <v>55</v>
      </c>
      <c r="R94" s="9"/>
      <c r="S94" s="9"/>
      <c r="T94" s="9"/>
      <c r="U94" s="13"/>
      <c r="V94" s="9"/>
      <c r="W94" s="9"/>
      <c r="X94" s="9"/>
    </row>
    <row r="95" spans="1:24" x14ac:dyDescent="0.25">
      <c r="A95" s="9" t="s">
        <v>54</v>
      </c>
      <c r="B95" s="9"/>
      <c r="C95" s="13"/>
      <c r="D95" s="9" t="s">
        <v>55</v>
      </c>
      <c r="E95" s="9"/>
      <c r="F95" s="9"/>
      <c r="G95" s="13"/>
      <c r="H95" s="48"/>
      <c r="I95" s="39" t="s">
        <v>56</v>
      </c>
      <c r="J95" s="40"/>
      <c r="K95" s="34" t="s">
        <v>58</v>
      </c>
      <c r="L95" s="13"/>
      <c r="M95" s="13"/>
      <c r="N95" s="9" t="s">
        <v>79</v>
      </c>
      <c r="O95" s="13">
        <v>3521</v>
      </c>
      <c r="P95" s="13">
        <v>58</v>
      </c>
      <c r="Q95" s="13">
        <v>58</v>
      </c>
      <c r="R95" s="9"/>
      <c r="S95" s="9"/>
      <c r="T95" s="9"/>
      <c r="U95" s="13"/>
      <c r="V95" s="9"/>
      <c r="W95" s="9"/>
      <c r="X95" s="9"/>
    </row>
    <row r="96" spans="1:24" x14ac:dyDescent="0.25">
      <c r="A96" s="9"/>
      <c r="B96" s="9"/>
      <c r="C96" s="13"/>
      <c r="D96" s="9"/>
      <c r="E96" s="9"/>
      <c r="F96" s="9"/>
      <c r="G96" s="13"/>
      <c r="H96" s="48" t="s">
        <v>57</v>
      </c>
      <c r="I96" s="41">
        <v>7</v>
      </c>
      <c r="J96" s="42"/>
      <c r="K96" s="34">
        <v>8</v>
      </c>
      <c r="L96" s="13"/>
      <c r="M96" s="13"/>
      <c r="N96" s="9"/>
      <c r="O96" s="13"/>
      <c r="P96" s="13"/>
      <c r="Q96" s="13"/>
      <c r="R96" s="9"/>
      <c r="S96" s="9"/>
      <c r="T96" s="9"/>
      <c r="U96" s="13"/>
      <c r="V96" s="9"/>
      <c r="W96" s="9"/>
      <c r="X96" s="9"/>
    </row>
    <row r="97" spans="1:24" x14ac:dyDescent="0.25">
      <c r="A97" s="9"/>
      <c r="B97" s="9"/>
      <c r="C97" s="13"/>
      <c r="D97" s="9"/>
      <c r="E97" s="9"/>
      <c r="F97" s="9"/>
      <c r="G97" s="13"/>
      <c r="H97" s="48" t="s">
        <v>52</v>
      </c>
      <c r="I97" s="41">
        <v>3.9</v>
      </c>
      <c r="J97" s="42"/>
      <c r="K97" s="34">
        <v>3</v>
      </c>
      <c r="L97" s="13"/>
      <c r="M97" s="13"/>
      <c r="N97" s="9"/>
      <c r="O97" s="9"/>
      <c r="P97" s="9"/>
      <c r="Q97" s="9"/>
      <c r="R97" s="9"/>
      <c r="S97" s="9"/>
      <c r="T97" s="9"/>
      <c r="U97" s="13"/>
      <c r="V97" s="9"/>
      <c r="W97" s="9"/>
      <c r="X97" s="9"/>
    </row>
    <row r="98" spans="1:24" x14ac:dyDescent="0.25">
      <c r="A98" s="9"/>
      <c r="B98" s="9"/>
      <c r="C98" s="13"/>
      <c r="D98" s="9"/>
      <c r="E98" s="9"/>
      <c r="F98" s="9"/>
      <c r="G98" s="13"/>
      <c r="H98" s="48" t="s">
        <v>51</v>
      </c>
      <c r="I98" s="41">
        <v>0</v>
      </c>
      <c r="J98" s="43">
        <v>9802</v>
      </c>
      <c r="K98" s="47" t="s">
        <v>60</v>
      </c>
      <c r="M98" s="13"/>
      <c r="N98" s="9"/>
      <c r="O98" s="9"/>
      <c r="P98" s="9"/>
      <c r="Q98" s="9"/>
      <c r="R98" s="9"/>
      <c r="S98" s="9"/>
      <c r="T98" s="9"/>
      <c r="U98" s="13"/>
      <c r="V98" s="9"/>
      <c r="W98" s="9"/>
      <c r="X98" s="9"/>
    </row>
    <row r="99" spans="1:24" x14ac:dyDescent="0.25">
      <c r="A99" s="9"/>
      <c r="B99" s="9"/>
      <c r="C99" s="13"/>
      <c r="D99" s="9"/>
      <c r="E99" s="9"/>
      <c r="F99" s="9"/>
      <c r="G99" s="33" t="s">
        <v>59</v>
      </c>
      <c r="H99" s="48"/>
      <c r="I99" s="44">
        <v>8.0000000000000002E-3</v>
      </c>
      <c r="J99" s="42">
        <v>9721</v>
      </c>
      <c r="K99" s="34">
        <v>0</v>
      </c>
      <c r="L99" s="13"/>
      <c r="M99" s="13"/>
      <c r="N99" s="9"/>
      <c r="O99" s="9"/>
      <c r="P99" s="9"/>
      <c r="Q99" s="9"/>
      <c r="R99" s="9"/>
      <c r="S99" s="9"/>
      <c r="T99" s="9"/>
      <c r="U99" s="13"/>
      <c r="V99" s="9"/>
      <c r="W99" s="9"/>
      <c r="X99" s="9"/>
    </row>
    <row r="100" spans="1:24" ht="15.75" thickBot="1" x14ac:dyDescent="0.3">
      <c r="A100" s="9"/>
      <c r="B100" s="9"/>
      <c r="C100" s="13"/>
      <c r="D100" s="9"/>
      <c r="E100" s="9"/>
      <c r="F100" s="9"/>
      <c r="G100" s="13" t="s">
        <v>61</v>
      </c>
      <c r="H100" s="48"/>
      <c r="I100" s="45"/>
      <c r="J100" s="46">
        <v>9802</v>
      </c>
      <c r="K100" s="34">
        <v>9775</v>
      </c>
      <c r="L100" s="13"/>
      <c r="M100" s="13"/>
      <c r="N100" s="9"/>
      <c r="O100" s="9"/>
      <c r="P100" s="9"/>
      <c r="Q100" s="9"/>
      <c r="R100" s="9"/>
      <c r="S100" s="9"/>
      <c r="T100" s="9"/>
      <c r="U100" s="13"/>
      <c r="V100" s="9"/>
      <c r="W100" s="9"/>
      <c r="X100" s="9"/>
    </row>
    <row r="101" spans="1:24" x14ac:dyDescent="0.25">
      <c r="A101" s="9"/>
      <c r="B101" s="9"/>
      <c r="C101" s="13"/>
      <c r="D101" s="9"/>
      <c r="E101" s="9"/>
      <c r="F101" s="9"/>
      <c r="G101" s="13"/>
      <c r="H101" s="13"/>
      <c r="I101" s="37"/>
      <c r="J101" s="38"/>
      <c r="K101" s="13"/>
      <c r="L101" s="13"/>
      <c r="M101" s="13"/>
      <c r="N101" s="9"/>
      <c r="O101" s="9"/>
      <c r="P101" s="9"/>
      <c r="Q101" s="9"/>
      <c r="R101" s="9"/>
      <c r="S101" s="9"/>
      <c r="T101" s="9"/>
      <c r="U101" s="13"/>
      <c r="V101" s="9"/>
      <c r="W101" s="9"/>
      <c r="X101" s="9"/>
    </row>
    <row r="102" spans="1:24" x14ac:dyDescent="0.25">
      <c r="A102" s="9"/>
      <c r="B102" s="9"/>
      <c r="C102" s="13"/>
      <c r="D102" s="9"/>
      <c r="E102" s="9"/>
      <c r="F102" s="9"/>
      <c r="G102" s="13"/>
      <c r="H102" s="13"/>
      <c r="I102" s="13"/>
      <c r="J102" s="12"/>
      <c r="K102" s="13"/>
      <c r="L102" s="13"/>
      <c r="M102" s="13"/>
      <c r="N102" s="9"/>
      <c r="O102" s="9"/>
      <c r="P102" s="9"/>
      <c r="Q102" s="9"/>
      <c r="R102" s="9"/>
      <c r="S102" s="9"/>
      <c r="T102" s="9"/>
      <c r="U102" s="13"/>
      <c r="V102" s="9"/>
      <c r="W102" s="9"/>
      <c r="X10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ITECH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 Schneider</dc:creator>
  <cp:lastModifiedBy>Lon Schneider</cp:lastModifiedBy>
  <dcterms:created xsi:type="dcterms:W3CDTF">2023-05-02T15:39:25Z</dcterms:created>
  <dcterms:modified xsi:type="dcterms:W3CDTF">2023-05-04T14:25:20Z</dcterms:modified>
</cp:coreProperties>
</file>