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48" windowWidth="22848" windowHeight="10416"/>
  </bookViews>
  <sheets>
    <sheet name="EVM_BASE" sheetId="1" r:id="rId1"/>
    <sheet name="360Hz" sheetId="2" r:id="rId2"/>
    <sheet name="800Hz" sheetId="3" r:id="rId3"/>
    <sheet name="Distortion" sheetId="4" state="hidden" r:id="rId4"/>
  </sheets>
  <calcPr calcId="145621"/>
</workbook>
</file>

<file path=xl/calcChain.xml><?xml version="1.0" encoding="utf-8"?>
<calcChain xmlns="http://schemas.openxmlformats.org/spreadsheetml/2006/main">
  <c r="I10" i="3" l="1"/>
  <c r="J10" i="3" s="1"/>
  <c r="I9" i="3"/>
  <c r="J9" i="3" s="1"/>
  <c r="I8" i="3"/>
  <c r="J8" i="3" s="1"/>
  <c r="I7" i="3"/>
  <c r="J7" i="3" s="1"/>
  <c r="I6" i="3"/>
  <c r="J6" i="3" s="1"/>
  <c r="I10" i="2" l="1"/>
  <c r="I9" i="2"/>
  <c r="I8" i="2"/>
  <c r="I7" i="2"/>
  <c r="I6" i="2"/>
  <c r="H10" i="2"/>
  <c r="H9" i="2"/>
  <c r="H8" i="2"/>
  <c r="H7" i="2"/>
  <c r="H6" i="2"/>
  <c r="D65" i="1" l="1"/>
  <c r="D61" i="1"/>
  <c r="D59" i="1"/>
  <c r="D57" i="1"/>
  <c r="D55" i="1"/>
  <c r="D53" i="1"/>
  <c r="D51" i="1"/>
  <c r="D49" i="1"/>
  <c r="D47" i="1"/>
  <c r="D45" i="1"/>
  <c r="D43" i="1"/>
  <c r="D41" i="1"/>
  <c r="I16" i="1" l="1"/>
  <c r="I15" i="1"/>
  <c r="I14" i="1"/>
  <c r="I13" i="1"/>
  <c r="I12" i="1"/>
  <c r="H16" i="1"/>
  <c r="H15" i="1"/>
  <c r="H14" i="1"/>
  <c r="H13" i="1"/>
  <c r="H12" i="1"/>
  <c r="I8" i="1" l="1"/>
  <c r="I7" i="1"/>
  <c r="I6" i="1"/>
  <c r="I4" i="1"/>
  <c r="H8" i="1"/>
  <c r="H7" i="1"/>
  <c r="H6" i="1"/>
  <c r="H5" i="1"/>
  <c r="I5" i="1" s="1"/>
  <c r="H4" i="1"/>
</calcChain>
</file>

<file path=xl/comments1.xml><?xml version="1.0" encoding="utf-8"?>
<comments xmlns="http://schemas.openxmlformats.org/spreadsheetml/2006/main">
  <authors>
    <author>Griffin, John</author>
  </authors>
  <commentList>
    <comment ref="J4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5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6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8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12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13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14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15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16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Griffin, John</author>
  </authors>
  <commentList>
    <comment ref="J6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7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8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9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J10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Griffin, John</author>
  </authors>
  <commentList>
    <comment ref="K6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K7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K8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K9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<sst xmlns="http://schemas.openxmlformats.org/spreadsheetml/2006/main" count="75" uniqueCount="39">
  <si>
    <t>Vin</t>
  </si>
  <si>
    <t>Freg</t>
  </si>
  <si>
    <t>Pin</t>
  </si>
  <si>
    <t>PF</t>
  </si>
  <si>
    <t>Vout</t>
  </si>
  <si>
    <t>Iout</t>
  </si>
  <si>
    <t>Pout</t>
  </si>
  <si>
    <t>EFF</t>
  </si>
  <si>
    <t>Line Current</t>
  </si>
  <si>
    <t>Current Harmonics</t>
  </si>
  <si>
    <t xml:space="preserve">115Vac </t>
  </si>
  <si>
    <t>60Hz</t>
  </si>
  <si>
    <t>385Vdc</t>
  </si>
  <si>
    <t>0.756Adc</t>
  </si>
  <si>
    <t>0.9976pf</t>
  </si>
  <si>
    <t>2.7Arms in</t>
  </si>
  <si>
    <t xml:space="preserve"> </t>
  </si>
  <si>
    <t>2.7Arms</t>
  </si>
  <si>
    <t>308.7W</t>
  </si>
  <si>
    <t>4.44 THD</t>
  </si>
  <si>
    <t>Harm</t>
  </si>
  <si>
    <t>Meas(%)</t>
  </si>
  <si>
    <t>Limit (%)</t>
  </si>
  <si>
    <t>Unable to measure harmonics with Chroma 6630 (upper freq input is 70Hz)</t>
  </si>
  <si>
    <t>THD(%)</t>
  </si>
  <si>
    <t>THD (%)</t>
  </si>
  <si>
    <t>Step 115Vac 60Hz 100% to 10% Load</t>
  </si>
  <si>
    <t>50V/Div</t>
  </si>
  <si>
    <t>Step 115Vac 360Hz 100% to 10% Load</t>
  </si>
  <si>
    <t>Current Waveforms at 115Vac,100mA out</t>
  </si>
  <si>
    <r>
      <t>L=327uH C</t>
    </r>
    <r>
      <rPr>
        <vertAlign val="subscript"/>
        <sz val="11"/>
        <color theme="1"/>
        <rFont val="Calibri"/>
        <family val="2"/>
        <scheme val="minor"/>
      </rPr>
      <t>icomp</t>
    </r>
    <r>
      <rPr>
        <sz val="11"/>
        <color theme="1"/>
        <rFont val="Calibri"/>
        <family val="2"/>
        <scheme val="minor"/>
      </rPr>
      <t>=2700pF (ICOMP)</t>
    </r>
  </si>
  <si>
    <r>
      <t>L=327uH C</t>
    </r>
    <r>
      <rPr>
        <vertAlign val="subscript"/>
        <sz val="11"/>
        <color theme="1"/>
        <rFont val="Calibri"/>
        <family val="2"/>
        <scheme val="minor"/>
      </rPr>
      <t>icomp</t>
    </r>
    <r>
      <rPr>
        <sz val="11"/>
        <color theme="1"/>
        <rFont val="Calibri"/>
        <family val="2"/>
        <scheme val="minor"/>
      </rPr>
      <t>=1000pF (ICOMP)</t>
    </r>
  </si>
  <si>
    <r>
      <t>L=2x327uH C</t>
    </r>
    <r>
      <rPr>
        <vertAlign val="subscript"/>
        <sz val="11"/>
        <color theme="1"/>
        <rFont val="Calibri"/>
        <family val="2"/>
        <scheme val="minor"/>
      </rPr>
      <t>icomp</t>
    </r>
    <r>
      <rPr>
        <sz val="11"/>
        <color theme="1"/>
        <rFont val="Calibri"/>
        <family val="2"/>
        <scheme val="minor"/>
      </rPr>
      <t>=1000pF (ICOMP)</t>
    </r>
  </si>
  <si>
    <t xml:space="preserve">400Hz 100mA </t>
  </si>
  <si>
    <t>Inductor Current and Line Voltage</t>
  </si>
  <si>
    <t>400Hz 500mA</t>
  </si>
  <si>
    <t>Continuous inductor current</t>
  </si>
  <si>
    <t>discontinuous</t>
  </si>
  <si>
    <t xml:space="preserve">PF Test Data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</si>
</sst>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indexed="81"/>
      <name val="Tahoma"/>
      <family val="2"/>
    </font>
    <font>
      <sz val="10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1" xfId="0" applyBorder="1"/>
    <xf numFmtId="2" fontId="0" fillId="0" borderId="1" xfId="0" applyNumberFormat="1" applyBorder="1"/>
    <xf numFmtId="2" fontId="0" fillId="0" borderId="0" xfId="0" applyNumberFormat="1"/>
    <xf numFmtId="0" fontId="0" fillId="2" borderId="1" xfId="0" applyFill="1" applyBorder="1"/>
    <xf numFmtId="0" fontId="1" fillId="0" borderId="1" xfId="0" applyFont="1" applyBorder="1"/>
    <xf numFmtId="2" fontId="1" fillId="0" borderId="1" xfId="0" applyNumberFormat="1" applyFont="1" applyBorder="1"/>
    <xf numFmtId="0" fontId="1" fillId="0" borderId="1" xfId="0" applyFont="1" applyFill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2" fontId="3" fillId="0" borderId="5" xfId="0" applyNumberFormat="1" applyFont="1" applyBorder="1"/>
    <xf numFmtId="2" fontId="0" fillId="0" borderId="5" xfId="0" applyNumberFormat="1" applyBorder="1"/>
    <xf numFmtId="0" fontId="0" fillId="0" borderId="7" xfId="0" applyFill="1" applyBorder="1"/>
    <xf numFmtId="0" fontId="0" fillId="0" borderId="8" xfId="0" applyBorder="1"/>
    <xf numFmtId="0" fontId="0" fillId="0" borderId="9" xfId="0" applyBorder="1"/>
    <xf numFmtId="0" fontId="0" fillId="0" borderId="7" xfId="0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0" borderId="10" xfId="0" applyBorder="1"/>
    <xf numFmtId="2" fontId="0" fillId="0" borderId="10" xfId="0" applyNumberFormat="1" applyBorder="1"/>
    <xf numFmtId="0" fontId="0" fillId="2" borderId="10" xfId="0" applyFill="1" applyBorder="1"/>
    <xf numFmtId="0" fontId="1" fillId="0" borderId="11" xfId="0" applyFont="1" applyBorder="1"/>
    <xf numFmtId="0" fontId="1" fillId="0" borderId="12" xfId="0" applyFont="1" applyBorder="1"/>
    <xf numFmtId="2" fontId="1" fillId="0" borderId="12" xfId="0" applyNumberFormat="1" applyFont="1" applyBorder="1"/>
    <xf numFmtId="0" fontId="1" fillId="0" borderId="12" xfId="0" applyFont="1" applyFill="1" applyBorder="1"/>
    <xf numFmtId="0" fontId="1" fillId="0" borderId="13" xfId="0" applyFont="1" applyFill="1" applyBorder="1"/>
    <xf numFmtId="0" fontId="0" fillId="3" borderId="0" xfId="0" applyFill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g"/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g"/><Relationship Id="rId2" Type="http://schemas.openxmlformats.org/officeDocument/2006/relationships/image" Target="../media/image28.jpg"/><Relationship Id="rId1" Type="http://schemas.openxmlformats.org/officeDocument/2006/relationships/image" Target="../media/image27.jpg"/><Relationship Id="rId5" Type="http://schemas.openxmlformats.org/officeDocument/2006/relationships/image" Target="../media/image31.jpg"/><Relationship Id="rId4" Type="http://schemas.openxmlformats.org/officeDocument/2006/relationships/image" Target="../media/image30.jp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72</xdr:row>
      <xdr:rowOff>0</xdr:rowOff>
    </xdr:from>
    <xdr:to>
      <xdr:col>8</xdr:col>
      <xdr:colOff>532800</xdr:colOff>
      <xdr:row>91</xdr:row>
      <xdr:rowOff>147554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209585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12</xdr:col>
      <xdr:colOff>254063</xdr:colOff>
      <xdr:row>55</xdr:row>
      <xdr:rowOff>147554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5656385"/>
          <a:ext cx="4064063" cy="36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0</xdr:rowOff>
    </xdr:from>
    <xdr:to>
      <xdr:col>8</xdr:col>
      <xdr:colOff>532800</xdr:colOff>
      <xdr:row>37</xdr:row>
      <xdr:rowOff>147554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294185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19</xdr:col>
      <xdr:colOff>365668</xdr:colOff>
      <xdr:row>32</xdr:row>
      <xdr:rowOff>147554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3862" y="2385646"/>
          <a:ext cx="5242468" cy="36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20</xdr:row>
      <xdr:rowOff>0</xdr:rowOff>
    </xdr:from>
    <xdr:to>
      <xdr:col>9</xdr:col>
      <xdr:colOff>532800</xdr:colOff>
      <xdr:row>39</xdr:row>
      <xdr:rowOff>147554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365760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14</xdr:row>
      <xdr:rowOff>0</xdr:rowOff>
    </xdr:from>
    <xdr:to>
      <xdr:col>20</xdr:col>
      <xdr:colOff>292432</xdr:colOff>
      <xdr:row>33</xdr:row>
      <xdr:rowOff>147554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1" y="2567354"/>
          <a:ext cx="5169231" cy="36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8</xdr:col>
      <xdr:colOff>532800</xdr:colOff>
      <xdr:row>26</xdr:row>
      <xdr:rowOff>125280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28016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</xdr:row>
      <xdr:rowOff>0</xdr:rowOff>
    </xdr:from>
    <xdr:to>
      <xdr:col>19</xdr:col>
      <xdr:colOff>532800</xdr:colOff>
      <xdr:row>26</xdr:row>
      <xdr:rowOff>125280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128016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8</xdr:col>
      <xdr:colOff>532800</xdr:colOff>
      <xdr:row>52</xdr:row>
      <xdr:rowOff>125280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603504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8</xdr:col>
      <xdr:colOff>532800</xdr:colOff>
      <xdr:row>80</xdr:row>
      <xdr:rowOff>125280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1186160"/>
          <a:ext cx="4800000" cy="3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19</xdr:col>
      <xdr:colOff>532800</xdr:colOff>
      <xdr:row>80</xdr:row>
      <xdr:rowOff>125280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11186160"/>
          <a:ext cx="4800000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K75"/>
  <sheetViews>
    <sheetView tabSelected="1" topLeftCell="A64" zoomScale="90" zoomScaleNormal="90" workbookViewId="0">
      <selection activeCell="K27" sqref="K27"/>
    </sheetView>
  </sheetViews>
  <sheetFormatPr defaultRowHeight="14.4" x14ac:dyDescent="0.3"/>
  <cols>
    <col min="8" max="9" width="8.88671875" style="3"/>
    <col min="10" max="10" width="11.109375" bestFit="1" customWidth="1"/>
  </cols>
  <sheetData>
    <row r="3" spans="2:11" x14ac:dyDescent="0.3">
      <c r="B3" s="5" t="s">
        <v>0</v>
      </c>
      <c r="C3" s="5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6" t="s">
        <v>6</v>
      </c>
      <c r="I3" s="6" t="s">
        <v>7</v>
      </c>
      <c r="J3" s="7" t="s">
        <v>8</v>
      </c>
      <c r="K3" s="7" t="s">
        <v>24</v>
      </c>
    </row>
    <row r="4" spans="2:11" x14ac:dyDescent="0.3">
      <c r="B4" s="1">
        <v>115</v>
      </c>
      <c r="C4" s="1">
        <v>60</v>
      </c>
      <c r="D4" s="1">
        <v>308.8</v>
      </c>
      <c r="E4" s="1">
        <v>0.995</v>
      </c>
      <c r="F4" s="1">
        <v>385</v>
      </c>
      <c r="G4" s="1">
        <v>0.755</v>
      </c>
      <c r="H4" s="2">
        <f>F4*G4</f>
        <v>290.67500000000001</v>
      </c>
      <c r="I4" s="2">
        <f>100*H4/D4</f>
        <v>94.130505181347147</v>
      </c>
      <c r="J4" s="4"/>
      <c r="K4" s="1">
        <v>4.3</v>
      </c>
    </row>
    <row r="5" spans="2:11" x14ac:dyDescent="0.3">
      <c r="B5" s="1">
        <v>115</v>
      </c>
      <c r="C5" s="1">
        <v>60</v>
      </c>
      <c r="D5" s="1">
        <v>231.15</v>
      </c>
      <c r="E5" s="1">
        <v>0.99350000000000005</v>
      </c>
      <c r="F5" s="1">
        <v>385.3</v>
      </c>
      <c r="G5" s="1">
        <v>0.56499999999999995</v>
      </c>
      <c r="H5" s="2">
        <f t="shared" ref="H5:H8" si="0">F5*G5</f>
        <v>217.69449999999998</v>
      </c>
      <c r="I5" s="2">
        <f t="shared" ref="I5:I8" si="1">100*H5/D5</f>
        <v>94.178888167856357</v>
      </c>
      <c r="J5" s="4"/>
      <c r="K5" s="1">
        <v>4</v>
      </c>
    </row>
    <row r="6" spans="2:11" x14ac:dyDescent="0.3">
      <c r="B6" s="1">
        <v>115</v>
      </c>
      <c r="C6" s="1">
        <v>60</v>
      </c>
      <c r="D6" s="1">
        <v>154.80000000000001</v>
      </c>
      <c r="E6" s="1">
        <v>0.98809999999999998</v>
      </c>
      <c r="F6" s="1">
        <v>386.4</v>
      </c>
      <c r="G6" s="1">
        <v>0.376</v>
      </c>
      <c r="H6" s="2">
        <f t="shared" si="0"/>
        <v>145.28639999999999</v>
      </c>
      <c r="I6" s="2">
        <f t="shared" si="1"/>
        <v>93.854263565891458</v>
      </c>
      <c r="J6" s="4"/>
      <c r="K6" s="1">
        <v>3.7</v>
      </c>
    </row>
    <row r="7" spans="2:11" x14ac:dyDescent="0.3">
      <c r="B7" s="1">
        <v>115</v>
      </c>
      <c r="C7" s="1">
        <v>60</v>
      </c>
      <c r="D7" s="1">
        <v>78.7</v>
      </c>
      <c r="E7" s="1">
        <v>0.96209999999999996</v>
      </c>
      <c r="F7" s="1">
        <v>386.4</v>
      </c>
      <c r="G7" s="1">
        <v>0.193</v>
      </c>
      <c r="H7" s="2">
        <f t="shared" si="0"/>
        <v>74.575199999999995</v>
      </c>
      <c r="I7" s="2">
        <f t="shared" si="1"/>
        <v>94.758831003811935</v>
      </c>
      <c r="J7" s="4"/>
      <c r="K7" s="1">
        <v>7.8</v>
      </c>
    </row>
    <row r="8" spans="2:11" x14ac:dyDescent="0.3">
      <c r="B8" s="1">
        <v>115</v>
      </c>
      <c r="C8" s="1">
        <v>60</v>
      </c>
      <c r="D8" s="1">
        <v>31.9</v>
      </c>
      <c r="E8" s="1">
        <v>0.89400000000000002</v>
      </c>
      <c r="F8" s="1">
        <v>386.1</v>
      </c>
      <c r="G8" s="1">
        <v>7.4999999999999997E-2</v>
      </c>
      <c r="H8" s="2">
        <f t="shared" si="0"/>
        <v>28.9575</v>
      </c>
      <c r="I8" s="2">
        <f t="shared" si="1"/>
        <v>90.775862068965523</v>
      </c>
      <c r="J8" s="4"/>
      <c r="K8" s="1">
        <v>17.7</v>
      </c>
    </row>
    <row r="11" spans="2:11" x14ac:dyDescent="0.3">
      <c r="B11" s="5" t="s">
        <v>0</v>
      </c>
      <c r="C11" s="5" t="s">
        <v>1</v>
      </c>
      <c r="D11" s="5" t="s">
        <v>2</v>
      </c>
      <c r="E11" s="5" t="s">
        <v>3</v>
      </c>
      <c r="F11" s="5" t="s">
        <v>4</v>
      </c>
      <c r="G11" s="5" t="s">
        <v>5</v>
      </c>
      <c r="H11" s="6" t="s">
        <v>6</v>
      </c>
      <c r="I11" s="6" t="s">
        <v>7</v>
      </c>
      <c r="J11" s="7" t="s">
        <v>8</v>
      </c>
    </row>
    <row r="12" spans="2:11" x14ac:dyDescent="0.3">
      <c r="B12" s="1">
        <v>230</v>
      </c>
      <c r="C12" s="1">
        <v>50</v>
      </c>
      <c r="D12" s="1">
        <v>300.05</v>
      </c>
      <c r="E12" s="1">
        <v>0.98599999999999999</v>
      </c>
      <c r="F12" s="1">
        <v>384.7</v>
      </c>
      <c r="G12" s="1">
        <v>0.75600000000000001</v>
      </c>
      <c r="H12" s="2">
        <f>F12*G12</f>
        <v>290.83319999999998</v>
      </c>
      <c r="I12" s="2">
        <f>100*H12/D12</f>
        <v>96.928245292451237</v>
      </c>
      <c r="J12" s="4"/>
    </row>
    <row r="13" spans="2:11" x14ac:dyDescent="0.3">
      <c r="B13" s="1">
        <v>230</v>
      </c>
      <c r="C13" s="1">
        <v>50</v>
      </c>
      <c r="D13" s="1">
        <v>225.6</v>
      </c>
      <c r="E13" s="1">
        <v>0.97199999999999998</v>
      </c>
      <c r="F13" s="1">
        <v>385.2</v>
      </c>
      <c r="G13" s="1">
        <v>0.56699999999999995</v>
      </c>
      <c r="H13" s="2">
        <f t="shared" ref="H13:H16" si="2">F13*G13</f>
        <v>218.40839999999997</v>
      </c>
      <c r="I13" s="2">
        <f t="shared" ref="I13:I16" si="3">100*H13/D13</f>
        <v>96.812234042553172</v>
      </c>
      <c r="J13" s="4"/>
    </row>
    <row r="14" spans="2:11" x14ac:dyDescent="0.3">
      <c r="B14" s="1">
        <v>230</v>
      </c>
      <c r="C14" s="1">
        <v>50</v>
      </c>
      <c r="D14" s="1">
        <v>149.69999999999999</v>
      </c>
      <c r="E14" s="1">
        <v>0.94899999999999995</v>
      </c>
      <c r="F14" s="1">
        <v>385.4</v>
      </c>
      <c r="G14" s="1">
        <v>0.374</v>
      </c>
      <c r="H14" s="2">
        <f t="shared" si="2"/>
        <v>144.1396</v>
      </c>
      <c r="I14" s="2">
        <f t="shared" si="3"/>
        <v>96.285637942551787</v>
      </c>
      <c r="J14" s="4"/>
    </row>
    <row r="15" spans="2:11" x14ac:dyDescent="0.3">
      <c r="B15" s="1">
        <v>230</v>
      </c>
      <c r="C15" s="1">
        <v>50</v>
      </c>
      <c r="D15" s="1">
        <v>78.3</v>
      </c>
      <c r="E15" s="1">
        <v>0.89100000000000001</v>
      </c>
      <c r="F15" s="1">
        <v>385.5</v>
      </c>
      <c r="G15" s="1">
        <v>0.193</v>
      </c>
      <c r="H15" s="2">
        <f t="shared" si="2"/>
        <v>74.401499999999999</v>
      </c>
      <c r="I15" s="2">
        <f t="shared" si="3"/>
        <v>95.02107279693486</v>
      </c>
      <c r="J15" s="4"/>
    </row>
    <row r="16" spans="2:11" x14ac:dyDescent="0.3">
      <c r="B16" s="1">
        <v>230</v>
      </c>
      <c r="C16" s="1">
        <v>50</v>
      </c>
      <c r="D16" s="1">
        <v>31.3</v>
      </c>
      <c r="E16" s="1">
        <v>0.76200000000000001</v>
      </c>
      <c r="F16" s="1">
        <v>385.6</v>
      </c>
      <c r="G16" s="1">
        <v>7.4999999999999997E-2</v>
      </c>
      <c r="H16" s="2">
        <f t="shared" si="2"/>
        <v>28.92</v>
      </c>
      <c r="I16" s="2">
        <f t="shared" si="3"/>
        <v>92.396166134185307</v>
      </c>
      <c r="J16" s="4"/>
    </row>
    <row r="19" spans="2:8" x14ac:dyDescent="0.3">
      <c r="B19" s="30" t="s">
        <v>9</v>
      </c>
      <c r="C19" s="31"/>
      <c r="D19" s="31"/>
      <c r="E19" s="31"/>
      <c r="F19" s="31"/>
      <c r="G19" s="31"/>
      <c r="H19" s="31"/>
    </row>
    <row r="20" spans="2:8" ht="14.4" hidden="1" customHeight="1" x14ac:dyDescent="0.3"/>
    <row r="21" spans="2:8" ht="14.4" hidden="1" customHeight="1" x14ac:dyDescent="0.3">
      <c r="E21" t="s">
        <v>16</v>
      </c>
      <c r="F21" t="s">
        <v>16</v>
      </c>
      <c r="G21" t="s">
        <v>16</v>
      </c>
      <c r="H21" s="3" t="s">
        <v>16</v>
      </c>
    </row>
    <row r="22" spans="2:8" ht="14.4" hidden="1" customHeight="1" x14ac:dyDescent="0.3"/>
    <row r="23" spans="2:8" ht="14.4" hidden="1" customHeight="1" x14ac:dyDescent="0.3"/>
    <row r="24" spans="2:8" ht="14.4" hidden="1" customHeight="1" x14ac:dyDescent="0.3"/>
    <row r="26" spans="2:8" ht="15" thickBot="1" x14ac:dyDescent="0.35"/>
    <row r="27" spans="2:8" x14ac:dyDescent="0.3">
      <c r="B27" s="19" t="s">
        <v>20</v>
      </c>
      <c r="C27" s="20" t="s">
        <v>21</v>
      </c>
      <c r="D27" s="21" t="s">
        <v>22</v>
      </c>
      <c r="F27" s="8" t="s">
        <v>10</v>
      </c>
      <c r="G27" s="9" t="s">
        <v>16</v>
      </c>
      <c r="H27" s="10" t="s">
        <v>12</v>
      </c>
    </row>
    <row r="28" spans="2:8" x14ac:dyDescent="0.3">
      <c r="B28" s="11">
        <v>1</v>
      </c>
      <c r="C28" s="1">
        <v>100</v>
      </c>
      <c r="D28" s="12"/>
      <c r="F28" s="11" t="s">
        <v>11</v>
      </c>
      <c r="G28" s="1"/>
      <c r="H28" s="12" t="s">
        <v>13</v>
      </c>
    </row>
    <row r="29" spans="2:8" x14ac:dyDescent="0.3">
      <c r="B29" s="11">
        <v>2</v>
      </c>
      <c r="C29" s="1">
        <v>0.05</v>
      </c>
      <c r="D29" s="12">
        <v>0.5</v>
      </c>
      <c r="F29" s="13" t="s">
        <v>15</v>
      </c>
      <c r="G29" s="1"/>
      <c r="H29" s="12"/>
    </row>
    <row r="30" spans="2:8" x14ac:dyDescent="0.3">
      <c r="B30" s="11">
        <v>3</v>
      </c>
      <c r="C30" s="1">
        <v>3.63</v>
      </c>
      <c r="D30" s="12">
        <v>5</v>
      </c>
      <c r="F30" s="11" t="s">
        <v>18</v>
      </c>
      <c r="G30" s="1"/>
      <c r="H30" s="12"/>
    </row>
    <row r="31" spans="2:8" x14ac:dyDescent="0.3">
      <c r="B31" s="11">
        <v>4</v>
      </c>
      <c r="C31" s="1">
        <v>0.03</v>
      </c>
      <c r="D31" s="12">
        <v>0.25</v>
      </c>
      <c r="F31" s="14" t="s">
        <v>17</v>
      </c>
      <c r="G31" s="1"/>
      <c r="H31" s="12"/>
    </row>
    <row r="32" spans="2:8" x14ac:dyDescent="0.3">
      <c r="B32" s="11">
        <v>5</v>
      </c>
      <c r="C32" s="1">
        <v>1.65</v>
      </c>
      <c r="D32" s="12">
        <v>6</v>
      </c>
      <c r="F32" s="11" t="s">
        <v>14</v>
      </c>
      <c r="G32" s="1"/>
      <c r="H32" s="12"/>
    </row>
    <row r="33" spans="2:8" ht="15" thickBot="1" x14ac:dyDescent="0.35">
      <c r="B33" s="11">
        <v>6</v>
      </c>
      <c r="C33" s="1">
        <v>0.02</v>
      </c>
      <c r="D33" s="12">
        <v>0.25</v>
      </c>
      <c r="F33" s="15" t="s">
        <v>19</v>
      </c>
      <c r="G33" s="16"/>
      <c r="H33" s="17"/>
    </row>
    <row r="34" spans="2:8" x14ac:dyDescent="0.3">
      <c r="B34" s="11">
        <v>7</v>
      </c>
      <c r="C34" s="1">
        <v>1.08</v>
      </c>
      <c r="D34" s="12">
        <v>4.29</v>
      </c>
    </row>
    <row r="35" spans="2:8" x14ac:dyDescent="0.3">
      <c r="B35" s="11">
        <v>8</v>
      </c>
      <c r="C35" s="1">
        <v>0.01</v>
      </c>
      <c r="D35" s="12">
        <v>0.25</v>
      </c>
    </row>
    <row r="36" spans="2:8" x14ac:dyDescent="0.3">
      <c r="B36" s="11">
        <v>9</v>
      </c>
      <c r="C36" s="1">
        <v>0.74</v>
      </c>
      <c r="D36" s="12">
        <v>1.65</v>
      </c>
      <c r="H36" s="3" t="s">
        <v>38</v>
      </c>
    </row>
    <row r="37" spans="2:8" x14ac:dyDescent="0.3">
      <c r="B37" s="11">
        <v>10</v>
      </c>
      <c r="C37" s="1">
        <v>0.02</v>
      </c>
      <c r="D37" s="12">
        <v>0.25</v>
      </c>
    </row>
    <row r="38" spans="2:8" x14ac:dyDescent="0.3">
      <c r="B38" s="11">
        <v>11</v>
      </c>
      <c r="C38" s="1">
        <v>0.48</v>
      </c>
      <c r="D38" s="12">
        <v>2.73</v>
      </c>
    </row>
    <row r="39" spans="2:8" x14ac:dyDescent="0.3">
      <c r="B39" s="11">
        <v>12</v>
      </c>
      <c r="C39" s="1">
        <v>0.01</v>
      </c>
      <c r="D39" s="12">
        <v>0.25</v>
      </c>
    </row>
    <row r="40" spans="2:8" x14ac:dyDescent="0.3">
      <c r="B40" s="11">
        <v>13</v>
      </c>
      <c r="C40" s="1">
        <v>0.28999999999999998</v>
      </c>
      <c r="D40" s="12">
        <v>2.31</v>
      </c>
    </row>
    <row r="41" spans="2:8" x14ac:dyDescent="0.3">
      <c r="B41" s="11">
        <v>14</v>
      </c>
      <c r="C41" s="1">
        <v>0.01</v>
      </c>
      <c r="D41" s="12">
        <f>0.25</f>
        <v>0.25</v>
      </c>
    </row>
    <row r="42" spans="2:8" x14ac:dyDescent="0.3">
      <c r="B42" s="11">
        <v>15</v>
      </c>
      <c r="C42" s="1">
        <v>0.18</v>
      </c>
      <c r="D42" s="12">
        <v>1</v>
      </c>
    </row>
    <row r="43" spans="2:8" x14ac:dyDescent="0.3">
      <c r="B43" s="11">
        <v>16</v>
      </c>
      <c r="C43" s="1">
        <v>0.01</v>
      </c>
      <c r="D43" s="12">
        <f>0.25</f>
        <v>0.25</v>
      </c>
    </row>
    <row r="44" spans="2:8" x14ac:dyDescent="0.3">
      <c r="B44" s="11">
        <v>17</v>
      </c>
      <c r="C44" s="1">
        <v>0.19</v>
      </c>
      <c r="D44" s="12">
        <v>1.77</v>
      </c>
    </row>
    <row r="45" spans="2:8" x14ac:dyDescent="0.3">
      <c r="B45" s="11">
        <v>18</v>
      </c>
      <c r="C45" s="1">
        <v>0.01</v>
      </c>
      <c r="D45" s="12">
        <f>0.25</f>
        <v>0.25</v>
      </c>
    </row>
    <row r="46" spans="2:8" x14ac:dyDescent="0.3">
      <c r="B46" s="11">
        <v>19</v>
      </c>
      <c r="C46" s="1">
        <v>0.25</v>
      </c>
      <c r="D46" s="12">
        <v>1.58</v>
      </c>
    </row>
    <row r="47" spans="2:8" x14ac:dyDescent="0.3">
      <c r="B47" s="11">
        <v>20</v>
      </c>
      <c r="C47" s="1">
        <v>0.01</v>
      </c>
      <c r="D47" s="12">
        <f>0.25</f>
        <v>0.25</v>
      </c>
    </row>
    <row r="48" spans="2:8" x14ac:dyDescent="0.3">
      <c r="B48" s="11">
        <v>21</v>
      </c>
      <c r="C48" s="1">
        <v>0.34</v>
      </c>
      <c r="D48" s="12">
        <v>0.71399999999999997</v>
      </c>
    </row>
    <row r="49" spans="2:4" x14ac:dyDescent="0.3">
      <c r="B49" s="11">
        <v>22</v>
      </c>
      <c r="C49" s="1">
        <v>0.01</v>
      </c>
      <c r="D49" s="12">
        <f>0.25</f>
        <v>0.25</v>
      </c>
    </row>
    <row r="50" spans="2:4" x14ac:dyDescent="0.3">
      <c r="B50" s="11">
        <v>23</v>
      </c>
      <c r="C50" s="1">
        <v>0.4</v>
      </c>
      <c r="D50" s="12">
        <v>1.3</v>
      </c>
    </row>
    <row r="51" spans="2:4" x14ac:dyDescent="0.3">
      <c r="B51" s="11">
        <v>24</v>
      </c>
      <c r="C51" s="1">
        <v>0.01</v>
      </c>
      <c r="D51" s="12">
        <f>0.25</f>
        <v>0.25</v>
      </c>
    </row>
    <row r="52" spans="2:4" x14ac:dyDescent="0.3">
      <c r="B52" s="11">
        <v>25</v>
      </c>
      <c r="C52" s="1">
        <v>0.46</v>
      </c>
      <c r="D52" s="12">
        <v>1.2</v>
      </c>
    </row>
    <row r="53" spans="2:4" x14ac:dyDescent="0.3">
      <c r="B53" s="11">
        <v>26</v>
      </c>
      <c r="C53" s="1">
        <v>0.01</v>
      </c>
      <c r="D53" s="12">
        <f>0.25</f>
        <v>0.25</v>
      </c>
    </row>
    <row r="54" spans="2:4" x14ac:dyDescent="0.3">
      <c r="B54" s="11">
        <v>27</v>
      </c>
      <c r="C54" s="1">
        <v>0.48</v>
      </c>
      <c r="D54" s="12">
        <v>1.1100000000000001</v>
      </c>
    </row>
    <row r="55" spans="2:4" x14ac:dyDescent="0.3">
      <c r="B55" s="11">
        <v>28</v>
      </c>
      <c r="C55" s="1">
        <v>0.01</v>
      </c>
      <c r="D55" s="12">
        <f>0.25</f>
        <v>0.25</v>
      </c>
    </row>
    <row r="56" spans="2:4" x14ac:dyDescent="0.3">
      <c r="B56" s="11">
        <v>29</v>
      </c>
      <c r="C56" s="1">
        <v>0.49</v>
      </c>
      <c r="D56" s="12">
        <v>1.03</v>
      </c>
    </row>
    <row r="57" spans="2:4" x14ac:dyDescent="0.3">
      <c r="B57" s="11">
        <v>30</v>
      </c>
      <c r="C57" s="1">
        <v>0.01</v>
      </c>
      <c r="D57" s="12">
        <f>0.25</f>
        <v>0.25</v>
      </c>
    </row>
    <row r="58" spans="2:4" x14ac:dyDescent="0.3">
      <c r="B58" s="11">
        <v>31</v>
      </c>
      <c r="C58" s="1">
        <v>0.46</v>
      </c>
      <c r="D58" s="12">
        <v>0.97</v>
      </c>
    </row>
    <row r="59" spans="2:4" x14ac:dyDescent="0.3">
      <c r="B59" s="11">
        <v>32</v>
      </c>
      <c r="C59" s="1">
        <v>0.01</v>
      </c>
      <c r="D59" s="12">
        <f>0.25</f>
        <v>0.25</v>
      </c>
    </row>
    <row r="60" spans="2:4" x14ac:dyDescent="0.3">
      <c r="B60" s="11">
        <v>33</v>
      </c>
      <c r="C60" s="1">
        <v>0.42</v>
      </c>
      <c r="D60" s="12">
        <v>0.45500000000000002</v>
      </c>
    </row>
    <row r="61" spans="2:4" x14ac:dyDescent="0.3">
      <c r="B61" s="11">
        <v>34</v>
      </c>
      <c r="C61" s="1">
        <v>0.01</v>
      </c>
      <c r="D61" s="12">
        <f>0.25</f>
        <v>0.25</v>
      </c>
    </row>
    <row r="62" spans="2:4" x14ac:dyDescent="0.3">
      <c r="B62" s="11">
        <v>35</v>
      </c>
      <c r="C62" s="1">
        <v>0.37</v>
      </c>
      <c r="D62" s="12">
        <v>0.85699999999999998</v>
      </c>
    </row>
    <row r="63" spans="2:4" x14ac:dyDescent="0.3">
      <c r="B63" s="11">
        <v>36</v>
      </c>
      <c r="C63" s="1">
        <v>0.01</v>
      </c>
      <c r="D63" s="12">
        <v>0.25</v>
      </c>
    </row>
    <row r="64" spans="2:4" x14ac:dyDescent="0.3">
      <c r="B64" s="11">
        <v>37</v>
      </c>
      <c r="C64" s="1">
        <v>0.31</v>
      </c>
      <c r="D64" s="12">
        <v>0.81</v>
      </c>
    </row>
    <row r="65" spans="2:10" x14ac:dyDescent="0.3">
      <c r="B65" s="11">
        <v>38</v>
      </c>
      <c r="C65" s="1">
        <v>0.01</v>
      </c>
      <c r="D65" s="12">
        <f>0.25</f>
        <v>0.25</v>
      </c>
    </row>
    <row r="66" spans="2:10" x14ac:dyDescent="0.3">
      <c r="B66" s="11">
        <v>39</v>
      </c>
      <c r="C66" s="1">
        <v>0.26</v>
      </c>
      <c r="D66" s="12">
        <v>0.38500000000000001</v>
      </c>
    </row>
    <row r="67" spans="2:10" ht="15" thickBot="1" x14ac:dyDescent="0.35">
      <c r="B67" s="18">
        <v>40</v>
      </c>
      <c r="C67" s="16">
        <v>0</v>
      </c>
      <c r="D67" s="17">
        <v>0.25</v>
      </c>
    </row>
    <row r="71" spans="2:10" x14ac:dyDescent="0.3">
      <c r="B71" t="s">
        <v>26</v>
      </c>
    </row>
    <row r="74" spans="2:10" x14ac:dyDescent="0.3">
      <c r="J74" t="s">
        <v>4</v>
      </c>
    </row>
    <row r="75" spans="2:10" x14ac:dyDescent="0.3">
      <c r="J75" t="s">
        <v>27</v>
      </c>
    </row>
  </sheetData>
  <mergeCells count="1">
    <mergeCell ref="B19:H19"/>
  </mergeCell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4:K25"/>
  <sheetViews>
    <sheetView zoomScale="70" zoomScaleNormal="70" workbookViewId="0">
      <selection activeCell="P7" sqref="P7"/>
    </sheetView>
  </sheetViews>
  <sheetFormatPr defaultRowHeight="14.4" x14ac:dyDescent="0.3"/>
  <cols>
    <col min="10" max="10" width="11.21875" bestFit="1" customWidth="1"/>
  </cols>
  <sheetData>
    <row r="4" spans="2:11" ht="15" thickBot="1" x14ac:dyDescent="0.35"/>
    <row r="5" spans="2:11" ht="15" thickBot="1" x14ac:dyDescent="0.35">
      <c r="B5" s="25" t="s">
        <v>0</v>
      </c>
      <c r="C5" s="26" t="s">
        <v>1</v>
      </c>
      <c r="D5" s="26" t="s">
        <v>2</v>
      </c>
      <c r="E5" s="26" t="s">
        <v>3</v>
      </c>
      <c r="F5" s="26" t="s">
        <v>4</v>
      </c>
      <c r="G5" s="26" t="s">
        <v>5</v>
      </c>
      <c r="H5" s="27" t="s">
        <v>6</v>
      </c>
      <c r="I5" s="27" t="s">
        <v>7</v>
      </c>
      <c r="J5" s="28" t="s">
        <v>8</v>
      </c>
      <c r="K5" s="29" t="s">
        <v>25</v>
      </c>
    </row>
    <row r="6" spans="2:11" x14ac:dyDescent="0.3">
      <c r="B6" s="22">
        <v>115</v>
      </c>
      <c r="C6" s="22">
        <v>360</v>
      </c>
      <c r="D6" s="22">
        <v>308.23</v>
      </c>
      <c r="E6" s="22">
        <v>0.98170000000000002</v>
      </c>
      <c r="F6" s="22">
        <v>385.4</v>
      </c>
      <c r="G6" s="22">
        <v>0.755</v>
      </c>
      <c r="H6" s="23">
        <f>G6*F6</f>
        <v>290.97699999999998</v>
      </c>
      <c r="I6" s="23">
        <f>100*H6/D6</f>
        <v>94.402556532459514</v>
      </c>
      <c r="J6" s="24"/>
      <c r="K6" s="22">
        <v>4.5</v>
      </c>
    </row>
    <row r="7" spans="2:11" x14ac:dyDescent="0.3">
      <c r="B7" s="1">
        <v>115</v>
      </c>
      <c r="C7" s="1">
        <v>360</v>
      </c>
      <c r="D7" s="1">
        <v>231.06</v>
      </c>
      <c r="E7" s="1">
        <v>0.97019999999999995</v>
      </c>
      <c r="F7" s="1">
        <v>385.6</v>
      </c>
      <c r="G7" s="1">
        <v>0.56499999999999995</v>
      </c>
      <c r="H7" s="2">
        <f t="shared" ref="H7:H10" si="0">G7*F7</f>
        <v>217.864</v>
      </c>
      <c r="I7" s="2">
        <f t="shared" ref="I7:I10" si="1">100*H7/D7</f>
        <v>94.288929282437465</v>
      </c>
      <c r="J7" s="4"/>
      <c r="K7" s="1">
        <v>6.1</v>
      </c>
    </row>
    <row r="8" spans="2:11" x14ac:dyDescent="0.3">
      <c r="B8" s="1">
        <v>115</v>
      </c>
      <c r="C8" s="1">
        <v>360</v>
      </c>
      <c r="D8" s="1">
        <v>154.80000000000001</v>
      </c>
      <c r="E8" s="1">
        <v>0.94469999999999998</v>
      </c>
      <c r="F8" s="1">
        <v>386</v>
      </c>
      <c r="G8" s="1">
        <v>0.376</v>
      </c>
      <c r="H8" s="2">
        <f t="shared" si="0"/>
        <v>145.136</v>
      </c>
      <c r="I8" s="2">
        <f t="shared" si="1"/>
        <v>93.757105943152453</v>
      </c>
      <c r="J8" s="4"/>
      <c r="K8" s="1">
        <v>7.2</v>
      </c>
    </row>
    <row r="9" spans="2:11" x14ac:dyDescent="0.3">
      <c r="B9" s="1">
        <v>115</v>
      </c>
      <c r="C9" s="1">
        <v>360</v>
      </c>
      <c r="D9" s="1">
        <v>78.900000000000006</v>
      </c>
      <c r="E9" s="1">
        <v>0.90180000000000005</v>
      </c>
      <c r="F9" s="1">
        <v>386.1</v>
      </c>
      <c r="G9" s="1">
        <v>0.193</v>
      </c>
      <c r="H9" s="2">
        <f t="shared" si="0"/>
        <v>74.517300000000006</v>
      </c>
      <c r="I9" s="2">
        <f t="shared" si="1"/>
        <v>94.445247148288971</v>
      </c>
      <c r="J9" s="4"/>
      <c r="K9" s="1">
        <v>10.5</v>
      </c>
    </row>
    <row r="10" spans="2:11" x14ac:dyDescent="0.3">
      <c r="B10" s="1">
        <v>115</v>
      </c>
      <c r="C10" s="1">
        <v>360</v>
      </c>
      <c r="D10" s="1">
        <v>32</v>
      </c>
      <c r="E10" s="1">
        <v>0.63339999999999996</v>
      </c>
      <c r="F10" s="1">
        <v>386</v>
      </c>
      <c r="G10" s="1">
        <v>7.4999999999999997E-2</v>
      </c>
      <c r="H10" s="2">
        <f t="shared" si="0"/>
        <v>28.95</v>
      </c>
      <c r="I10" s="2">
        <f t="shared" si="1"/>
        <v>90.46875</v>
      </c>
      <c r="J10" s="4"/>
      <c r="K10" s="1">
        <v>20.100000000000001</v>
      </c>
    </row>
    <row r="13" spans="2:11" x14ac:dyDescent="0.3">
      <c r="B13" t="s">
        <v>23</v>
      </c>
    </row>
    <row r="17" spans="2:10" x14ac:dyDescent="0.3">
      <c r="B17" t="s">
        <v>28</v>
      </c>
    </row>
    <row r="24" spans="2:10" x14ac:dyDescent="0.3">
      <c r="J24" t="s">
        <v>4</v>
      </c>
    </row>
    <row r="25" spans="2:10" x14ac:dyDescent="0.3">
      <c r="J25" t="s">
        <v>27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4:L18"/>
  <sheetViews>
    <sheetView zoomScale="90" zoomScaleNormal="90" workbookViewId="0">
      <selection activeCell="O7" sqref="O7"/>
    </sheetView>
  </sheetViews>
  <sheetFormatPr defaultRowHeight="14.4" x14ac:dyDescent="0.3"/>
  <sheetData>
    <row r="4" spans="3:12" ht="15" thickBot="1" x14ac:dyDescent="0.35"/>
    <row r="5" spans="3:12" ht="15" thickBot="1" x14ac:dyDescent="0.35">
      <c r="C5" s="25" t="s">
        <v>0</v>
      </c>
      <c r="D5" s="26" t="s">
        <v>1</v>
      </c>
      <c r="E5" s="26" t="s">
        <v>2</v>
      </c>
      <c r="F5" s="26" t="s">
        <v>3</v>
      </c>
      <c r="G5" s="26" t="s">
        <v>4</v>
      </c>
      <c r="H5" s="26" t="s">
        <v>5</v>
      </c>
      <c r="I5" s="27" t="s">
        <v>6</v>
      </c>
      <c r="J5" s="27" t="s">
        <v>7</v>
      </c>
      <c r="K5" s="28" t="s">
        <v>8</v>
      </c>
      <c r="L5" s="29" t="s">
        <v>25</v>
      </c>
    </row>
    <row r="6" spans="3:12" x14ac:dyDescent="0.3">
      <c r="C6" s="22">
        <v>115</v>
      </c>
      <c r="D6" s="22">
        <v>800</v>
      </c>
      <c r="E6" s="22">
        <v>309.10000000000002</v>
      </c>
      <c r="F6" s="22">
        <v>0.94040000000000001</v>
      </c>
      <c r="G6" s="22">
        <v>385.1</v>
      </c>
      <c r="H6" s="22">
        <v>0.75600000000000001</v>
      </c>
      <c r="I6" s="23">
        <f>H6*G6</f>
        <v>291.13560000000001</v>
      </c>
      <c r="J6" s="23">
        <f>100*I6/E6</f>
        <v>94.188159171789067</v>
      </c>
      <c r="K6" s="24"/>
      <c r="L6" s="22">
        <v>10.7</v>
      </c>
    </row>
    <row r="7" spans="3:12" x14ac:dyDescent="0.3">
      <c r="C7" s="1">
        <v>115</v>
      </c>
      <c r="D7" s="1">
        <v>800</v>
      </c>
      <c r="E7" s="1">
        <v>231.44</v>
      </c>
      <c r="F7" s="1">
        <v>0.90659999999999996</v>
      </c>
      <c r="G7" s="1">
        <v>385.7</v>
      </c>
      <c r="H7" s="1">
        <v>0.56499999999999995</v>
      </c>
      <c r="I7" s="2">
        <f t="shared" ref="I7:I10" si="0">H7*G7</f>
        <v>217.92049999999998</v>
      </c>
      <c r="J7" s="2">
        <f t="shared" ref="J7:J10" si="1">100*I7/E7</f>
        <v>94.158529208434146</v>
      </c>
      <c r="K7" s="4"/>
      <c r="L7" s="1">
        <v>13.4</v>
      </c>
    </row>
    <row r="8" spans="3:12" x14ac:dyDescent="0.3">
      <c r="C8" s="1">
        <v>115</v>
      </c>
      <c r="D8" s="1">
        <v>800</v>
      </c>
      <c r="E8" s="1">
        <v>153.96</v>
      </c>
      <c r="F8" s="1">
        <v>0.84</v>
      </c>
      <c r="G8" s="1">
        <v>385.5</v>
      </c>
      <c r="H8" s="1">
        <v>0.374</v>
      </c>
      <c r="I8" s="2">
        <f t="shared" si="0"/>
        <v>144.17699999999999</v>
      </c>
      <c r="J8" s="2">
        <f t="shared" si="1"/>
        <v>93.645752143413858</v>
      </c>
      <c r="K8" s="4"/>
      <c r="L8" s="1">
        <v>17.2</v>
      </c>
    </row>
    <row r="9" spans="3:12" x14ac:dyDescent="0.3">
      <c r="C9" s="1">
        <v>115</v>
      </c>
      <c r="D9" s="1">
        <v>800</v>
      </c>
      <c r="E9" s="1">
        <v>77.2</v>
      </c>
      <c r="F9" s="1">
        <v>0.73499999999999999</v>
      </c>
      <c r="G9" s="1">
        <v>385.8</v>
      </c>
      <c r="H9" s="1">
        <v>0.193</v>
      </c>
      <c r="I9" s="2">
        <f t="shared" si="0"/>
        <v>74.459400000000002</v>
      </c>
      <c r="J9" s="2">
        <f t="shared" si="1"/>
        <v>96.45</v>
      </c>
      <c r="K9" s="4"/>
      <c r="L9" s="1">
        <v>12.6</v>
      </c>
    </row>
    <row r="10" spans="3:12" x14ac:dyDescent="0.3">
      <c r="C10" s="1">
        <v>115</v>
      </c>
      <c r="D10" s="1">
        <v>800</v>
      </c>
      <c r="E10" s="1">
        <v>32.200000000000003</v>
      </c>
      <c r="F10" s="1">
        <v>0.41</v>
      </c>
      <c r="G10" s="1">
        <v>385.8</v>
      </c>
      <c r="H10" s="1">
        <v>7.4999999999999997E-2</v>
      </c>
      <c r="I10" s="2">
        <f t="shared" si="0"/>
        <v>28.934999999999999</v>
      </c>
      <c r="J10" s="2">
        <f t="shared" si="1"/>
        <v>89.860248447204967</v>
      </c>
      <c r="K10" s="4"/>
      <c r="L10" s="1">
        <v>18.3</v>
      </c>
    </row>
    <row r="18" spans="3:3" x14ac:dyDescent="0.3">
      <c r="C18" t="s">
        <v>26</v>
      </c>
    </row>
  </sheetData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60"/>
  <sheetViews>
    <sheetView topLeftCell="A37" workbookViewId="0">
      <selection activeCell="K73" sqref="K73"/>
    </sheetView>
  </sheetViews>
  <sheetFormatPr defaultRowHeight="14.4" x14ac:dyDescent="0.3"/>
  <sheetData>
    <row r="3" spans="2:13" x14ac:dyDescent="0.3">
      <c r="B3" t="s">
        <v>29</v>
      </c>
    </row>
    <row r="6" spans="2:13" ht="15.6" x14ac:dyDescent="0.35">
      <c r="B6" t="s">
        <v>30</v>
      </c>
      <c r="M6" t="s">
        <v>31</v>
      </c>
    </row>
    <row r="32" spans="2:2" ht="15.6" x14ac:dyDescent="0.35">
      <c r="B32" t="s">
        <v>32</v>
      </c>
    </row>
    <row r="60" spans="2:15" x14ac:dyDescent="0.3">
      <c r="B60" t="s">
        <v>33</v>
      </c>
      <c r="D60" t="s">
        <v>34</v>
      </c>
      <c r="H60" t="s">
        <v>37</v>
      </c>
      <c r="M60" t="s">
        <v>35</v>
      </c>
      <c r="O60" t="s">
        <v>36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EVM_BASE</vt:lpstr>
      <vt:lpstr>360Hz</vt:lpstr>
      <vt:lpstr>800Hz</vt:lpstr>
      <vt:lpstr>Distortion</vt:lpstr>
    </vt:vector>
  </TitlesOfParts>
  <Company>Texas Instruments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Griffin, John</dc:creator>
  <cp:lastModifiedBy>Griffin, John</cp:lastModifiedBy>
  <dcterms:created xsi:type="dcterms:W3CDTF">2015-07-30T12:30:18Z</dcterms:created>
  <dcterms:modified xsi:type="dcterms:W3CDTF">2015-09-15T12:59:51Z</dcterms:modified>
</cp:coreProperties>
</file>