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ENG" sheetId="2" r:id="rId1"/>
    <sheet name="JPN" sheetId="1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F35" i="2" l="1"/>
  <c r="C78" i="2"/>
  <c r="C67" i="2"/>
  <c r="M50" i="2"/>
  <c r="L50" i="2"/>
  <c r="K50" i="2"/>
  <c r="D50" i="2"/>
  <c r="N49" i="2"/>
  <c r="M49" i="2"/>
  <c r="L49" i="2"/>
  <c r="K49" i="2"/>
  <c r="F49" i="2"/>
  <c r="E49" i="2"/>
  <c r="E50" i="2" s="1"/>
  <c r="D49" i="2"/>
  <c r="C49" i="2"/>
  <c r="C50" i="2" s="1"/>
  <c r="N48" i="2"/>
  <c r="M48" i="2"/>
  <c r="K48" i="2"/>
  <c r="F48" i="2"/>
  <c r="E48" i="2"/>
  <c r="C48" i="2"/>
  <c r="N47" i="2"/>
  <c r="M47" i="2"/>
  <c r="K47" i="2"/>
  <c r="F47" i="2"/>
  <c r="E47" i="2"/>
  <c r="C47" i="2"/>
  <c r="N46" i="2"/>
  <c r="M46" i="2"/>
  <c r="K46" i="2"/>
  <c r="F46" i="2"/>
  <c r="E46" i="2"/>
  <c r="C46" i="2"/>
  <c r="N45" i="2"/>
  <c r="F45" i="2"/>
  <c r="M40" i="2"/>
  <c r="L40" i="2"/>
  <c r="K40" i="2"/>
  <c r="D40" i="2"/>
  <c r="M39" i="2"/>
  <c r="N39" i="2" s="1"/>
  <c r="L39" i="2"/>
  <c r="K39" i="2"/>
  <c r="E39" i="2"/>
  <c r="F39" i="2" s="1"/>
  <c r="D39" i="2"/>
  <c r="C39" i="2"/>
  <c r="C40" i="2" s="1"/>
  <c r="N38" i="2"/>
  <c r="M38" i="2"/>
  <c r="K38" i="2"/>
  <c r="F38" i="2"/>
  <c r="E38" i="2"/>
  <c r="C38" i="2"/>
  <c r="N37" i="2"/>
  <c r="M37" i="2"/>
  <c r="K37" i="2"/>
  <c r="F37" i="2"/>
  <c r="E37" i="2"/>
  <c r="C37" i="2"/>
  <c r="N36" i="2"/>
  <c r="M36" i="2"/>
  <c r="K36" i="2"/>
  <c r="F36" i="2"/>
  <c r="E36" i="2"/>
  <c r="C36" i="2"/>
  <c r="N35" i="2"/>
  <c r="E40" i="2" l="1"/>
  <c r="L49" i="1"/>
  <c r="L50" i="1" s="1"/>
  <c r="N48" i="1"/>
  <c r="M48" i="1"/>
  <c r="K48" i="1"/>
  <c r="M47" i="1"/>
  <c r="N47" i="1" s="1"/>
  <c r="K47" i="1"/>
  <c r="M46" i="1"/>
  <c r="M49" i="1" s="1"/>
  <c r="K46" i="1"/>
  <c r="K49" i="1" s="1"/>
  <c r="K50" i="1" s="1"/>
  <c r="N45" i="1"/>
  <c r="M39" i="1"/>
  <c r="N39" i="1" s="1"/>
  <c r="L39" i="1"/>
  <c r="L40" i="1" s="1"/>
  <c r="M38" i="1"/>
  <c r="N38" i="1" s="1"/>
  <c r="K38" i="1"/>
  <c r="M37" i="1"/>
  <c r="N37" i="1" s="1"/>
  <c r="K37" i="1"/>
  <c r="M36" i="1"/>
  <c r="N36" i="1" s="1"/>
  <c r="K36" i="1"/>
  <c r="K39" i="1" s="1"/>
  <c r="K40" i="1" s="1"/>
  <c r="N35" i="1"/>
  <c r="M50" i="1" l="1"/>
  <c r="N49" i="1"/>
  <c r="N46" i="1"/>
  <c r="M40" i="1"/>
  <c r="C78" i="1" l="1"/>
  <c r="C67" i="1"/>
  <c r="D39" i="1"/>
  <c r="D40" i="1" s="1"/>
  <c r="E38" i="1"/>
  <c r="F38" i="1" s="1"/>
  <c r="C38" i="1"/>
  <c r="E37" i="1"/>
  <c r="F37" i="1" s="1"/>
  <c r="C37" i="1"/>
  <c r="E36" i="1"/>
  <c r="C36" i="1"/>
  <c r="F35" i="1"/>
  <c r="D49" i="1"/>
  <c r="D50" i="1" s="1"/>
  <c r="E48" i="1"/>
  <c r="F48" i="1" s="1"/>
  <c r="C48" i="1"/>
  <c r="E47" i="1"/>
  <c r="F47" i="1" s="1"/>
  <c r="C47" i="1"/>
  <c r="E46" i="1"/>
  <c r="F46" i="1" s="1"/>
  <c r="C46" i="1"/>
  <c r="F45" i="1"/>
  <c r="C39" i="1" l="1"/>
  <c r="C40" i="1" s="1"/>
  <c r="E49" i="1"/>
  <c r="F49" i="1" s="1"/>
  <c r="E39" i="1"/>
  <c r="F39" i="1" s="1"/>
  <c r="C49" i="1"/>
  <c r="C50" i="1" s="1"/>
  <c r="F36" i="1"/>
  <c r="E40" i="1" l="1"/>
  <c r="E50" i="1"/>
</calcChain>
</file>

<file path=xl/sharedStrings.xml><?xml version="1.0" encoding="utf-8"?>
<sst xmlns="http://schemas.openxmlformats.org/spreadsheetml/2006/main" count="174" uniqueCount="73">
  <si>
    <t>図1：TPS56528周辺回路　EV3V3</t>
    <rPh sb="0" eb="1">
      <t>ズ</t>
    </rPh>
    <rPh sb="11" eb="13">
      <t>シュウヘン</t>
    </rPh>
    <rPh sb="13" eb="15">
      <t>カイロ</t>
    </rPh>
    <phoneticPr fontId="1"/>
  </si>
  <si>
    <t>TPS56528</t>
    <phoneticPr fontId="5"/>
  </si>
  <si>
    <t>Min.</t>
    <phoneticPr fontId="4"/>
  </si>
  <si>
    <t>Typ.</t>
    <phoneticPr fontId="4"/>
  </si>
  <si>
    <t>Max.</t>
    <phoneticPr fontId="4"/>
  </si>
  <si>
    <t>備考</t>
    <rPh sb="0" eb="2">
      <t>ビコウ</t>
    </rPh>
    <phoneticPr fontId="4"/>
  </si>
  <si>
    <t>Vref[V]</t>
    <phoneticPr fontId="4"/>
  </si>
  <si>
    <t>EV3V3</t>
    <phoneticPr fontId="1"/>
  </si>
  <si>
    <t>4006</t>
    <phoneticPr fontId="4"/>
  </si>
  <si>
    <t>3.135～3.3～3.465</t>
    <phoneticPr fontId="5"/>
  </si>
  <si>
    <t>-40℃ ≤ Ta ≤ +85℃</t>
    <phoneticPr fontId="5"/>
  </si>
  <si>
    <t>4060</t>
    <phoneticPr fontId="4"/>
  </si>
  <si>
    <t>4067</t>
    <phoneticPr fontId="4"/>
  </si>
  <si>
    <t>4068</t>
    <phoneticPr fontId="4"/>
  </si>
  <si>
    <t>Vout[V]</t>
    <phoneticPr fontId="4"/>
  </si>
  <si>
    <t>Ta=25℃</t>
    <phoneticPr fontId="5"/>
  </si>
  <si>
    <t>１．周辺回路図</t>
    <rPh sb="2" eb="4">
      <t>シュウヘン</t>
    </rPh>
    <rPh sb="4" eb="7">
      <t>カイロズ</t>
    </rPh>
    <phoneticPr fontId="1"/>
  </si>
  <si>
    <t>３．測定値</t>
    <rPh sb="2" eb="5">
      <t>ソクテイチ</t>
    </rPh>
    <phoneticPr fontId="1"/>
  </si>
  <si>
    <t>No1</t>
    <phoneticPr fontId="1"/>
  </si>
  <si>
    <t>No2</t>
    <phoneticPr fontId="1"/>
  </si>
  <si>
    <t>No3</t>
  </si>
  <si>
    <t>No4</t>
  </si>
  <si>
    <t>No5</t>
  </si>
  <si>
    <t>No6</t>
  </si>
  <si>
    <t>No7</t>
  </si>
  <si>
    <t>No8</t>
  </si>
  <si>
    <t>No9</t>
  </si>
  <si>
    <t>No10</t>
  </si>
  <si>
    <t>No11</t>
  </si>
  <si>
    <t>電圧[V]</t>
    <rPh sb="0" eb="2">
      <t>デンアツ</t>
    </rPh>
    <phoneticPr fontId="1"/>
  </si>
  <si>
    <t>セット</t>
  </si>
  <si>
    <t>セット</t>
    <phoneticPr fontId="1"/>
  </si>
  <si>
    <t>No12</t>
    <phoneticPr fontId="1"/>
  </si>
  <si>
    <t>No13</t>
    <phoneticPr fontId="1"/>
  </si>
  <si>
    <t>No14</t>
  </si>
  <si>
    <t>No15</t>
  </si>
  <si>
    <t>No16</t>
  </si>
  <si>
    <t>No17</t>
  </si>
  <si>
    <t>TPS56528実装</t>
    <rPh sb="8" eb="10">
      <t>ジッソウ</t>
    </rPh>
    <phoneticPr fontId="1"/>
  </si>
  <si>
    <t>代替DCDC実装</t>
    <rPh sb="0" eb="2">
      <t>ダイタイ</t>
    </rPh>
    <rPh sb="6" eb="8">
      <t>ジッソウ</t>
    </rPh>
    <phoneticPr fontId="1"/>
  </si>
  <si>
    <t>⇒ADVANTEST社製デジタルマルチメータ　R6452AでVFB(continuous mode)電圧を測定したところ607.3mV</t>
    <rPh sb="10" eb="11">
      <t>シャ</t>
    </rPh>
    <rPh sb="11" eb="12">
      <t>セイ</t>
    </rPh>
    <rPh sb="50" eb="52">
      <t>デンアツ</t>
    </rPh>
    <rPh sb="53" eb="55">
      <t>ソクテイ</t>
    </rPh>
    <phoneticPr fontId="1"/>
  </si>
  <si>
    <t>AVG</t>
    <phoneticPr fontId="1"/>
  </si>
  <si>
    <t>２．設定電圧 計算値　（3.3V）</t>
    <rPh sb="2" eb="4">
      <t>セッテイ</t>
    </rPh>
    <rPh sb="4" eb="6">
      <t>デンアツ</t>
    </rPh>
    <rPh sb="7" eb="10">
      <t>ケイサンチ</t>
    </rPh>
    <phoneticPr fontId="1"/>
  </si>
  <si>
    <t>入力電圧12V、出力電圧3.387V(typ)　最大負荷時AVG=3A、PEAK=4A</t>
    <rPh sb="0" eb="2">
      <t>ニュウリョク</t>
    </rPh>
    <rPh sb="2" eb="4">
      <t>デンアツ</t>
    </rPh>
    <rPh sb="8" eb="10">
      <t>シュツリョク</t>
    </rPh>
    <rPh sb="10" eb="12">
      <t>デンアツ</t>
    </rPh>
    <rPh sb="24" eb="26">
      <t>サイダイ</t>
    </rPh>
    <rPh sb="26" eb="28">
      <t>フカ</t>
    </rPh>
    <rPh sb="28" eb="29">
      <t>ジ</t>
    </rPh>
    <phoneticPr fontId="1"/>
  </si>
  <si>
    <t>EV3V3</t>
    <phoneticPr fontId="1"/>
  </si>
  <si>
    <t>4006</t>
    <phoneticPr fontId="4"/>
  </si>
  <si>
    <t>3.135～3.3～3.465</t>
    <phoneticPr fontId="5"/>
  </si>
  <si>
    <t>Min.</t>
    <phoneticPr fontId="4"/>
  </si>
  <si>
    <t>Typ.</t>
    <phoneticPr fontId="4"/>
  </si>
  <si>
    <t>Max.</t>
    <phoneticPr fontId="4"/>
  </si>
  <si>
    <t>-40℃ ≤ Ta ≤ +85℃</t>
  </si>
  <si>
    <t>4060</t>
  </si>
  <si>
    <t>4067</t>
  </si>
  <si>
    <t>4068</t>
  </si>
  <si>
    <t>Vref[V]</t>
    <phoneticPr fontId="4"/>
  </si>
  <si>
    <t>Vout[V]</t>
    <phoneticPr fontId="4"/>
  </si>
  <si>
    <t>代替DCDC</t>
    <phoneticPr fontId="5"/>
  </si>
  <si>
    <t>Ta=25℃</t>
  </si>
  <si>
    <t>４．No1セット　VFB電圧測定時のSW波形</t>
    <rPh sb="12" eb="14">
      <t>デンアツ</t>
    </rPh>
    <rPh sb="14" eb="16">
      <t>ソクテイ</t>
    </rPh>
    <rPh sb="16" eb="17">
      <t>ジ</t>
    </rPh>
    <rPh sb="20" eb="22">
      <t>ハケイ</t>
    </rPh>
    <phoneticPr fontId="1"/>
  </si>
  <si>
    <t>１．Diagram</t>
    <phoneticPr fontId="1"/>
  </si>
  <si>
    <t>Note</t>
    <phoneticPr fontId="4"/>
  </si>
  <si>
    <t>Note</t>
    <phoneticPr fontId="4"/>
  </si>
  <si>
    <t>DCDC</t>
    <phoneticPr fontId="5"/>
  </si>
  <si>
    <t>DCDC</t>
    <phoneticPr fontId="5"/>
  </si>
  <si>
    <t>TPS56528 output</t>
    <phoneticPr fontId="1"/>
  </si>
  <si>
    <t>３．Measurement data</t>
    <phoneticPr fontId="1"/>
  </si>
  <si>
    <t xml:space="preserve">competitor output
competitor
</t>
    <phoneticPr fontId="1"/>
  </si>
  <si>
    <t>set</t>
    <phoneticPr fontId="1"/>
  </si>
  <si>
    <t>set</t>
    <phoneticPr fontId="1"/>
  </si>
  <si>
    <t>out[V]</t>
    <phoneticPr fontId="1"/>
  </si>
  <si>
    <t>Input:12V、Output: 3.387V(typ)　Io=2A, Continuous mode</t>
    <phoneticPr fontId="1"/>
  </si>
  <si>
    <t>２．Design configuration voltage　（3.3V）</t>
    <phoneticPr fontId="1"/>
  </si>
  <si>
    <t>４．SW pin output wave capture (NO1)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</si>
</sst>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76" formatCode="&quot;(IC&quot;@&quot;)&quot;"/>
    <numFmt numFmtId="177" formatCode="0.000"/>
    <numFmt numFmtId="178" formatCode="&quot;誤差±&quot;0.0&quot;%&quot;"/>
    <numFmt numFmtId="179" formatCode="&quot;R&quot;@&quot;[Ω]&quot;"/>
    <numFmt numFmtId="180" formatCode="0.0%"/>
    <numFmt numFmtId="181" formatCode="0.000_);[Red]\(0.000\)"/>
    <numFmt numFmtId="182" formatCode="&quot;誤差±&quot;0.00&quot;%&quot;"/>
    <numFmt numFmtId="183" formatCode="&quot;error±&quot;0.0&quot;%&quot;"/>
    <numFmt numFmtId="185" formatCode="&quot;error±&quot;0.00&quot;%&quot;"/>
  </numFmts>
  <fonts count="8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Arial Unicode MS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>
      <alignment vertical="center"/>
    </xf>
    <xf numFmtId="0" fontId="6" fillId="0" borderId="0">
      <alignment vertical="center"/>
    </xf>
  </cellStyleXfs>
  <cellXfs count="30">
    <xf numFmtId="0" fontId="0" fillId="0" borderId="0" xfId="0"/>
    <xf numFmtId="0" fontId="2" fillId="0" borderId="1" xfId="1" applyFill="1" applyBorder="1">
      <alignment vertical="center"/>
    </xf>
    <xf numFmtId="0" fontId="2" fillId="0" borderId="0" xfId="1" applyFill="1" applyBorder="1">
      <alignment vertical="center"/>
    </xf>
    <xf numFmtId="177" fontId="2" fillId="0" borderId="0" xfId="1" applyNumberFormat="1" applyFill="1" applyBorder="1">
      <alignment vertical="center"/>
    </xf>
    <xf numFmtId="177" fontId="2" fillId="0" borderId="1" xfId="1" applyNumberFormat="1" applyFill="1" applyBorder="1">
      <alignment vertical="center"/>
    </xf>
    <xf numFmtId="178" fontId="2" fillId="0" borderId="1" xfId="1" applyNumberFormat="1" applyFill="1" applyBorder="1" applyAlignment="1">
      <alignment horizontal="left" vertical="center"/>
    </xf>
    <xf numFmtId="0" fontId="2" fillId="0" borderId="0" xfId="1" quotePrefix="1" applyFill="1" applyBorder="1">
      <alignment vertical="center"/>
    </xf>
    <xf numFmtId="179" fontId="2" fillId="0" borderId="1" xfId="1" applyNumberFormat="1" applyFill="1" applyBorder="1">
      <alignment vertical="center"/>
    </xf>
    <xf numFmtId="0" fontId="2" fillId="0" borderId="0" xfId="1" applyFill="1" applyBorder="1" applyAlignment="1">
      <alignment horizontal="center" vertical="center"/>
    </xf>
    <xf numFmtId="180" fontId="2" fillId="0" borderId="1" xfId="1" applyNumberFormat="1" applyFill="1" applyBorder="1">
      <alignment vertical="center"/>
    </xf>
    <xf numFmtId="0" fontId="3" fillId="0" borderId="0" xfId="1" applyFont="1" applyFill="1" applyBorder="1">
      <alignment vertical="center"/>
    </xf>
    <xf numFmtId="176" fontId="3" fillId="0" borderId="0" xfId="1" applyNumberFormat="1" applyFont="1" applyFill="1" applyBorder="1">
      <alignment vertical="center"/>
    </xf>
    <xf numFmtId="0" fontId="0" fillId="0" borderId="0" xfId="0" applyBorder="1"/>
    <xf numFmtId="181" fontId="0" fillId="0" borderId="0" xfId="0" applyNumberFormat="1"/>
    <xf numFmtId="0" fontId="0" fillId="0" borderId="1" xfId="0" applyBorder="1" applyAlignment="1">
      <alignment horizontal="center"/>
    </xf>
    <xf numFmtId="181" fontId="0" fillId="0" borderId="1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181" fontId="0" fillId="0" borderId="0" xfId="0" applyNumberFormat="1" applyBorder="1" applyAlignment="1">
      <alignment horizontal="center"/>
    </xf>
    <xf numFmtId="0" fontId="0" fillId="0" borderId="1" xfId="0" applyFill="1" applyBorder="1" applyAlignment="1">
      <alignment horizontal="center"/>
    </xf>
    <xf numFmtId="182" fontId="2" fillId="0" borderId="1" xfId="1" applyNumberFormat="1" applyFill="1" applyBorder="1" applyAlignment="1">
      <alignment horizontal="left" vertical="center"/>
    </xf>
    <xf numFmtId="0" fontId="6" fillId="0" borderId="0" xfId="2" applyFill="1" applyBorder="1" applyAlignment="1"/>
    <xf numFmtId="178" fontId="2" fillId="0" borderId="0" xfId="1" applyNumberFormat="1" applyFill="1" applyBorder="1" applyAlignment="1">
      <alignment horizontal="left" vertical="center"/>
    </xf>
    <xf numFmtId="0" fontId="0" fillId="0" borderId="0" xfId="0" applyFill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7" fillId="0" borderId="0" xfId="0" applyFont="1"/>
    <xf numFmtId="183" fontId="2" fillId="0" borderId="1" xfId="1" applyNumberFormat="1" applyFill="1" applyBorder="1" applyAlignment="1">
      <alignment horizontal="left" vertical="center"/>
    </xf>
    <xf numFmtId="185" fontId="2" fillId="0" borderId="1" xfId="1" applyNumberFormat="1" applyFill="1" applyBorder="1" applyAlignment="1">
      <alignment horizontal="left" vertical="center"/>
    </xf>
    <xf numFmtId="0" fontId="0" fillId="0" borderId="1" xfId="0" applyBorder="1" applyAlignment="1">
      <alignment horizontal="center" wrapText="1"/>
    </xf>
    <xf numFmtId="0" fontId="7" fillId="0" borderId="0" xfId="0" applyFont="1" applyFill="1" applyBorder="1" applyAlignment="1">
      <alignment horizontal="left"/>
    </xf>
  </cellXfs>
  <cellStyles count="3">
    <cellStyle name="標準" xfId="0" builtinId="0"/>
    <cellStyle name="標準 10 2" xfId="2"/>
    <cellStyle name="標準_電圧バラつき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28575</xdr:rowOff>
    </xdr:from>
    <xdr:to>
      <xdr:col>14</xdr:col>
      <xdr:colOff>342900</xdr:colOff>
      <xdr:row>28</xdr:row>
      <xdr:rowOff>72911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7700" y="542925"/>
          <a:ext cx="10058400" cy="4330586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80</xdr:row>
      <xdr:rowOff>19050</xdr:rowOff>
    </xdr:from>
    <xdr:to>
      <xdr:col>9</xdr:col>
      <xdr:colOff>210401</xdr:colOff>
      <xdr:row>106</xdr:row>
      <xdr:rowOff>133988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7700" y="13925550"/>
          <a:ext cx="6096851" cy="4572638"/>
        </a:xfrm>
        <a:prstGeom prst="rect">
          <a:avLst/>
        </a:prstGeom>
      </xdr:spPr>
    </xdr:pic>
    <xdr:clientData/>
  </xdr:twoCellAnchor>
  <xdr:oneCellAnchor>
    <xdr:from>
      <xdr:col>3</xdr:col>
      <xdr:colOff>400050</xdr:colOff>
      <xdr:row>57</xdr:row>
      <xdr:rowOff>171449</xdr:rowOff>
    </xdr:from>
    <xdr:ext cx="3971925" cy="609601"/>
    <xdr:sp macro="" textlink="">
      <xdr:nvSpPr>
        <xdr:cNvPr id="4" name="テキスト ボックス 3"/>
        <xdr:cNvSpPr txBox="1"/>
      </xdr:nvSpPr>
      <xdr:spPr>
        <a:xfrm>
          <a:off x="2419350" y="10286999"/>
          <a:ext cx="3971925" cy="609601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kumimoji="1" lang="en-US" altLang="ja-JP" sz="110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*1 They confirmed VFB only NO.1.</a:t>
          </a:r>
        </a:p>
        <a:p>
          <a:r>
            <a:rPr kumimoji="1" lang="en-US" altLang="ja-JP" sz="110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*2 Output voltage is higher than design configuration.</a:t>
          </a:r>
        </a:p>
        <a:p>
          <a:endParaRPr kumimoji="1" lang="en-US" altLang="ja-JP" sz="110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  <xdr:oneCellAnchor>
    <xdr:from>
      <xdr:col>12</xdr:col>
      <xdr:colOff>361950</xdr:colOff>
      <xdr:row>30</xdr:row>
      <xdr:rowOff>57150</xdr:rowOff>
    </xdr:from>
    <xdr:ext cx="1001172" cy="311496"/>
    <xdr:sp macro="" textlink="">
      <xdr:nvSpPr>
        <xdr:cNvPr id="5" name="テキスト ボックス 4"/>
        <xdr:cNvSpPr txBox="1"/>
      </xdr:nvSpPr>
      <xdr:spPr>
        <a:xfrm>
          <a:off x="8753475" y="5276850"/>
          <a:ext cx="1001172" cy="311496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400" baseline="0"/>
            <a:t>competitor</a:t>
          </a:r>
        </a:p>
      </xdr:txBody>
    </xdr:sp>
    <xdr:clientData/>
  </xdr:oneCellAnchor>
  <xdr:oneCellAnchor>
    <xdr:from>
      <xdr:col>5</xdr:col>
      <xdr:colOff>133350</xdr:colOff>
      <xdr:row>30</xdr:row>
      <xdr:rowOff>95250</xdr:rowOff>
    </xdr:from>
    <xdr:ext cx="1021498" cy="325730"/>
    <xdr:sp macro="" textlink="">
      <xdr:nvSpPr>
        <xdr:cNvPr id="6" name="テキスト ボックス 5"/>
        <xdr:cNvSpPr txBox="1"/>
      </xdr:nvSpPr>
      <xdr:spPr>
        <a:xfrm>
          <a:off x="3524250" y="5314950"/>
          <a:ext cx="1021498" cy="325730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400" baseline="0"/>
            <a:t>TPS56528</a:t>
          </a:r>
          <a:r>
            <a:rPr kumimoji="1" lang="ja-JP" altLang="en-US" sz="1400" baseline="0"/>
            <a:t>　</a:t>
          </a:r>
          <a:endParaRPr kumimoji="1" lang="en-US" altLang="ja-JP" sz="1400" baseline="0"/>
        </a:p>
      </xdr:txBody>
    </xdr:sp>
    <xdr:clientData/>
  </xdr:oneCellAnchor>
  <xdr:oneCellAnchor>
    <xdr:from>
      <xdr:col>3</xdr:col>
      <xdr:colOff>371475</xdr:colOff>
      <xdr:row>73</xdr:row>
      <xdr:rowOff>66675</xdr:rowOff>
    </xdr:from>
    <xdr:ext cx="3933825" cy="337978"/>
    <xdr:sp macro="" textlink="">
      <xdr:nvSpPr>
        <xdr:cNvPr id="9" name="テキスト ボックス 8"/>
        <xdr:cNvSpPr txBox="1"/>
      </xdr:nvSpPr>
      <xdr:spPr>
        <a:xfrm>
          <a:off x="2390775" y="12925425"/>
          <a:ext cx="3933825" cy="337978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1100" baseline="0">
              <a:solidFill>
                <a:schemeClr val="tx1"/>
              </a:solidFill>
              <a:effectLst/>
              <a:latin typeface="Arial Unicode MS" panose="020B0604020202020204" pitchFamily="50" charset="-128"/>
              <a:ea typeface="Arial Unicode MS" panose="020B0604020202020204" pitchFamily="50" charset="-128"/>
              <a:cs typeface="Arial Unicode MS" panose="020B0604020202020204" pitchFamily="50" charset="-128"/>
            </a:rPr>
            <a:t>* </a:t>
          </a:r>
          <a:r>
            <a:rPr lang="en-US" altLang="ja-JP">
              <a:latin typeface="Arial Unicode MS" panose="020B0604020202020204" pitchFamily="50" charset="-128"/>
              <a:ea typeface="Arial Unicode MS" panose="020B0604020202020204" pitchFamily="50" charset="-128"/>
              <a:cs typeface="Arial Unicode MS" panose="020B0604020202020204" pitchFamily="50" charset="-128"/>
            </a:rPr>
            <a:t>Similarly, </a:t>
          </a:r>
          <a:r>
            <a:rPr kumimoji="1" lang="en-US" altLang="ja-JP" sz="1100" baseline="0">
              <a:solidFill>
                <a:schemeClr val="tx1"/>
              </a:solidFill>
              <a:effectLst/>
              <a:latin typeface="Arial Unicode MS" panose="020B0604020202020204" pitchFamily="50" charset="-128"/>
              <a:ea typeface="Arial Unicode MS" panose="020B0604020202020204" pitchFamily="50" charset="-128"/>
              <a:cs typeface="Arial Unicode MS" panose="020B0604020202020204" pitchFamily="50" charset="-128"/>
            </a:rPr>
            <a:t>output voltage is higher than design configuration.</a:t>
          </a:r>
          <a:endParaRPr lang="ja-JP" altLang="ja-JP">
            <a:effectLst/>
            <a:latin typeface="Arial Unicode MS" panose="020B0604020202020204" pitchFamily="50" charset="-128"/>
            <a:ea typeface="Arial Unicode MS" panose="020B0604020202020204" pitchFamily="50" charset="-128"/>
            <a:cs typeface="Arial Unicode MS" panose="020B0604020202020204" pitchFamily="50" charset="-128"/>
          </a:endParaRPr>
        </a:p>
      </xdr:txBody>
    </xdr:sp>
    <xdr:clientData/>
  </xdr:oneCellAnchor>
  <xdr:oneCellAnchor>
    <xdr:from>
      <xdr:col>4</xdr:col>
      <xdr:colOff>19049</xdr:colOff>
      <xdr:row>54</xdr:row>
      <xdr:rowOff>95250</xdr:rowOff>
    </xdr:from>
    <xdr:ext cx="3228975" cy="388696"/>
    <xdr:sp macro="" textlink="">
      <xdr:nvSpPr>
        <xdr:cNvPr id="10" name="テキスト ボックス 9"/>
        <xdr:cNvSpPr txBox="1"/>
      </xdr:nvSpPr>
      <xdr:spPr>
        <a:xfrm>
          <a:off x="2724149" y="9696450"/>
          <a:ext cx="3228975" cy="388696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1400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VFB=607.3mV</a:t>
          </a:r>
          <a:r>
            <a:rPr kumimoji="1" lang="ja-JP" altLang="en-US" sz="1400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</a:t>
          </a:r>
          <a:r>
            <a:rPr kumimoji="1" lang="en-US" altLang="ja-JP" sz="1400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with multi-meter</a:t>
          </a:r>
        </a:p>
      </xdr:txBody>
    </xdr:sp>
    <xdr:clientData/>
  </xdr:oneCellAnchor>
  <xdr:twoCellAnchor>
    <xdr:from>
      <xdr:col>3</xdr:col>
      <xdr:colOff>19050</xdr:colOff>
      <xdr:row>55</xdr:row>
      <xdr:rowOff>9525</xdr:rowOff>
    </xdr:from>
    <xdr:to>
      <xdr:col>3</xdr:col>
      <xdr:colOff>619125</xdr:colOff>
      <xdr:row>56</xdr:row>
      <xdr:rowOff>19050</xdr:rowOff>
    </xdr:to>
    <xdr:sp macro="" textlink="">
      <xdr:nvSpPr>
        <xdr:cNvPr id="12" name="左矢印 11"/>
        <xdr:cNvSpPr/>
      </xdr:nvSpPr>
      <xdr:spPr>
        <a:xfrm>
          <a:off x="2038350" y="9782175"/>
          <a:ext cx="600075" cy="18097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28575</xdr:colOff>
      <xdr:row>33</xdr:row>
      <xdr:rowOff>152400</xdr:rowOff>
    </xdr:from>
    <xdr:to>
      <xdr:col>5</xdr:col>
      <xdr:colOff>9525</xdr:colOff>
      <xdr:row>35</xdr:row>
      <xdr:rowOff>28575</xdr:rowOff>
    </xdr:to>
    <xdr:sp macro="" textlink="">
      <xdr:nvSpPr>
        <xdr:cNvPr id="13" name="円/楕円 12"/>
        <xdr:cNvSpPr/>
      </xdr:nvSpPr>
      <xdr:spPr>
        <a:xfrm>
          <a:off x="2733675" y="6019800"/>
          <a:ext cx="666750" cy="21907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28575</xdr:colOff>
      <xdr:row>37</xdr:row>
      <xdr:rowOff>142875</xdr:rowOff>
    </xdr:from>
    <xdr:to>
      <xdr:col>4</xdr:col>
      <xdr:colOff>9525</xdr:colOff>
      <xdr:row>39</xdr:row>
      <xdr:rowOff>19050</xdr:rowOff>
    </xdr:to>
    <xdr:sp macro="" textlink="">
      <xdr:nvSpPr>
        <xdr:cNvPr id="15" name="円/楕円 14"/>
        <xdr:cNvSpPr/>
      </xdr:nvSpPr>
      <xdr:spPr>
        <a:xfrm>
          <a:off x="2047875" y="6696075"/>
          <a:ext cx="666750" cy="21907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28575</xdr:colOff>
      <xdr:row>37</xdr:row>
      <xdr:rowOff>142875</xdr:rowOff>
    </xdr:from>
    <xdr:to>
      <xdr:col>12</xdr:col>
      <xdr:colOff>9525</xdr:colOff>
      <xdr:row>39</xdr:row>
      <xdr:rowOff>19050</xdr:rowOff>
    </xdr:to>
    <xdr:sp macro="" textlink="">
      <xdr:nvSpPr>
        <xdr:cNvPr id="16" name="円/楕円 15"/>
        <xdr:cNvSpPr/>
      </xdr:nvSpPr>
      <xdr:spPr>
        <a:xfrm>
          <a:off x="7734300" y="6696075"/>
          <a:ext cx="666750" cy="21907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628651</xdr:colOff>
      <xdr:row>35</xdr:row>
      <xdr:rowOff>9525</xdr:rowOff>
    </xdr:from>
    <xdr:to>
      <xdr:col>5</xdr:col>
      <xdr:colOff>438150</xdr:colOff>
      <xdr:row>54</xdr:row>
      <xdr:rowOff>76200</xdr:rowOff>
    </xdr:to>
    <xdr:cxnSp macro="">
      <xdr:nvCxnSpPr>
        <xdr:cNvPr id="18" name="直線矢印コネクタ 17"/>
        <xdr:cNvCxnSpPr/>
      </xdr:nvCxnSpPr>
      <xdr:spPr>
        <a:xfrm flipH="1" flipV="1">
          <a:off x="3333751" y="6219825"/>
          <a:ext cx="495299" cy="3457575"/>
        </a:xfrm>
        <a:prstGeom prst="straightConnector1">
          <a:avLst/>
        </a:prstGeom>
        <a:ln w="25400">
          <a:tailEnd type="triangle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3</xdr:col>
      <xdr:colOff>390525</xdr:colOff>
      <xdr:row>62</xdr:row>
      <xdr:rowOff>152399</xdr:rowOff>
    </xdr:from>
    <xdr:ext cx="4467225" cy="828676"/>
    <xdr:sp macro="" textlink="">
      <xdr:nvSpPr>
        <xdr:cNvPr id="23" name="テキスト ボックス 22"/>
        <xdr:cNvSpPr txBox="1"/>
      </xdr:nvSpPr>
      <xdr:spPr>
        <a:xfrm>
          <a:off x="2409825" y="11125199"/>
          <a:ext cx="4467225" cy="828676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n-US" altLang="ja-JP" sz="1100">
              <a:solidFill>
                <a:schemeClr val="tx1"/>
              </a:solidFill>
              <a:effectLst/>
              <a:latin typeface="Arial Unicode MS" panose="020B0604020202020204" pitchFamily="50" charset="-128"/>
              <a:ea typeface="Arial Unicode MS" panose="020B0604020202020204" pitchFamily="50" charset="-128"/>
              <a:cs typeface="Arial Unicode MS" panose="020B0604020202020204" pitchFamily="50" charset="-128"/>
            </a:rPr>
            <a:t>Multi-tester: </a:t>
          </a:r>
        </a:p>
        <a:p>
          <a:r>
            <a:rPr lang="en-US" altLang="ja-JP" sz="1100">
              <a:solidFill>
                <a:schemeClr val="tx1"/>
              </a:solidFill>
              <a:effectLst/>
              <a:latin typeface="Arial Unicode MS" panose="020B0604020202020204" pitchFamily="50" charset="-128"/>
              <a:ea typeface="Arial Unicode MS" panose="020B0604020202020204" pitchFamily="50" charset="-128"/>
              <a:cs typeface="Arial Unicode MS" panose="020B0604020202020204" pitchFamily="50" charset="-128"/>
            </a:rPr>
            <a:t>R6452A(ADVANTEST), </a:t>
          </a:r>
          <a:r>
            <a:rPr lang="ja-JP" altLang="ja-JP" sz="1100">
              <a:solidFill>
                <a:schemeClr val="tx1"/>
              </a:solidFill>
              <a:effectLst/>
              <a:latin typeface="Arial Unicode MS" panose="020B0604020202020204" pitchFamily="50" charset="-128"/>
              <a:ea typeface="Arial Unicode MS" panose="020B0604020202020204" pitchFamily="50" charset="-128"/>
              <a:cs typeface="Arial Unicode MS" panose="020B0604020202020204" pitchFamily="50" charset="-128"/>
            </a:rPr>
            <a:t>accuracy: ±</a:t>
          </a:r>
          <a:r>
            <a:rPr lang="en-US" altLang="ja-JP" sz="1100">
              <a:solidFill>
                <a:schemeClr val="tx1"/>
              </a:solidFill>
              <a:effectLst/>
              <a:latin typeface="Arial Unicode MS" panose="020B0604020202020204" pitchFamily="50" charset="-128"/>
              <a:ea typeface="Arial Unicode MS" panose="020B0604020202020204" pitchFamily="50" charset="-128"/>
              <a:cs typeface="Arial Unicode MS" panose="020B0604020202020204" pitchFamily="50" charset="-128"/>
            </a:rPr>
            <a:t>0.018%</a:t>
          </a:r>
          <a:r>
            <a:rPr lang="ja-JP" altLang="ja-JP" sz="1100">
              <a:solidFill>
                <a:schemeClr val="tx1"/>
              </a:solidFill>
              <a:effectLst/>
              <a:latin typeface="Arial Unicode MS" panose="020B0604020202020204" pitchFamily="50" charset="-128"/>
              <a:ea typeface="Arial Unicode MS" panose="020B0604020202020204" pitchFamily="50" charset="-128"/>
              <a:cs typeface="Arial Unicode MS" panose="020B0604020202020204" pitchFamily="50" charset="-128"/>
            </a:rPr>
            <a:t>±</a:t>
          </a:r>
          <a:r>
            <a:rPr lang="en-US" altLang="ja-JP" sz="1100">
              <a:solidFill>
                <a:schemeClr val="tx1"/>
              </a:solidFill>
              <a:effectLst/>
              <a:latin typeface="Arial Unicode MS" panose="020B0604020202020204" pitchFamily="50" charset="-128"/>
              <a:ea typeface="Arial Unicode MS" panose="020B0604020202020204" pitchFamily="50" charset="-128"/>
              <a:cs typeface="Arial Unicode MS" panose="020B0604020202020204" pitchFamily="50" charset="-128"/>
            </a:rPr>
            <a:t>5d(@2000mV range),</a:t>
          </a:r>
        </a:p>
        <a:p>
          <a:r>
            <a:rPr lang="en-US" altLang="ja-JP" sz="1100">
              <a:solidFill>
                <a:schemeClr val="tx1"/>
              </a:solidFill>
              <a:effectLst/>
              <a:latin typeface="Arial Unicode MS" panose="020B0604020202020204" pitchFamily="50" charset="-128"/>
              <a:ea typeface="Arial Unicode MS" panose="020B0604020202020204" pitchFamily="50" charset="-128"/>
              <a:cs typeface="Arial Unicode MS" panose="020B0604020202020204" pitchFamily="50" charset="-128"/>
            </a:rPr>
            <a:t>Input impedance: 1000M</a:t>
          </a:r>
          <a:r>
            <a:rPr lang="ja-JP" altLang="ja-JP" sz="1100">
              <a:solidFill>
                <a:schemeClr val="tx1"/>
              </a:solidFill>
              <a:effectLst/>
              <a:latin typeface="Arial Unicode MS" panose="020B0604020202020204" pitchFamily="50" charset="-128"/>
              <a:ea typeface="Arial Unicode MS" panose="020B0604020202020204" pitchFamily="50" charset="-128"/>
              <a:cs typeface="Arial Unicode MS" panose="020B0604020202020204" pitchFamily="50" charset="-128"/>
            </a:rPr>
            <a:t>Ω</a:t>
          </a:r>
        </a:p>
        <a:p>
          <a:endParaRPr kumimoji="1" lang="en-US" altLang="ja-JP" sz="110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28575</xdr:rowOff>
    </xdr:from>
    <xdr:to>
      <xdr:col>15</xdr:col>
      <xdr:colOff>57150</xdr:colOff>
      <xdr:row>28</xdr:row>
      <xdr:rowOff>72911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7700" y="542925"/>
          <a:ext cx="10058400" cy="4330586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80</xdr:row>
      <xdr:rowOff>19050</xdr:rowOff>
    </xdr:from>
    <xdr:to>
      <xdr:col>9</xdr:col>
      <xdr:colOff>410426</xdr:colOff>
      <xdr:row>106</xdr:row>
      <xdr:rowOff>133988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7700" y="13925550"/>
          <a:ext cx="6096851" cy="4572638"/>
        </a:xfrm>
        <a:prstGeom prst="rect">
          <a:avLst/>
        </a:prstGeom>
      </xdr:spPr>
    </xdr:pic>
    <xdr:clientData/>
  </xdr:twoCellAnchor>
  <xdr:oneCellAnchor>
    <xdr:from>
      <xdr:col>3</xdr:col>
      <xdr:colOff>190500</xdr:colOff>
      <xdr:row>56</xdr:row>
      <xdr:rowOff>57150</xdr:rowOff>
    </xdr:from>
    <xdr:ext cx="3089179" cy="790986"/>
    <xdr:sp macro="" textlink="">
      <xdr:nvSpPr>
        <xdr:cNvPr id="4" name="テキスト ボックス 3"/>
        <xdr:cNvSpPr txBox="1"/>
      </xdr:nvSpPr>
      <xdr:spPr>
        <a:xfrm>
          <a:off x="2209800" y="9848850"/>
          <a:ext cx="3089179" cy="790986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altLang="ja-JP" sz="11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※1</a:t>
          </a:r>
          <a:r>
            <a:rPr lang="ja-JP" altLang="en-US" sz="11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lang="en-US" altLang="ja-JP" sz="11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R6452A</a:t>
          </a:r>
          <a:r>
            <a:rPr lang="ja-JP" altLang="en-US" sz="11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lang="en-US" altLang="ja-JP" sz="11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:</a:t>
          </a:r>
          <a:r>
            <a:rPr lang="ja-JP" altLang="ja-JP" sz="11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入力インピーダンス</a:t>
          </a:r>
          <a:r>
            <a:rPr lang="en-US" altLang="ja-JP" sz="11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1000M</a:t>
          </a:r>
          <a:r>
            <a:rPr lang="ja-JP" altLang="ja-JP" sz="11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Ω以上</a:t>
          </a:r>
          <a:endParaRPr lang="en-US" altLang="ja-JP" sz="11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r>
            <a:rPr kumimoji="1" lang="en-US" altLang="ja-JP" sz="110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※2</a:t>
          </a:r>
          <a:r>
            <a:rPr kumimoji="1" lang="ja-JP" altLang="en-US" sz="110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110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VFB</a:t>
          </a:r>
          <a:r>
            <a:rPr kumimoji="1" lang="ja-JP" altLang="en-US" sz="110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の確認は</a:t>
          </a:r>
          <a:r>
            <a:rPr kumimoji="1" lang="en-US" altLang="ja-JP" sz="110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No1</a:t>
          </a:r>
          <a:r>
            <a:rPr kumimoji="1" lang="ja-JP" altLang="en-US" sz="110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のデバイスのみ。</a:t>
          </a:r>
          <a:endParaRPr kumimoji="1" lang="en-US" altLang="ja-JP" sz="110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r>
            <a:rPr kumimoji="1" lang="en-US" altLang="ja-JP" sz="110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110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３出力電圧が設計値より高い</a:t>
          </a:r>
          <a:endParaRPr kumimoji="1" lang="en-US" altLang="ja-JP" sz="1400" baseline="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  <xdr:oneCellAnchor>
    <xdr:from>
      <xdr:col>10</xdr:col>
      <xdr:colOff>219075</xdr:colOff>
      <xdr:row>29</xdr:row>
      <xdr:rowOff>133350</xdr:rowOff>
    </xdr:from>
    <xdr:ext cx="1923988" cy="325730"/>
    <xdr:sp macro="" textlink="">
      <xdr:nvSpPr>
        <xdr:cNvPr id="5" name="テキスト ボックス 4"/>
        <xdr:cNvSpPr txBox="1"/>
      </xdr:nvSpPr>
      <xdr:spPr>
        <a:xfrm>
          <a:off x="7239000" y="5105400"/>
          <a:ext cx="1923988" cy="325730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400" baseline="0"/>
            <a:t>設計値（競合デバイス）</a:t>
          </a:r>
          <a:endParaRPr kumimoji="1" lang="en-US" altLang="ja-JP" sz="1400" baseline="0"/>
        </a:p>
      </xdr:txBody>
    </xdr:sp>
    <xdr:clientData/>
  </xdr:oneCellAnchor>
  <xdr:oneCellAnchor>
    <xdr:from>
      <xdr:col>1</xdr:col>
      <xdr:colOff>619125</xdr:colOff>
      <xdr:row>28</xdr:row>
      <xdr:rowOff>114300</xdr:rowOff>
    </xdr:from>
    <xdr:ext cx="1739643" cy="325730"/>
    <xdr:sp macro="" textlink="">
      <xdr:nvSpPr>
        <xdr:cNvPr id="6" name="テキスト ボックス 5"/>
        <xdr:cNvSpPr txBox="1"/>
      </xdr:nvSpPr>
      <xdr:spPr>
        <a:xfrm>
          <a:off x="1266825" y="4914900"/>
          <a:ext cx="1739643" cy="325730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400" baseline="0"/>
            <a:t>設計値（</a:t>
          </a:r>
          <a:r>
            <a:rPr kumimoji="1" lang="en-US" altLang="ja-JP" sz="1400" baseline="0"/>
            <a:t>TPS56528</a:t>
          </a:r>
          <a:r>
            <a:rPr kumimoji="1" lang="ja-JP" altLang="en-US" sz="1400" baseline="0"/>
            <a:t>　）</a:t>
          </a:r>
          <a:endParaRPr kumimoji="1" lang="en-US" altLang="ja-JP" sz="1400" baseline="0"/>
        </a:p>
      </xdr:txBody>
    </xdr:sp>
    <xdr:clientData/>
  </xdr:oneCellAnchor>
  <xdr:oneCellAnchor>
    <xdr:from>
      <xdr:col>3</xdr:col>
      <xdr:colOff>171450</xdr:colOff>
      <xdr:row>69</xdr:row>
      <xdr:rowOff>123825</xdr:rowOff>
    </xdr:from>
    <xdr:ext cx="2427459" cy="388696"/>
    <xdr:sp macro="" textlink="">
      <xdr:nvSpPr>
        <xdr:cNvPr id="7" name="テキスト ボックス 6"/>
        <xdr:cNvSpPr txBox="1"/>
      </xdr:nvSpPr>
      <xdr:spPr>
        <a:xfrm>
          <a:off x="2190750" y="12144375"/>
          <a:ext cx="2427459" cy="388696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400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競合デバイス 出力電圧測定値</a:t>
          </a:r>
          <a:endParaRPr kumimoji="1" lang="en-US" altLang="ja-JP" sz="1400" baseline="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  <xdr:oneCellAnchor>
    <xdr:from>
      <xdr:col>3</xdr:col>
      <xdr:colOff>504825</xdr:colOff>
      <xdr:row>52</xdr:row>
      <xdr:rowOff>0</xdr:rowOff>
    </xdr:from>
    <xdr:ext cx="2190600" cy="388696"/>
    <xdr:sp macro="" textlink="">
      <xdr:nvSpPr>
        <xdr:cNvPr id="8" name="テキスト ボックス 7"/>
        <xdr:cNvSpPr txBox="1"/>
      </xdr:nvSpPr>
      <xdr:spPr>
        <a:xfrm>
          <a:off x="2524125" y="9105900"/>
          <a:ext cx="2190600" cy="388696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TPS56528 </a:t>
          </a:r>
          <a:r>
            <a:rPr kumimoji="1" lang="ja-JP" altLang="en-US" sz="1400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出力電圧測定値</a:t>
          </a:r>
          <a:endParaRPr kumimoji="1" lang="en-US" altLang="ja-JP" sz="1400" baseline="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  <xdr:oneCellAnchor>
    <xdr:from>
      <xdr:col>3</xdr:col>
      <xdr:colOff>161925</xdr:colOff>
      <xdr:row>73</xdr:row>
      <xdr:rowOff>66675</xdr:rowOff>
    </xdr:from>
    <xdr:ext cx="2272545" cy="325217"/>
    <xdr:sp macro="" textlink="">
      <xdr:nvSpPr>
        <xdr:cNvPr id="9" name="テキスト ボックス 8"/>
        <xdr:cNvSpPr txBox="1"/>
      </xdr:nvSpPr>
      <xdr:spPr>
        <a:xfrm>
          <a:off x="2181225" y="12773025"/>
          <a:ext cx="2272545" cy="325217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110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同様に出力電圧が設計値より高い</a:t>
          </a:r>
          <a:endParaRPr kumimoji="1" lang="en-US" altLang="ja-JP" sz="1400" baseline="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80"/>
  <sheetViews>
    <sheetView tabSelected="1" workbookViewId="0"/>
  </sheetViews>
  <sheetFormatPr defaultRowHeight="13.5"/>
  <cols>
    <col min="1" max="1" width="8.5" customWidth="1"/>
    <col min="6" max="6" width="11.625" bestFit="1" customWidth="1"/>
    <col min="14" max="14" width="11.625" bestFit="1" customWidth="1"/>
  </cols>
  <sheetData>
    <row r="2" spans="2:2" ht="16.5">
      <c r="B2" s="25" t="s">
        <v>59</v>
      </c>
    </row>
    <row r="3" spans="2:2" ht="16.5">
      <c r="B3" s="25" t="s">
        <v>70</v>
      </c>
    </row>
    <row r="32" spans="2:2" ht="16.5">
      <c r="B32" s="25" t="s">
        <v>71</v>
      </c>
    </row>
    <row r="33" spans="2:17" ht="21">
      <c r="B33" s="10" t="s">
        <v>7</v>
      </c>
      <c r="C33" s="11" t="s">
        <v>8</v>
      </c>
      <c r="D33" s="10"/>
      <c r="E33" s="10" t="s">
        <v>9</v>
      </c>
      <c r="F33" s="10"/>
      <c r="G33" s="2"/>
      <c r="J33" s="10" t="s">
        <v>7</v>
      </c>
      <c r="K33" s="11" t="s">
        <v>8</v>
      </c>
      <c r="L33" s="10"/>
      <c r="M33" s="10" t="s">
        <v>9</v>
      </c>
      <c r="N33" s="10"/>
      <c r="O33" s="2"/>
      <c r="P33" s="2"/>
      <c r="Q33" s="12"/>
    </row>
    <row r="34" spans="2:17">
      <c r="B34" s="1" t="s">
        <v>1</v>
      </c>
      <c r="C34" s="1" t="s">
        <v>2</v>
      </c>
      <c r="D34" s="1" t="s">
        <v>3</v>
      </c>
      <c r="E34" s="1" t="s">
        <v>4</v>
      </c>
      <c r="F34" s="1" t="s">
        <v>60</v>
      </c>
      <c r="G34" s="2"/>
      <c r="J34" s="1" t="s">
        <v>62</v>
      </c>
      <c r="K34" s="1" t="s">
        <v>2</v>
      </c>
      <c r="L34" s="1" t="s">
        <v>3</v>
      </c>
      <c r="M34" s="1" t="s">
        <v>4</v>
      </c>
      <c r="N34" s="1" t="s">
        <v>61</v>
      </c>
      <c r="O34" s="20"/>
      <c r="P34" s="20"/>
      <c r="Q34" s="12"/>
    </row>
    <row r="35" spans="2:17">
      <c r="B35" s="1" t="s">
        <v>6</v>
      </c>
      <c r="C35" s="3">
        <v>0.59299999999999997</v>
      </c>
      <c r="D35" s="4">
        <v>0.6</v>
      </c>
      <c r="E35" s="3">
        <v>0.60699999999999998</v>
      </c>
      <c r="F35" s="26">
        <f>(E35/D35-1)*100</f>
        <v>1.1666666666666714</v>
      </c>
      <c r="G35" s="6" t="s">
        <v>15</v>
      </c>
      <c r="J35" s="1" t="s">
        <v>6</v>
      </c>
      <c r="K35" s="3">
        <v>0.75700000000000001</v>
      </c>
      <c r="L35" s="4">
        <v>0.76500000000000001</v>
      </c>
      <c r="M35" s="3">
        <v>0.77300000000000002</v>
      </c>
      <c r="N35" s="19">
        <f>(M35/L35-1)*100</f>
        <v>1.0457516339869244</v>
      </c>
      <c r="O35" s="20" t="s">
        <v>57</v>
      </c>
      <c r="P35" s="20"/>
      <c r="Q35" s="12"/>
    </row>
    <row r="36" spans="2:17">
      <c r="B36" s="7" t="s">
        <v>11</v>
      </c>
      <c r="C36" s="1">
        <f>D36*0.99</f>
        <v>2178</v>
      </c>
      <c r="D36" s="1">
        <v>2200</v>
      </c>
      <c r="E36" s="1">
        <f>D36*1.01</f>
        <v>2222</v>
      </c>
      <c r="F36" s="26">
        <f>(E36/D36-1)*100</f>
        <v>1.0000000000000009</v>
      </c>
      <c r="G36" s="2"/>
      <c r="J36" s="7" t="s">
        <v>51</v>
      </c>
      <c r="K36" s="1">
        <f>L36*0.99</f>
        <v>465.3</v>
      </c>
      <c r="L36" s="1">
        <v>470</v>
      </c>
      <c r="M36" s="1">
        <f>L36*1.01</f>
        <v>474.7</v>
      </c>
      <c r="N36" s="5">
        <f>(M36/L36-1)*100</f>
        <v>1.0000000000000009</v>
      </c>
      <c r="O36" s="20"/>
      <c r="P36" s="20"/>
      <c r="Q36" s="12"/>
    </row>
    <row r="37" spans="2:17">
      <c r="B37" s="7" t="s">
        <v>12</v>
      </c>
      <c r="C37" s="1">
        <f>D37*0.99</f>
        <v>99000</v>
      </c>
      <c r="D37" s="1">
        <v>100000</v>
      </c>
      <c r="E37" s="1">
        <f>D37*1.01</f>
        <v>101000</v>
      </c>
      <c r="F37" s="26">
        <f>(E37/D37-1)*100</f>
        <v>1.0000000000000009</v>
      </c>
      <c r="G37" s="8"/>
      <c r="J37" s="7" t="s">
        <v>52</v>
      </c>
      <c r="K37" s="1">
        <f>L37*0.99</f>
        <v>74250</v>
      </c>
      <c r="L37" s="1">
        <v>75000</v>
      </c>
      <c r="M37" s="1">
        <f>L37*1.01</f>
        <v>75750</v>
      </c>
      <c r="N37" s="5">
        <f>(M37/L37-1)*100</f>
        <v>1.0000000000000009</v>
      </c>
      <c r="O37" s="20"/>
      <c r="P37" s="20"/>
      <c r="Q37" s="12"/>
    </row>
    <row r="38" spans="2:17">
      <c r="B38" s="7" t="s">
        <v>13</v>
      </c>
      <c r="C38" s="1">
        <f>D38*0.99</f>
        <v>21780</v>
      </c>
      <c r="D38" s="1">
        <v>22000</v>
      </c>
      <c r="E38" s="1">
        <f>D38*1.01</f>
        <v>22220</v>
      </c>
      <c r="F38" s="26">
        <f>(E38/D38-1)*100</f>
        <v>1.0000000000000009</v>
      </c>
      <c r="G38" s="2"/>
      <c r="J38" s="7" t="s">
        <v>53</v>
      </c>
      <c r="K38" s="1">
        <f>L38*0.99</f>
        <v>21780</v>
      </c>
      <c r="L38" s="1">
        <v>22000</v>
      </c>
      <c r="M38" s="1">
        <f>L38*1.01</f>
        <v>22220</v>
      </c>
      <c r="N38" s="5">
        <f>(M38/L38-1)*100</f>
        <v>1.0000000000000009</v>
      </c>
      <c r="O38" s="21"/>
      <c r="P38" s="21"/>
      <c r="Q38" s="12"/>
    </row>
    <row r="39" spans="2:17">
      <c r="B39" s="1" t="s">
        <v>14</v>
      </c>
      <c r="C39" s="4">
        <f>C35*(1+(C36+C37)/E38)</f>
        <v>3.2932049504950496</v>
      </c>
      <c r="D39" s="4">
        <f>D35*(1+(D36+D37)/D38)</f>
        <v>3.3872727272727272</v>
      </c>
      <c r="E39" s="4">
        <f>E35*(1+(E36+E37)/C38)</f>
        <v>3.483756382001836</v>
      </c>
      <c r="F39" s="26">
        <f>(E39/D39-1)*100</f>
        <v>2.848417074665055</v>
      </c>
      <c r="G39" s="2"/>
      <c r="J39" s="1" t="s">
        <v>14</v>
      </c>
      <c r="K39" s="4">
        <f>K35*(1+(K36+K37)/M38)</f>
        <v>3.3024312376237619</v>
      </c>
      <c r="L39" s="4">
        <f>L35*(1+(L36+L37)/L38)</f>
        <v>3.3892977272727274</v>
      </c>
      <c r="M39" s="4">
        <f>M35*(1+(M36+M37)/K38)</f>
        <v>3.4783118962350779</v>
      </c>
      <c r="N39" s="5">
        <f>(M39/L39-1)*100</f>
        <v>2.6263307659896151</v>
      </c>
      <c r="O39" s="21"/>
      <c r="P39" s="21"/>
      <c r="Q39" s="12"/>
    </row>
    <row r="40" spans="2:17">
      <c r="B40" s="2"/>
      <c r="C40" s="9">
        <f>(C39/D39)-1</f>
        <v>-2.7770948592443778E-2</v>
      </c>
      <c r="D40" s="9">
        <f>(D39/D39)-1</f>
        <v>0</v>
      </c>
      <c r="E40" s="9">
        <f>(E39/D39)-1</f>
        <v>2.848417074665055E-2</v>
      </c>
      <c r="F40" s="2"/>
      <c r="G40" s="2"/>
      <c r="J40" s="2"/>
      <c r="K40" s="9">
        <f>(K39/L39)-1</f>
        <v>-2.5629642669032893E-2</v>
      </c>
      <c r="L40" s="9">
        <f>(L39/L39)-1</f>
        <v>0</v>
      </c>
      <c r="M40" s="9">
        <f>(M39/L39)-1</f>
        <v>2.6263307659896151E-2</v>
      </c>
      <c r="N40" s="2"/>
      <c r="O40" s="2"/>
      <c r="P40" s="2"/>
      <c r="Q40" s="12"/>
    </row>
    <row r="41" spans="2:17">
      <c r="J41" s="12"/>
      <c r="K41" s="12"/>
      <c r="L41" s="12"/>
      <c r="M41" s="12"/>
      <c r="N41" s="12"/>
      <c r="O41" s="12"/>
      <c r="P41" s="12"/>
      <c r="Q41" s="12"/>
    </row>
    <row r="42" spans="2:17">
      <c r="B42" s="12"/>
      <c r="C42" s="12"/>
      <c r="D42" s="12"/>
      <c r="E42" s="12"/>
      <c r="F42" s="12"/>
      <c r="G42" s="12"/>
      <c r="Q42" s="12"/>
    </row>
    <row r="43" spans="2:17" ht="21">
      <c r="B43" s="10" t="s">
        <v>7</v>
      </c>
      <c r="C43" s="11" t="s">
        <v>8</v>
      </c>
      <c r="D43" s="10"/>
      <c r="E43" s="10" t="s">
        <v>9</v>
      </c>
      <c r="F43" s="10"/>
      <c r="G43" s="2"/>
      <c r="J43" s="10" t="s">
        <v>7</v>
      </c>
      <c r="K43" s="11" t="s">
        <v>8</v>
      </c>
      <c r="L43" s="10"/>
      <c r="M43" s="10" t="s">
        <v>9</v>
      </c>
      <c r="N43" s="10"/>
      <c r="O43" s="2"/>
      <c r="P43" s="2"/>
    </row>
    <row r="44" spans="2:17">
      <c r="B44" s="1" t="s">
        <v>1</v>
      </c>
      <c r="C44" s="1" t="s">
        <v>2</v>
      </c>
      <c r="D44" s="1" t="s">
        <v>3</v>
      </c>
      <c r="E44" s="1" t="s">
        <v>4</v>
      </c>
      <c r="F44" s="1" t="s">
        <v>60</v>
      </c>
      <c r="G44" s="2"/>
      <c r="J44" s="1" t="s">
        <v>63</v>
      </c>
      <c r="K44" s="1" t="s">
        <v>2</v>
      </c>
      <c r="L44" s="1" t="s">
        <v>3</v>
      </c>
      <c r="M44" s="1" t="s">
        <v>4</v>
      </c>
      <c r="N44" s="1" t="s">
        <v>5</v>
      </c>
      <c r="O44" s="20"/>
      <c r="P44" s="20"/>
    </row>
    <row r="45" spans="2:17">
      <c r="B45" s="1" t="s">
        <v>6</v>
      </c>
      <c r="C45" s="3">
        <v>0.58799999999999997</v>
      </c>
      <c r="D45" s="4">
        <v>0.6</v>
      </c>
      <c r="E45" s="3">
        <v>0.61199999999999999</v>
      </c>
      <c r="F45" s="27">
        <f>(E45/D45-1)*100</f>
        <v>2.0000000000000018</v>
      </c>
      <c r="G45" s="6" t="s">
        <v>10</v>
      </c>
      <c r="J45" s="1" t="s">
        <v>6</v>
      </c>
      <c r="K45" s="3">
        <v>0.755</v>
      </c>
      <c r="L45" s="4">
        <v>0.76500000000000001</v>
      </c>
      <c r="M45" s="3">
        <v>0.77500000000000002</v>
      </c>
      <c r="N45" s="19">
        <f>(M45/L45-1)*100</f>
        <v>1.3071895424836555</v>
      </c>
      <c r="O45" s="20" t="s">
        <v>50</v>
      </c>
      <c r="P45" s="20"/>
    </row>
    <row r="46" spans="2:17">
      <c r="B46" s="7" t="s">
        <v>11</v>
      </c>
      <c r="C46" s="1">
        <f>D46*0.99</f>
        <v>2178</v>
      </c>
      <c r="D46" s="1">
        <v>2200</v>
      </c>
      <c r="E46" s="1">
        <f>D46*1.01</f>
        <v>2222</v>
      </c>
      <c r="F46" s="26">
        <f>(E46/D46-1)*100</f>
        <v>1.0000000000000009</v>
      </c>
      <c r="G46" s="2"/>
      <c r="J46" s="7" t="s">
        <v>51</v>
      </c>
      <c r="K46" s="1">
        <f>L46*0.99</f>
        <v>465.3</v>
      </c>
      <c r="L46" s="1">
        <v>470</v>
      </c>
      <c r="M46" s="1">
        <f>L46*1.01</f>
        <v>474.7</v>
      </c>
      <c r="N46" s="5">
        <f>(M46/L46-1)*100</f>
        <v>1.0000000000000009</v>
      </c>
      <c r="O46" s="20"/>
      <c r="P46" s="20"/>
    </row>
    <row r="47" spans="2:17">
      <c r="B47" s="7" t="s">
        <v>12</v>
      </c>
      <c r="C47" s="1">
        <f>D47*0.99</f>
        <v>99000</v>
      </c>
      <c r="D47" s="1">
        <v>100000</v>
      </c>
      <c r="E47" s="1">
        <f>D47*1.01</f>
        <v>101000</v>
      </c>
      <c r="F47" s="26">
        <f>(E47/D47-1)*100</f>
        <v>1.0000000000000009</v>
      </c>
      <c r="G47" s="8"/>
      <c r="J47" s="7" t="s">
        <v>52</v>
      </c>
      <c r="K47" s="1">
        <f>L47*0.99</f>
        <v>74250</v>
      </c>
      <c r="L47" s="1">
        <v>75000</v>
      </c>
      <c r="M47" s="1">
        <f>L47*1.01</f>
        <v>75750</v>
      </c>
      <c r="N47" s="5">
        <f>(M47/L47-1)*100</f>
        <v>1.0000000000000009</v>
      </c>
      <c r="O47" s="20"/>
      <c r="P47" s="20"/>
    </row>
    <row r="48" spans="2:17">
      <c r="B48" s="7" t="s">
        <v>13</v>
      </c>
      <c r="C48" s="1">
        <f>D48*0.99</f>
        <v>21780</v>
      </c>
      <c r="D48" s="1">
        <v>22000</v>
      </c>
      <c r="E48" s="1">
        <f>D48*1.01</f>
        <v>22220</v>
      </c>
      <c r="F48" s="26">
        <f>(E48/D48-1)*100</f>
        <v>1.0000000000000009</v>
      </c>
      <c r="G48" s="2"/>
      <c r="J48" s="7" t="s">
        <v>53</v>
      </c>
      <c r="K48" s="1">
        <f>L48*0.99</f>
        <v>21780</v>
      </c>
      <c r="L48" s="1">
        <v>22000</v>
      </c>
      <c r="M48" s="1">
        <f>L48*1.01</f>
        <v>22220</v>
      </c>
      <c r="N48" s="5">
        <f>(M48/L48-1)*100</f>
        <v>1.0000000000000009</v>
      </c>
      <c r="O48" s="21"/>
      <c r="P48" s="21"/>
    </row>
    <row r="49" spans="2:16">
      <c r="B49" s="1" t="s">
        <v>14</v>
      </c>
      <c r="C49" s="4">
        <f>C45*(1+(C46+C47)/E48)</f>
        <v>3.2654376237623759</v>
      </c>
      <c r="D49" s="4">
        <f>D45*(1+(D46+D47)/D48)</f>
        <v>3.3872727272727272</v>
      </c>
      <c r="E49" s="4">
        <f>E45*(1+(E46+E47)/C48)</f>
        <v>3.5124528925619831</v>
      </c>
      <c r="F49" s="26">
        <f>(E49/D49-1)*100</f>
        <v>3.6956033767627794</v>
      </c>
      <c r="G49" s="2"/>
      <c r="J49" s="1" t="s">
        <v>14</v>
      </c>
      <c r="K49" s="4">
        <f>K45*(1+(K46+K47)/M48)</f>
        <v>3.2937061881188114</v>
      </c>
      <c r="L49" s="4">
        <f>L45*(1+(L46+L47)/L48)</f>
        <v>3.3892977272727274</v>
      </c>
      <c r="M49" s="4">
        <f>M45*(1+(M46+M47)/K48)</f>
        <v>3.4873114095500459</v>
      </c>
      <c r="N49" s="5">
        <f>(M49/L49-1)*100</f>
        <v>2.8918581418395206</v>
      </c>
      <c r="O49" s="21"/>
      <c r="P49" s="21"/>
    </row>
    <row r="50" spans="2:16">
      <c r="B50" s="2"/>
      <c r="C50" s="9">
        <f>(C49/D49)-1</f>
        <v>-3.5968495400264699E-2</v>
      </c>
      <c r="D50" s="9">
        <f>(D49/D49)-1</f>
        <v>0</v>
      </c>
      <c r="E50" s="9">
        <f>(E49/D49)-1</f>
        <v>3.6956033767627794E-2</v>
      </c>
      <c r="F50" s="2"/>
      <c r="G50" s="2"/>
      <c r="J50" s="2"/>
      <c r="K50" s="9">
        <f>(K49/L49)-1</f>
        <v>-2.8203936875983993E-2</v>
      </c>
      <c r="L50" s="9">
        <f>(L49/L49)-1</f>
        <v>0</v>
      </c>
      <c r="M50" s="9">
        <f>(M49/L49)-1</f>
        <v>2.8918581418395206E-2</v>
      </c>
      <c r="N50" s="2"/>
      <c r="O50" s="2"/>
      <c r="P50" s="2"/>
    </row>
    <row r="51" spans="2:16">
      <c r="J51" s="12"/>
      <c r="K51" s="12"/>
      <c r="L51" s="12"/>
      <c r="M51" s="12"/>
      <c r="N51" s="12"/>
      <c r="O51" s="12"/>
      <c r="P51" s="12"/>
    </row>
    <row r="53" spans="2:16" ht="16.5">
      <c r="B53" s="25" t="s">
        <v>65</v>
      </c>
    </row>
    <row r="54" spans="2:16">
      <c r="B54" s="24" t="s">
        <v>64</v>
      </c>
      <c r="C54" s="24"/>
    </row>
    <row r="55" spans="2:16">
      <c r="B55" s="23" t="s">
        <v>67</v>
      </c>
      <c r="C55" s="23" t="s">
        <v>69</v>
      </c>
    </row>
    <row r="56" spans="2:16">
      <c r="B56" s="23" t="s">
        <v>18</v>
      </c>
      <c r="C56" s="15">
        <v>3.4449999999999998</v>
      </c>
    </row>
    <row r="57" spans="2:16">
      <c r="B57" s="23" t="s">
        <v>19</v>
      </c>
      <c r="C57" s="15">
        <v>3.4329999999999998</v>
      </c>
    </row>
    <row r="58" spans="2:16">
      <c r="B58" s="23" t="s">
        <v>20</v>
      </c>
      <c r="C58" s="15">
        <v>3.4239999999999999</v>
      </c>
    </row>
    <row r="59" spans="2:16">
      <c r="B59" s="23" t="s">
        <v>21</v>
      </c>
      <c r="C59" s="15">
        <v>3.4449999999999998</v>
      </c>
    </row>
    <row r="60" spans="2:16">
      <c r="B60" s="23" t="s">
        <v>22</v>
      </c>
      <c r="C60" s="15">
        <v>3.4329999999999998</v>
      </c>
    </row>
    <row r="61" spans="2:16">
      <c r="B61" s="23" t="s">
        <v>23</v>
      </c>
      <c r="C61" s="15">
        <v>3.4089999999999998</v>
      </c>
    </row>
    <row r="62" spans="2:16">
      <c r="B62" s="23" t="s">
        <v>24</v>
      </c>
      <c r="C62" s="15">
        <v>3.4390000000000001</v>
      </c>
    </row>
    <row r="63" spans="2:16">
      <c r="B63" s="23" t="s">
        <v>25</v>
      </c>
      <c r="C63" s="15">
        <v>3.4279999999999999</v>
      </c>
    </row>
    <row r="64" spans="2:16">
      <c r="B64" s="23" t="s">
        <v>26</v>
      </c>
      <c r="C64" s="15">
        <v>3.46</v>
      </c>
    </row>
    <row r="65" spans="2:3">
      <c r="B65" s="23" t="s">
        <v>27</v>
      </c>
      <c r="C65" s="15">
        <v>3.423</v>
      </c>
    </row>
    <row r="66" spans="2:3">
      <c r="B66" s="23" t="s">
        <v>28</v>
      </c>
      <c r="C66" s="15">
        <v>3.415</v>
      </c>
    </row>
    <row r="67" spans="2:3">
      <c r="B67" s="23" t="s">
        <v>41</v>
      </c>
      <c r="C67" s="15">
        <f>AVERAGE(C56:C66)</f>
        <v>3.4321818181818178</v>
      </c>
    </row>
    <row r="68" spans="2:3">
      <c r="B68" s="16"/>
      <c r="C68" s="17"/>
    </row>
    <row r="69" spans="2:3">
      <c r="C69" s="13"/>
    </row>
    <row r="70" spans="2:3">
      <c r="B70" s="28" t="s">
        <v>66</v>
      </c>
      <c r="C70" s="24"/>
    </row>
    <row r="71" spans="2:3">
      <c r="B71" s="23" t="s">
        <v>68</v>
      </c>
      <c r="C71" s="15" t="s">
        <v>69</v>
      </c>
    </row>
    <row r="72" spans="2:3">
      <c r="B72" s="23" t="s">
        <v>32</v>
      </c>
      <c r="C72" s="15">
        <v>3.395</v>
      </c>
    </row>
    <row r="73" spans="2:3">
      <c r="B73" s="23" t="s">
        <v>33</v>
      </c>
      <c r="C73" s="15">
        <v>3.403</v>
      </c>
    </row>
    <row r="74" spans="2:3">
      <c r="B74" s="23" t="s">
        <v>34</v>
      </c>
      <c r="C74" s="15">
        <v>3.39</v>
      </c>
    </row>
    <row r="75" spans="2:3">
      <c r="B75" s="23" t="s">
        <v>35</v>
      </c>
      <c r="C75" s="15">
        <v>3.4039999999999999</v>
      </c>
    </row>
    <row r="76" spans="2:3">
      <c r="B76" s="23" t="s">
        <v>36</v>
      </c>
      <c r="C76" s="15">
        <v>3.3929999999999998</v>
      </c>
    </row>
    <row r="77" spans="2:3">
      <c r="B77" s="23" t="s">
        <v>37</v>
      </c>
      <c r="C77" s="15">
        <v>3.4020000000000001</v>
      </c>
    </row>
    <row r="78" spans="2:3">
      <c r="B78" s="18" t="s">
        <v>41</v>
      </c>
      <c r="C78" s="15">
        <f>AVERAGE(C72:C77)</f>
        <v>3.3978333333333333</v>
      </c>
    </row>
    <row r="80" spans="2:3" ht="16.5">
      <c r="B80" s="29" t="s">
        <v>72</v>
      </c>
    </row>
  </sheetData>
  <mergeCells count="2">
    <mergeCell ref="B54:C54"/>
    <mergeCell ref="B70:C70"/>
  </mergeCells>
  <phoneticPr fontId="1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80"/>
  <sheetViews>
    <sheetView workbookViewId="0">
      <selection activeCell="K76" sqref="K76"/>
    </sheetView>
  </sheetViews>
  <sheetFormatPr defaultRowHeight="13.5"/>
  <cols>
    <col min="1" max="1" width="8.5" customWidth="1"/>
    <col min="6" max="6" width="11.625" bestFit="1" customWidth="1"/>
    <col min="14" max="14" width="11.625" bestFit="1" customWidth="1"/>
  </cols>
  <sheetData>
    <row r="2" spans="2:2">
      <c r="B2" t="s">
        <v>16</v>
      </c>
    </row>
    <row r="3" spans="2:2">
      <c r="B3" t="s">
        <v>43</v>
      </c>
    </row>
    <row r="30" spans="2:7">
      <c r="G30" t="s">
        <v>0</v>
      </c>
    </row>
    <row r="32" spans="2:7">
      <c r="B32" t="s">
        <v>42</v>
      </c>
    </row>
    <row r="33" spans="2:17" ht="21">
      <c r="B33" s="10" t="s">
        <v>7</v>
      </c>
      <c r="C33" s="11" t="s">
        <v>8</v>
      </c>
      <c r="D33" s="10"/>
      <c r="E33" s="10" t="s">
        <v>9</v>
      </c>
      <c r="F33" s="10"/>
      <c r="G33" s="2"/>
      <c r="J33" s="10" t="s">
        <v>44</v>
      </c>
      <c r="K33" s="11" t="s">
        <v>45</v>
      </c>
      <c r="L33" s="10"/>
      <c r="M33" s="10" t="s">
        <v>46</v>
      </c>
      <c r="N33" s="10"/>
      <c r="O33" s="2"/>
      <c r="P33" s="2"/>
      <c r="Q33" s="12"/>
    </row>
    <row r="34" spans="2:17">
      <c r="B34" s="1" t="s">
        <v>1</v>
      </c>
      <c r="C34" s="1" t="s">
        <v>2</v>
      </c>
      <c r="D34" s="1" t="s">
        <v>3</v>
      </c>
      <c r="E34" s="1" t="s">
        <v>4</v>
      </c>
      <c r="F34" s="1" t="s">
        <v>5</v>
      </c>
      <c r="G34" s="2"/>
      <c r="J34" s="1" t="s">
        <v>56</v>
      </c>
      <c r="K34" s="1" t="s">
        <v>47</v>
      </c>
      <c r="L34" s="1" t="s">
        <v>48</v>
      </c>
      <c r="M34" s="1" t="s">
        <v>49</v>
      </c>
      <c r="N34" s="1" t="s">
        <v>5</v>
      </c>
      <c r="O34" s="20"/>
      <c r="P34" s="20"/>
      <c r="Q34" s="12"/>
    </row>
    <row r="35" spans="2:17">
      <c r="B35" s="1" t="s">
        <v>6</v>
      </c>
      <c r="C35" s="3">
        <v>0.59299999999999997</v>
      </c>
      <c r="D35" s="4">
        <v>0.6</v>
      </c>
      <c r="E35" s="3">
        <v>0.60699999999999998</v>
      </c>
      <c r="F35" s="19">
        <f>(E35/D35-1)*100</f>
        <v>1.1666666666666714</v>
      </c>
      <c r="G35" s="6" t="s">
        <v>15</v>
      </c>
      <c r="J35" s="1" t="s">
        <v>54</v>
      </c>
      <c r="K35" s="3">
        <v>0.75700000000000001</v>
      </c>
      <c r="L35" s="4">
        <v>0.76500000000000001</v>
      </c>
      <c r="M35" s="3">
        <v>0.77300000000000002</v>
      </c>
      <c r="N35" s="19">
        <f>(M35/L35-1)*100</f>
        <v>1.0457516339869244</v>
      </c>
      <c r="O35" s="20" t="s">
        <v>57</v>
      </c>
      <c r="P35" s="20"/>
      <c r="Q35" s="12"/>
    </row>
    <row r="36" spans="2:17">
      <c r="B36" s="7" t="s">
        <v>11</v>
      </c>
      <c r="C36" s="1">
        <f>D36*0.99</f>
        <v>2178</v>
      </c>
      <c r="D36" s="1">
        <v>2200</v>
      </c>
      <c r="E36" s="1">
        <f>D36*1.01</f>
        <v>2222</v>
      </c>
      <c r="F36" s="5">
        <f>(E36/D36-1)*100</f>
        <v>1.0000000000000009</v>
      </c>
      <c r="G36" s="2"/>
      <c r="J36" s="7" t="s">
        <v>51</v>
      </c>
      <c r="K36" s="1">
        <f>L36*0.99</f>
        <v>465.3</v>
      </c>
      <c r="L36" s="1">
        <v>470</v>
      </c>
      <c r="M36" s="1">
        <f>L36*1.01</f>
        <v>474.7</v>
      </c>
      <c r="N36" s="5">
        <f>(M36/L36-1)*100</f>
        <v>1.0000000000000009</v>
      </c>
      <c r="O36" s="20"/>
      <c r="P36" s="20"/>
      <c r="Q36" s="12"/>
    </row>
    <row r="37" spans="2:17">
      <c r="B37" s="7" t="s">
        <v>12</v>
      </c>
      <c r="C37" s="1">
        <f>D37*0.99</f>
        <v>99000</v>
      </c>
      <c r="D37" s="1">
        <v>100000</v>
      </c>
      <c r="E37" s="1">
        <f>D37*1.01</f>
        <v>101000</v>
      </c>
      <c r="F37" s="5">
        <f>(E37/D37-1)*100</f>
        <v>1.0000000000000009</v>
      </c>
      <c r="G37" s="8"/>
      <c r="J37" s="7" t="s">
        <v>52</v>
      </c>
      <c r="K37" s="1">
        <f>L37*0.99</f>
        <v>74250</v>
      </c>
      <c r="L37" s="1">
        <v>75000</v>
      </c>
      <c r="M37" s="1">
        <f>L37*1.01</f>
        <v>75750</v>
      </c>
      <c r="N37" s="5">
        <f>(M37/L37-1)*100</f>
        <v>1.0000000000000009</v>
      </c>
      <c r="O37" s="20"/>
      <c r="P37" s="20"/>
      <c r="Q37" s="12"/>
    </row>
    <row r="38" spans="2:17">
      <c r="B38" s="7" t="s">
        <v>13</v>
      </c>
      <c r="C38" s="1">
        <f>D38*0.99</f>
        <v>21780</v>
      </c>
      <c r="D38" s="1">
        <v>22000</v>
      </c>
      <c r="E38" s="1">
        <f>D38*1.01</f>
        <v>22220</v>
      </c>
      <c r="F38" s="5">
        <f>(E38/D38-1)*100</f>
        <v>1.0000000000000009</v>
      </c>
      <c r="G38" s="2"/>
      <c r="J38" s="7" t="s">
        <v>53</v>
      </c>
      <c r="K38" s="1">
        <f>L38*0.99</f>
        <v>21780</v>
      </c>
      <c r="L38" s="1">
        <v>22000</v>
      </c>
      <c r="M38" s="1">
        <f>L38*1.01</f>
        <v>22220</v>
      </c>
      <c r="N38" s="5">
        <f>(M38/L38-1)*100</f>
        <v>1.0000000000000009</v>
      </c>
      <c r="O38" s="21"/>
      <c r="P38" s="21"/>
      <c r="Q38" s="12"/>
    </row>
    <row r="39" spans="2:17">
      <c r="B39" s="1" t="s">
        <v>14</v>
      </c>
      <c r="C39" s="4">
        <f>C35*(1+(C36+C37)/E38)</f>
        <v>3.2932049504950496</v>
      </c>
      <c r="D39" s="4">
        <f>D35*(1+(D36+D37)/D38)</f>
        <v>3.3872727272727272</v>
      </c>
      <c r="E39" s="4">
        <f>E35*(1+(E36+E37)/C38)</f>
        <v>3.483756382001836</v>
      </c>
      <c r="F39" s="5">
        <f>(E39/D39-1)*100</f>
        <v>2.848417074665055</v>
      </c>
      <c r="G39" s="2"/>
      <c r="J39" s="1" t="s">
        <v>55</v>
      </c>
      <c r="K39" s="4">
        <f>K35*(1+(K36+K37)/M38)</f>
        <v>3.3024312376237619</v>
      </c>
      <c r="L39" s="4">
        <f>L35*(1+(L36+L37)/L38)</f>
        <v>3.3892977272727274</v>
      </c>
      <c r="M39" s="4">
        <f>M35*(1+(M36+M37)/K38)</f>
        <v>3.4783118962350779</v>
      </c>
      <c r="N39" s="5">
        <f>(M39/L39-1)*100</f>
        <v>2.6263307659896151</v>
      </c>
      <c r="O39" s="21"/>
      <c r="P39" s="21"/>
      <c r="Q39" s="12"/>
    </row>
    <row r="40" spans="2:17">
      <c r="B40" s="2"/>
      <c r="C40" s="9">
        <f>(C39/D39)-1</f>
        <v>-2.7770948592443778E-2</v>
      </c>
      <c r="D40" s="9">
        <f>(D39/D39)-1</f>
        <v>0</v>
      </c>
      <c r="E40" s="9">
        <f>(E39/D39)-1</f>
        <v>2.848417074665055E-2</v>
      </c>
      <c r="F40" s="2"/>
      <c r="G40" s="2"/>
      <c r="J40" s="2"/>
      <c r="K40" s="9">
        <f>(K39/L39)-1</f>
        <v>-2.5629642669032893E-2</v>
      </c>
      <c r="L40" s="9">
        <f>(L39/L39)-1</f>
        <v>0</v>
      </c>
      <c r="M40" s="9">
        <f>(M39/L39)-1</f>
        <v>2.6263307659896151E-2</v>
      </c>
      <c r="N40" s="2"/>
      <c r="O40" s="2"/>
      <c r="P40" s="2"/>
      <c r="Q40" s="12"/>
    </row>
    <row r="41" spans="2:17">
      <c r="J41" s="12"/>
      <c r="K41" s="12"/>
      <c r="L41" s="12"/>
      <c r="M41" s="12"/>
      <c r="N41" s="12"/>
      <c r="O41" s="12"/>
      <c r="P41" s="12"/>
      <c r="Q41" s="12"/>
    </row>
    <row r="42" spans="2:17">
      <c r="B42" s="12"/>
      <c r="C42" s="12"/>
      <c r="D42" s="12"/>
      <c r="E42" s="12"/>
      <c r="F42" s="12"/>
      <c r="G42" s="12"/>
      <c r="Q42" s="12"/>
    </row>
    <row r="43" spans="2:17" ht="21">
      <c r="B43" s="10" t="s">
        <v>7</v>
      </c>
      <c r="C43" s="11" t="s">
        <v>8</v>
      </c>
      <c r="D43" s="10"/>
      <c r="E43" s="10" t="s">
        <v>9</v>
      </c>
      <c r="F43" s="10"/>
      <c r="G43" s="2"/>
      <c r="J43" s="10" t="s">
        <v>44</v>
      </c>
      <c r="K43" s="11" t="s">
        <v>45</v>
      </c>
      <c r="L43" s="10"/>
      <c r="M43" s="10" t="s">
        <v>46</v>
      </c>
      <c r="N43" s="10"/>
      <c r="O43" s="2"/>
      <c r="P43" s="2"/>
    </row>
    <row r="44" spans="2:17">
      <c r="B44" s="1" t="s">
        <v>1</v>
      </c>
      <c r="C44" s="1" t="s">
        <v>2</v>
      </c>
      <c r="D44" s="1" t="s">
        <v>3</v>
      </c>
      <c r="E44" s="1" t="s">
        <v>4</v>
      </c>
      <c r="F44" s="1" t="s">
        <v>5</v>
      </c>
      <c r="G44" s="2"/>
      <c r="J44" s="1" t="s">
        <v>56</v>
      </c>
      <c r="K44" s="1" t="s">
        <v>47</v>
      </c>
      <c r="L44" s="1" t="s">
        <v>48</v>
      </c>
      <c r="M44" s="1" t="s">
        <v>49</v>
      </c>
      <c r="N44" s="1" t="s">
        <v>5</v>
      </c>
      <c r="O44" s="20"/>
      <c r="P44" s="20"/>
    </row>
    <row r="45" spans="2:17">
      <c r="B45" s="1" t="s">
        <v>6</v>
      </c>
      <c r="C45" s="3">
        <v>0.58799999999999997</v>
      </c>
      <c r="D45" s="4">
        <v>0.6</v>
      </c>
      <c r="E45" s="3">
        <v>0.61199999999999999</v>
      </c>
      <c r="F45" s="19">
        <f>(E45/D45-1)*100</f>
        <v>2.0000000000000018</v>
      </c>
      <c r="G45" s="6" t="s">
        <v>10</v>
      </c>
      <c r="J45" s="1" t="s">
        <v>54</v>
      </c>
      <c r="K45" s="3">
        <v>0.755</v>
      </c>
      <c r="L45" s="4">
        <v>0.76500000000000001</v>
      </c>
      <c r="M45" s="3">
        <v>0.77500000000000002</v>
      </c>
      <c r="N45" s="19">
        <f>(M45/L45-1)*100</f>
        <v>1.3071895424836555</v>
      </c>
      <c r="O45" s="20" t="s">
        <v>50</v>
      </c>
      <c r="P45" s="20"/>
    </row>
    <row r="46" spans="2:17">
      <c r="B46" s="7" t="s">
        <v>11</v>
      </c>
      <c r="C46" s="1">
        <f>D46*0.99</f>
        <v>2178</v>
      </c>
      <c r="D46" s="1">
        <v>2200</v>
      </c>
      <c r="E46" s="1">
        <f>D46*1.01</f>
        <v>2222</v>
      </c>
      <c r="F46" s="5">
        <f>(E46/D46-1)*100</f>
        <v>1.0000000000000009</v>
      </c>
      <c r="G46" s="2"/>
      <c r="J46" s="7" t="s">
        <v>51</v>
      </c>
      <c r="K46" s="1">
        <f>L46*0.99</f>
        <v>465.3</v>
      </c>
      <c r="L46" s="1">
        <v>470</v>
      </c>
      <c r="M46" s="1">
        <f>L46*1.01</f>
        <v>474.7</v>
      </c>
      <c r="N46" s="5">
        <f>(M46/L46-1)*100</f>
        <v>1.0000000000000009</v>
      </c>
      <c r="O46" s="20"/>
      <c r="P46" s="20"/>
    </row>
    <row r="47" spans="2:17">
      <c r="B47" s="7" t="s">
        <v>12</v>
      </c>
      <c r="C47" s="1">
        <f>D47*0.99</f>
        <v>99000</v>
      </c>
      <c r="D47" s="1">
        <v>100000</v>
      </c>
      <c r="E47" s="1">
        <f>D47*1.01</f>
        <v>101000</v>
      </c>
      <c r="F47" s="5">
        <f>(E47/D47-1)*100</f>
        <v>1.0000000000000009</v>
      </c>
      <c r="G47" s="8"/>
      <c r="J47" s="7" t="s">
        <v>52</v>
      </c>
      <c r="K47" s="1">
        <f>L47*0.99</f>
        <v>74250</v>
      </c>
      <c r="L47" s="1">
        <v>75000</v>
      </c>
      <c r="M47" s="1">
        <f>L47*1.01</f>
        <v>75750</v>
      </c>
      <c r="N47" s="5">
        <f>(M47/L47-1)*100</f>
        <v>1.0000000000000009</v>
      </c>
      <c r="O47" s="20"/>
      <c r="P47" s="20"/>
    </row>
    <row r="48" spans="2:17">
      <c r="B48" s="7" t="s">
        <v>13</v>
      </c>
      <c r="C48" s="1">
        <f>D48*0.99</f>
        <v>21780</v>
      </c>
      <c r="D48" s="1">
        <v>22000</v>
      </c>
      <c r="E48" s="1">
        <f>D48*1.01</f>
        <v>22220</v>
      </c>
      <c r="F48" s="5">
        <f>(E48/D48-1)*100</f>
        <v>1.0000000000000009</v>
      </c>
      <c r="G48" s="2"/>
      <c r="J48" s="7" t="s">
        <v>53</v>
      </c>
      <c r="K48" s="1">
        <f>L48*0.99</f>
        <v>21780</v>
      </c>
      <c r="L48" s="1">
        <v>22000</v>
      </c>
      <c r="M48" s="1">
        <f>L48*1.01</f>
        <v>22220</v>
      </c>
      <c r="N48" s="5">
        <f>(M48/L48-1)*100</f>
        <v>1.0000000000000009</v>
      </c>
      <c r="O48" s="21"/>
      <c r="P48" s="21"/>
    </row>
    <row r="49" spans="2:16">
      <c r="B49" s="1" t="s">
        <v>14</v>
      </c>
      <c r="C49" s="4">
        <f>C45*(1+(C46+C47)/E48)</f>
        <v>3.2654376237623759</v>
      </c>
      <c r="D49" s="4">
        <f>D45*(1+(D46+D47)/D48)</f>
        <v>3.3872727272727272</v>
      </c>
      <c r="E49" s="4">
        <f>E45*(1+(E46+E47)/C48)</f>
        <v>3.5124528925619831</v>
      </c>
      <c r="F49" s="5">
        <f>(E49/D49-1)*100</f>
        <v>3.6956033767627794</v>
      </c>
      <c r="G49" s="2"/>
      <c r="J49" s="1" t="s">
        <v>55</v>
      </c>
      <c r="K49" s="4">
        <f>K45*(1+(K46+K47)/M48)</f>
        <v>3.2937061881188114</v>
      </c>
      <c r="L49" s="4">
        <f>L45*(1+(L46+L47)/L48)</f>
        <v>3.3892977272727274</v>
      </c>
      <c r="M49" s="4">
        <f>M45*(1+(M46+M47)/K48)</f>
        <v>3.4873114095500459</v>
      </c>
      <c r="N49" s="5">
        <f>(M49/L49-1)*100</f>
        <v>2.8918581418395206</v>
      </c>
      <c r="O49" s="21"/>
      <c r="P49" s="21"/>
    </row>
    <row r="50" spans="2:16">
      <c r="B50" s="2"/>
      <c r="C50" s="9">
        <f>(C49/D49)-1</f>
        <v>-3.5968495400264699E-2</v>
      </c>
      <c r="D50" s="9">
        <f>(D49/D49)-1</f>
        <v>0</v>
      </c>
      <c r="E50" s="9">
        <f>(E49/D49)-1</f>
        <v>3.6956033767627794E-2</v>
      </c>
      <c r="F50" s="2"/>
      <c r="G50" s="2"/>
      <c r="J50" s="2"/>
      <c r="K50" s="9">
        <f>(K49/L49)-1</f>
        <v>-2.8203936875983993E-2</v>
      </c>
      <c r="L50" s="9">
        <f>(L49/L49)-1</f>
        <v>0</v>
      </c>
      <c r="M50" s="9">
        <f>(M49/L49)-1</f>
        <v>2.8918581418395206E-2</v>
      </c>
      <c r="N50" s="2"/>
      <c r="O50" s="2"/>
      <c r="P50" s="2"/>
    </row>
    <row r="51" spans="2:16">
      <c r="J51" s="12"/>
      <c r="K51" s="12"/>
      <c r="L51" s="12"/>
      <c r="M51" s="12"/>
      <c r="N51" s="12"/>
      <c r="O51" s="12"/>
      <c r="P51" s="12"/>
    </row>
    <row r="53" spans="2:16">
      <c r="B53" t="s">
        <v>17</v>
      </c>
    </row>
    <row r="54" spans="2:16">
      <c r="B54" s="24" t="s">
        <v>38</v>
      </c>
      <c r="C54" s="24"/>
    </row>
    <row r="55" spans="2:16">
      <c r="B55" s="14" t="s">
        <v>31</v>
      </c>
      <c r="C55" s="14" t="s">
        <v>29</v>
      </c>
    </row>
    <row r="56" spans="2:16">
      <c r="B56" s="14" t="s">
        <v>18</v>
      </c>
      <c r="C56" s="15">
        <v>3.4449999999999998</v>
      </c>
      <c r="D56" t="s">
        <v>40</v>
      </c>
    </row>
    <row r="57" spans="2:16">
      <c r="B57" s="14" t="s">
        <v>19</v>
      </c>
      <c r="C57" s="15">
        <v>3.4329999999999998</v>
      </c>
    </row>
    <row r="58" spans="2:16">
      <c r="B58" s="14" t="s">
        <v>20</v>
      </c>
      <c r="C58" s="15">
        <v>3.4239999999999999</v>
      </c>
    </row>
    <row r="59" spans="2:16">
      <c r="B59" s="14" t="s">
        <v>21</v>
      </c>
      <c r="C59" s="15">
        <v>3.4449999999999998</v>
      </c>
    </row>
    <row r="60" spans="2:16">
      <c r="B60" s="14" t="s">
        <v>22</v>
      </c>
      <c r="C60" s="15">
        <v>3.4329999999999998</v>
      </c>
    </row>
    <row r="61" spans="2:16">
      <c r="B61" s="14" t="s">
        <v>23</v>
      </c>
      <c r="C61" s="15">
        <v>3.4089999999999998</v>
      </c>
    </row>
    <row r="62" spans="2:16">
      <c r="B62" s="14" t="s">
        <v>24</v>
      </c>
      <c r="C62" s="15">
        <v>3.4390000000000001</v>
      </c>
    </row>
    <row r="63" spans="2:16">
      <c r="B63" s="14" t="s">
        <v>25</v>
      </c>
      <c r="C63" s="15">
        <v>3.4279999999999999</v>
      </c>
    </row>
    <row r="64" spans="2:16">
      <c r="B64" s="14" t="s">
        <v>26</v>
      </c>
      <c r="C64" s="15">
        <v>3.46</v>
      </c>
    </row>
    <row r="65" spans="2:3">
      <c r="B65" s="14" t="s">
        <v>27</v>
      </c>
      <c r="C65" s="15">
        <v>3.423</v>
      </c>
    </row>
    <row r="66" spans="2:3">
      <c r="B66" s="14" t="s">
        <v>28</v>
      </c>
      <c r="C66" s="15">
        <v>3.415</v>
      </c>
    </row>
    <row r="67" spans="2:3">
      <c r="B67" s="14" t="s">
        <v>41</v>
      </c>
      <c r="C67" s="15">
        <f>AVERAGE(C56:C66)</f>
        <v>3.4321818181818178</v>
      </c>
    </row>
    <row r="68" spans="2:3">
      <c r="B68" s="16"/>
      <c r="C68" s="17"/>
    </row>
    <row r="69" spans="2:3">
      <c r="C69" s="13"/>
    </row>
    <row r="70" spans="2:3">
      <c r="B70" s="24" t="s">
        <v>39</v>
      </c>
      <c r="C70" s="24"/>
    </row>
    <row r="71" spans="2:3">
      <c r="B71" s="14" t="s">
        <v>30</v>
      </c>
      <c r="C71" s="15" t="s">
        <v>29</v>
      </c>
    </row>
    <row r="72" spans="2:3">
      <c r="B72" s="14" t="s">
        <v>32</v>
      </c>
      <c r="C72" s="15">
        <v>3.395</v>
      </c>
    </row>
    <row r="73" spans="2:3">
      <c r="B73" s="14" t="s">
        <v>33</v>
      </c>
      <c r="C73" s="15">
        <v>3.403</v>
      </c>
    </row>
    <row r="74" spans="2:3">
      <c r="B74" s="14" t="s">
        <v>34</v>
      </c>
      <c r="C74" s="15">
        <v>3.39</v>
      </c>
    </row>
    <row r="75" spans="2:3">
      <c r="B75" s="14" t="s">
        <v>35</v>
      </c>
      <c r="C75" s="15">
        <v>3.4039999999999999</v>
      </c>
    </row>
    <row r="76" spans="2:3">
      <c r="B76" s="14" t="s">
        <v>36</v>
      </c>
      <c r="C76" s="15">
        <v>3.3929999999999998</v>
      </c>
    </row>
    <row r="77" spans="2:3">
      <c r="B77" s="14" t="s">
        <v>37</v>
      </c>
      <c r="C77" s="15">
        <v>3.4020000000000001</v>
      </c>
    </row>
    <row r="78" spans="2:3">
      <c r="B78" s="18" t="s">
        <v>41</v>
      </c>
      <c r="C78" s="15">
        <f>AVERAGE(C72:C77)</f>
        <v>3.3978333333333333</v>
      </c>
    </row>
    <row r="80" spans="2:3">
      <c r="B80" s="22" t="s">
        <v>58</v>
      </c>
    </row>
  </sheetData>
  <mergeCells count="2">
    <mergeCell ref="B54:C54"/>
    <mergeCell ref="B70:C70"/>
  </mergeCells>
  <phoneticPr fontId="1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ENG</vt:lpstr>
      <vt:lpstr>JPN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2017-12-27T06:41:10Z</dcterms:modified>
</cp:coreProperties>
</file>