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395" windowHeight="7815"/>
  </bookViews>
  <sheets>
    <sheet name="Vmode" sheetId="2" r:id="rId1"/>
  </sheets>
  <calcPr calcId="145621"/>
</workbook>
</file>

<file path=xl/calcChain.xml><?xml version="1.0" encoding="utf-8"?>
<calcChain xmlns="http://schemas.openxmlformats.org/spreadsheetml/2006/main">
  <c r="F41" i="2" l="1"/>
  <c r="E41" i="2"/>
  <c r="F38" i="2"/>
  <c r="E38" i="2"/>
  <c r="F35" i="2"/>
  <c r="E35" i="2"/>
  <c r="F32" i="2"/>
  <c r="E32" i="2"/>
  <c r="F29" i="2"/>
  <c r="E29" i="2"/>
  <c r="F26" i="2"/>
  <c r="E26" i="2"/>
  <c r="F23" i="2"/>
  <c r="E23" i="2"/>
  <c r="F20" i="2"/>
  <c r="E20" i="2"/>
  <c r="H20" i="2" s="1"/>
  <c r="F17" i="2"/>
  <c r="E17" i="2"/>
  <c r="F14" i="2"/>
  <c r="E14" i="2"/>
  <c r="F11" i="2"/>
  <c r="E11" i="2"/>
  <c r="F39" i="2"/>
  <c r="E39" i="2"/>
  <c r="F36" i="2"/>
  <c r="E36" i="2"/>
  <c r="F33" i="2"/>
  <c r="E33" i="2"/>
  <c r="F30" i="2"/>
  <c r="E30" i="2"/>
  <c r="F27" i="2"/>
  <c r="E27" i="2"/>
  <c r="F24" i="2"/>
  <c r="E24" i="2"/>
  <c r="F21" i="2"/>
  <c r="E21" i="2"/>
  <c r="F18" i="2"/>
  <c r="E18" i="2"/>
  <c r="H18" i="2" s="1"/>
  <c r="F15" i="2"/>
  <c r="E15" i="2"/>
  <c r="H15" i="2" s="1"/>
  <c r="F12" i="2"/>
  <c r="E12" i="2"/>
  <c r="F9" i="2"/>
  <c r="E9" i="2"/>
  <c r="F8" i="2"/>
  <c r="F6" i="2"/>
  <c r="E8" i="2"/>
  <c r="E6" i="2"/>
  <c r="H7" i="2"/>
  <c r="H10" i="2"/>
  <c r="H13" i="2"/>
  <c r="H16" i="2"/>
  <c r="H19" i="2"/>
  <c r="H22" i="2"/>
  <c r="H25" i="2"/>
  <c r="H28" i="2"/>
  <c r="H31" i="2"/>
  <c r="H34" i="2"/>
  <c r="H37" i="2"/>
  <c r="H40" i="2"/>
  <c r="H27" i="2" l="1"/>
  <c r="H30" i="2"/>
  <c r="H39" i="2"/>
  <c r="H11" i="2"/>
  <c r="H14" i="2"/>
  <c r="H29" i="2"/>
  <c r="H21" i="2"/>
  <c r="H24" i="2"/>
  <c r="H33" i="2"/>
  <c r="H36" i="2"/>
  <c r="H6" i="2"/>
  <c r="H9" i="2"/>
  <c r="H12" i="2"/>
  <c r="H17" i="2"/>
  <c r="H23" i="2"/>
  <c r="H26" i="2"/>
  <c r="H32" i="2"/>
  <c r="H35" i="2"/>
  <c r="H38" i="2"/>
  <c r="H41" i="2"/>
  <c r="H8" i="2"/>
</calcChain>
</file>

<file path=xl/sharedStrings.xml><?xml version="1.0" encoding="utf-8"?>
<sst xmlns="http://schemas.openxmlformats.org/spreadsheetml/2006/main" count="69" uniqueCount="18">
  <si>
    <t>min</t>
    <phoneticPr fontId="1"/>
  </si>
  <si>
    <t>max</t>
    <phoneticPr fontId="1"/>
  </si>
  <si>
    <t>typ</t>
    <phoneticPr fontId="1"/>
  </si>
  <si>
    <t>Light Load
Operation</t>
    <phoneticPr fontId="1"/>
  </si>
  <si>
    <t>Current Limit</t>
    <phoneticPr fontId="1"/>
  </si>
  <si>
    <t>FCCM</t>
    <phoneticPr fontId="1"/>
  </si>
  <si>
    <t>ILIM-1</t>
    <phoneticPr fontId="1"/>
  </si>
  <si>
    <t>ILIM</t>
    <phoneticPr fontId="1"/>
  </si>
  <si>
    <t>ILIM-1</t>
    <phoneticPr fontId="1"/>
  </si>
  <si>
    <t>DCM</t>
    <phoneticPr fontId="1"/>
  </si>
  <si>
    <t>ILIM</t>
    <phoneticPr fontId="1"/>
  </si>
  <si>
    <t>RM_L[kohm]</t>
    <phoneticPr fontId="1"/>
  </si>
  <si>
    <t>RM_H[kohm]</t>
    <phoneticPr fontId="1"/>
  </si>
  <si>
    <t>fsw[kHz]</t>
    <phoneticPr fontId="1"/>
  </si>
  <si>
    <t>TPS568215 Vmode estimation</t>
    <phoneticPr fontId="1"/>
  </si>
  <si>
    <t>Vmode[V]</t>
    <phoneticPr fontId="1"/>
  </si>
  <si>
    <t>Vreg5[V]</t>
    <phoneticPr fontId="1"/>
  </si>
  <si>
    <t>Resistor Accuracy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</si>
</sst>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%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176" fontId="2" fillId="3" borderId="3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  <xf numFmtId="176" fontId="2" fillId="3" borderId="6" xfId="0" applyNumberFormat="1" applyFont="1" applyFill="1" applyBorder="1">
      <alignment vertical="center"/>
    </xf>
    <xf numFmtId="176" fontId="2" fillId="2" borderId="6" xfId="0" applyNumberFormat="1" applyFont="1" applyFill="1" applyBorder="1">
      <alignment vertical="center"/>
    </xf>
    <xf numFmtId="176" fontId="2" fillId="2" borderId="3" xfId="0" applyNumberFormat="1" applyFont="1" applyFill="1" applyBorder="1">
      <alignment vertical="center"/>
    </xf>
    <xf numFmtId="176" fontId="2" fillId="2" borderId="4" xfId="0" applyNumberFormat="1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77" fontId="2" fillId="3" borderId="0" xfId="0" applyNumberFormat="1" applyFont="1" applyFill="1">
      <alignment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3</xdr:row>
      <xdr:rowOff>171450</xdr:rowOff>
    </xdr:from>
    <xdr:to>
      <xdr:col>14</xdr:col>
      <xdr:colOff>284979</xdr:colOff>
      <xdr:row>12</xdr:row>
      <xdr:rowOff>75961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771525"/>
          <a:ext cx="6171429" cy="19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12</xdr:row>
      <xdr:rowOff>47625</xdr:rowOff>
    </xdr:from>
    <xdr:to>
      <xdr:col>14</xdr:col>
      <xdr:colOff>199272</xdr:colOff>
      <xdr:row>17</xdr:row>
      <xdr:rowOff>171311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5800" y="2647950"/>
          <a:ext cx="6028572" cy="1123810"/>
        </a:xfrm>
        <a:prstGeom prst="rect">
          <a:avLst/>
        </a:prstGeom>
      </xdr:spPr>
    </xdr:pic>
    <xdr:clientData/>
  </xdr:twoCellAnchor>
  <xdr:twoCellAnchor>
    <xdr:from>
      <xdr:col>8</xdr:col>
      <xdr:colOff>40821</xdr:colOff>
      <xdr:row>20</xdr:row>
      <xdr:rowOff>54428</xdr:rowOff>
    </xdr:from>
    <xdr:to>
      <xdr:col>9</xdr:col>
      <xdr:colOff>802822</xdr:colOff>
      <xdr:row>23</xdr:row>
      <xdr:rowOff>163286</xdr:rowOff>
    </xdr:to>
    <xdr:cxnSp macro="">
      <xdr:nvCxnSpPr>
        <xdr:cNvPr id="5" name="直線矢印コネクタ 4"/>
        <xdr:cNvCxnSpPr/>
      </xdr:nvCxnSpPr>
      <xdr:spPr>
        <a:xfrm flipH="1" flipV="1">
          <a:off x="8096250" y="4327071"/>
          <a:ext cx="1768929" cy="721179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54429</xdr:colOff>
      <xdr:row>22</xdr:row>
      <xdr:rowOff>149679</xdr:rowOff>
    </xdr:from>
    <xdr:to>
      <xdr:col>9</xdr:col>
      <xdr:colOff>653143</xdr:colOff>
      <xdr:row>23</xdr:row>
      <xdr:rowOff>108858</xdr:rowOff>
    </xdr:to>
    <xdr:cxnSp macro="">
      <xdr:nvCxnSpPr>
        <xdr:cNvPr id="6" name="直線矢印コネクタ 5"/>
        <xdr:cNvCxnSpPr/>
      </xdr:nvCxnSpPr>
      <xdr:spPr>
        <a:xfrm flipH="1" flipV="1">
          <a:off x="8109858" y="4830536"/>
          <a:ext cx="1605642" cy="163286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54430</xdr:colOff>
      <xdr:row>23</xdr:row>
      <xdr:rowOff>95250</xdr:rowOff>
    </xdr:from>
    <xdr:to>
      <xdr:col>9</xdr:col>
      <xdr:colOff>625929</xdr:colOff>
      <xdr:row>32</xdr:row>
      <xdr:rowOff>27214</xdr:rowOff>
    </xdr:to>
    <xdr:cxnSp macro="">
      <xdr:nvCxnSpPr>
        <xdr:cNvPr id="9" name="直線矢印コネクタ 8"/>
        <xdr:cNvCxnSpPr/>
      </xdr:nvCxnSpPr>
      <xdr:spPr>
        <a:xfrm flipH="1">
          <a:off x="8109859" y="4980214"/>
          <a:ext cx="1578427" cy="1768929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57152</xdr:colOff>
      <xdr:row>23</xdr:row>
      <xdr:rowOff>108857</xdr:rowOff>
    </xdr:from>
    <xdr:to>
      <xdr:col>9</xdr:col>
      <xdr:colOff>612322</xdr:colOff>
      <xdr:row>37</xdr:row>
      <xdr:rowOff>166007</xdr:rowOff>
    </xdr:to>
    <xdr:cxnSp macro="">
      <xdr:nvCxnSpPr>
        <xdr:cNvPr id="13" name="直線矢印コネクタ 12"/>
        <xdr:cNvCxnSpPr/>
      </xdr:nvCxnSpPr>
      <xdr:spPr>
        <a:xfrm flipH="1">
          <a:off x="8112581" y="4993821"/>
          <a:ext cx="1562098" cy="2914650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748392</xdr:colOff>
      <xdr:row>23</xdr:row>
      <xdr:rowOff>27215</xdr:rowOff>
    </xdr:from>
    <xdr:to>
      <xdr:col>14</xdr:col>
      <xdr:colOff>27213</xdr:colOff>
      <xdr:row>28</xdr:row>
      <xdr:rowOff>122465</xdr:rowOff>
    </xdr:to>
    <xdr:sp macro="" textlink="">
      <xdr:nvSpPr>
        <xdr:cNvPr id="15" name="テキスト ボックス 14"/>
        <xdr:cNvSpPr txBox="1"/>
      </xdr:nvSpPr>
      <xdr:spPr>
        <a:xfrm>
          <a:off x="9810749" y="4912179"/>
          <a:ext cx="4313464" cy="111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MODE pin voltage is overlaping.</a:t>
          </a:r>
          <a:endParaRPr kumimoji="1" lang="ja-JP" altLang="en-US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="70" zoomScaleNormal="70" workbookViewId="0"/>
  </sheetViews>
  <sheetFormatPr defaultColWidth="13.25" defaultRowHeight="15.75" x14ac:dyDescent="0.15"/>
  <cols>
    <col min="1" max="16384" width="13.25" style="2"/>
  </cols>
  <sheetData>
    <row r="1" spans="1:8" x14ac:dyDescent="0.15">
      <c r="A1" s="2" t="s">
        <v>14</v>
      </c>
    </row>
    <row r="3" spans="1:8" x14ac:dyDescent="0.15">
      <c r="A3" s="2" t="s">
        <v>17</v>
      </c>
      <c r="C3" s="22">
        <v>0.05</v>
      </c>
    </row>
    <row r="5" spans="1:8" ht="31.5" x14ac:dyDescent="0.15">
      <c r="A5" s="20" t="s">
        <v>3</v>
      </c>
      <c r="B5" s="21" t="s">
        <v>4</v>
      </c>
      <c r="C5" s="21" t="s">
        <v>13</v>
      </c>
      <c r="D5" s="21" t="s">
        <v>16</v>
      </c>
      <c r="E5" s="21" t="s">
        <v>11</v>
      </c>
      <c r="F5" s="21" t="s">
        <v>12</v>
      </c>
      <c r="G5" s="23" t="s">
        <v>15</v>
      </c>
      <c r="H5" s="24"/>
    </row>
    <row r="6" spans="1:8" x14ac:dyDescent="0.15">
      <c r="A6" s="9" t="s">
        <v>5</v>
      </c>
      <c r="B6" s="9" t="s">
        <v>6</v>
      </c>
      <c r="C6" s="5">
        <v>400</v>
      </c>
      <c r="D6" s="5">
        <v>4.7</v>
      </c>
      <c r="E6" s="5">
        <f>E7*(1-$C$3)</f>
        <v>4.8449999999999998</v>
      </c>
      <c r="F6" s="5">
        <f>F7*(1+$C$3)</f>
        <v>315</v>
      </c>
      <c r="G6" s="4" t="s">
        <v>0</v>
      </c>
      <c r="H6" s="12">
        <f t="shared" ref="H6:H41" si="0">(D6/(E6+F6))*E6</f>
        <v>7.1195422782910467E-2</v>
      </c>
    </row>
    <row r="7" spans="1:8" x14ac:dyDescent="0.15">
      <c r="A7" s="10"/>
      <c r="B7" s="10"/>
      <c r="C7" s="6"/>
      <c r="D7" s="6">
        <v>4.7</v>
      </c>
      <c r="E7" s="6">
        <v>5.0999999999999996</v>
      </c>
      <c r="F7" s="6">
        <v>300</v>
      </c>
      <c r="G7" s="3" t="s">
        <v>2</v>
      </c>
      <c r="H7" s="13">
        <f t="shared" si="0"/>
        <v>7.8564405113077662E-2</v>
      </c>
    </row>
    <row r="8" spans="1:8" x14ac:dyDescent="0.15">
      <c r="A8" s="11"/>
      <c r="B8" s="11"/>
      <c r="C8" s="8"/>
      <c r="D8" s="8">
        <v>4.7</v>
      </c>
      <c r="E8" s="8">
        <f>E7*(1+$C$3)</f>
        <v>5.3549999999999995</v>
      </c>
      <c r="F8" s="8">
        <f>F7*(1-$C$3)</f>
        <v>285</v>
      </c>
      <c r="G8" s="7" t="s">
        <v>1</v>
      </c>
      <c r="H8" s="14">
        <f t="shared" si="0"/>
        <v>8.668182053004081E-2</v>
      </c>
    </row>
    <row r="9" spans="1:8" x14ac:dyDescent="0.15">
      <c r="A9" s="9" t="s">
        <v>5</v>
      </c>
      <c r="B9" s="9" t="s">
        <v>7</v>
      </c>
      <c r="C9" s="5">
        <v>400</v>
      </c>
      <c r="D9" s="5">
        <v>4.7</v>
      </c>
      <c r="E9" s="5">
        <f>E10*(1-$C$3)</f>
        <v>9.5</v>
      </c>
      <c r="F9" s="5">
        <f>F10*(1+$C$3)</f>
        <v>210</v>
      </c>
      <c r="G9" s="4" t="s">
        <v>0</v>
      </c>
      <c r="H9" s="12">
        <f t="shared" si="0"/>
        <v>0.20341685649202734</v>
      </c>
    </row>
    <row r="10" spans="1:8" x14ac:dyDescent="0.15">
      <c r="A10" s="10"/>
      <c r="B10" s="10"/>
      <c r="C10" s="6"/>
      <c r="D10" s="6">
        <v>4.7</v>
      </c>
      <c r="E10" s="6">
        <v>10</v>
      </c>
      <c r="F10" s="6">
        <v>200</v>
      </c>
      <c r="G10" s="3" t="s">
        <v>2</v>
      </c>
      <c r="H10" s="13">
        <f t="shared" si="0"/>
        <v>0.22380952380952385</v>
      </c>
    </row>
    <row r="11" spans="1:8" x14ac:dyDescent="0.15">
      <c r="A11" s="11"/>
      <c r="B11" s="11"/>
      <c r="C11" s="8"/>
      <c r="D11" s="8">
        <v>4.7</v>
      </c>
      <c r="E11" s="8">
        <f>E10*(1+$C$3)</f>
        <v>10.5</v>
      </c>
      <c r="F11" s="8">
        <f>F10*(1-$C$3)</f>
        <v>190</v>
      </c>
      <c r="G11" s="7" t="s">
        <v>1</v>
      </c>
      <c r="H11" s="14">
        <f t="shared" si="0"/>
        <v>0.24613466334164591</v>
      </c>
    </row>
    <row r="12" spans="1:8" x14ac:dyDescent="0.15">
      <c r="A12" s="9" t="s">
        <v>5</v>
      </c>
      <c r="B12" s="9" t="s">
        <v>6</v>
      </c>
      <c r="C12" s="5">
        <v>800</v>
      </c>
      <c r="D12" s="5">
        <v>4.7</v>
      </c>
      <c r="E12" s="5">
        <f>E13*(1-$C$3)</f>
        <v>19</v>
      </c>
      <c r="F12" s="5">
        <f>F13*(1+$C$3)</f>
        <v>168</v>
      </c>
      <c r="G12" s="4" t="s">
        <v>0</v>
      </c>
      <c r="H12" s="12">
        <f t="shared" si="0"/>
        <v>0.47754010695187166</v>
      </c>
    </row>
    <row r="13" spans="1:8" x14ac:dyDescent="0.15">
      <c r="A13" s="10"/>
      <c r="B13" s="10"/>
      <c r="C13" s="6"/>
      <c r="D13" s="6">
        <v>4.7</v>
      </c>
      <c r="E13" s="6">
        <v>20</v>
      </c>
      <c r="F13" s="6">
        <v>160</v>
      </c>
      <c r="G13" s="3" t="s">
        <v>2</v>
      </c>
      <c r="H13" s="13">
        <f t="shared" si="0"/>
        <v>0.52222222222222225</v>
      </c>
    </row>
    <row r="14" spans="1:8" x14ac:dyDescent="0.15">
      <c r="A14" s="11"/>
      <c r="B14" s="11"/>
      <c r="C14" s="8"/>
      <c r="D14" s="8">
        <v>4.7</v>
      </c>
      <c r="E14" s="8">
        <f>E13*(1+$C$3)</f>
        <v>21</v>
      </c>
      <c r="F14" s="8">
        <f>F13*(1-$C$3)</f>
        <v>152</v>
      </c>
      <c r="G14" s="7" t="s">
        <v>1</v>
      </c>
      <c r="H14" s="14">
        <f t="shared" si="0"/>
        <v>0.57052023121387285</v>
      </c>
    </row>
    <row r="15" spans="1:8" x14ac:dyDescent="0.15">
      <c r="A15" s="9" t="s">
        <v>5</v>
      </c>
      <c r="B15" s="9" t="s">
        <v>7</v>
      </c>
      <c r="C15" s="5">
        <v>800</v>
      </c>
      <c r="D15" s="5">
        <v>4.7</v>
      </c>
      <c r="E15" s="5">
        <f>E16*(1-$C$3)</f>
        <v>19</v>
      </c>
      <c r="F15" s="5">
        <f>F16*(1+$C$3)</f>
        <v>126</v>
      </c>
      <c r="G15" s="4" t="s">
        <v>0</v>
      </c>
      <c r="H15" s="12">
        <f t="shared" si="0"/>
        <v>0.61586206896551721</v>
      </c>
    </row>
    <row r="16" spans="1:8" x14ac:dyDescent="0.15">
      <c r="A16" s="10"/>
      <c r="B16" s="10"/>
      <c r="C16" s="6"/>
      <c r="D16" s="6">
        <v>4.7</v>
      </c>
      <c r="E16" s="6">
        <v>20</v>
      </c>
      <c r="F16" s="6">
        <v>120</v>
      </c>
      <c r="G16" s="3" t="s">
        <v>2</v>
      </c>
      <c r="H16" s="13">
        <f t="shared" si="0"/>
        <v>0.67142857142857149</v>
      </c>
    </row>
    <row r="17" spans="1:8" x14ac:dyDescent="0.15">
      <c r="A17" s="11"/>
      <c r="B17" s="11"/>
      <c r="C17" s="8"/>
      <c r="D17" s="8">
        <v>4.7</v>
      </c>
      <c r="E17" s="8">
        <f>E16*(1+$C$3)</f>
        <v>21</v>
      </c>
      <c r="F17" s="8">
        <f>F16*(1-$C$3)</f>
        <v>114</v>
      </c>
      <c r="G17" s="7" t="s">
        <v>1</v>
      </c>
      <c r="H17" s="14">
        <f t="shared" si="0"/>
        <v>0.73111111111111116</v>
      </c>
    </row>
    <row r="18" spans="1:8" x14ac:dyDescent="0.15">
      <c r="A18" s="9" t="s">
        <v>5</v>
      </c>
      <c r="B18" s="9" t="s">
        <v>6</v>
      </c>
      <c r="C18" s="5">
        <v>1200</v>
      </c>
      <c r="D18" s="5">
        <v>4.7</v>
      </c>
      <c r="E18" s="5">
        <f>E19*(1-$C$3)</f>
        <v>48.449999999999996</v>
      </c>
      <c r="F18" s="5">
        <f>F19*(1+$C$3)</f>
        <v>210</v>
      </c>
      <c r="G18" s="4" t="s">
        <v>0</v>
      </c>
      <c r="H18" s="12">
        <f t="shared" si="0"/>
        <v>0.88107951247823568</v>
      </c>
    </row>
    <row r="19" spans="1:8" x14ac:dyDescent="0.15">
      <c r="A19" s="10"/>
      <c r="B19" s="10"/>
      <c r="C19" s="6"/>
      <c r="D19" s="6">
        <v>4.7</v>
      </c>
      <c r="E19" s="6">
        <v>51</v>
      </c>
      <c r="F19" s="6">
        <v>200</v>
      </c>
      <c r="G19" s="3" t="s">
        <v>2</v>
      </c>
      <c r="H19" s="13">
        <f t="shared" si="0"/>
        <v>0.95498007968127496</v>
      </c>
    </row>
    <row r="20" spans="1:8" x14ac:dyDescent="0.15">
      <c r="A20" s="11"/>
      <c r="B20" s="11"/>
      <c r="C20" s="8"/>
      <c r="D20" s="8">
        <v>4.7</v>
      </c>
      <c r="E20" s="8">
        <f>E19*(1+$C$3)</f>
        <v>53.550000000000004</v>
      </c>
      <c r="F20" s="8">
        <f>F19*(1-$C$3)</f>
        <v>190</v>
      </c>
      <c r="G20" s="18" t="s">
        <v>1</v>
      </c>
      <c r="H20" s="15">
        <f t="shared" si="0"/>
        <v>1.0334017655512215</v>
      </c>
    </row>
    <row r="21" spans="1:8" x14ac:dyDescent="0.15">
      <c r="A21" s="9" t="s">
        <v>5</v>
      </c>
      <c r="B21" s="9" t="s">
        <v>7</v>
      </c>
      <c r="C21" s="5">
        <v>1200</v>
      </c>
      <c r="D21" s="5">
        <v>4.7</v>
      </c>
      <c r="E21" s="5">
        <f>E22*(1-$C$3)</f>
        <v>48.449999999999996</v>
      </c>
      <c r="F21" s="5">
        <f>F22*(1+$C$3)</f>
        <v>189</v>
      </c>
      <c r="G21" s="19" t="s">
        <v>0</v>
      </c>
      <c r="H21" s="16">
        <f t="shared" si="0"/>
        <v>0.95900189513581802</v>
      </c>
    </row>
    <row r="22" spans="1:8" x14ac:dyDescent="0.15">
      <c r="A22" s="10"/>
      <c r="B22" s="10"/>
      <c r="C22" s="6"/>
      <c r="D22" s="6">
        <v>4.7</v>
      </c>
      <c r="E22" s="6">
        <v>51</v>
      </c>
      <c r="F22" s="6">
        <v>180</v>
      </c>
      <c r="G22" s="3" t="s">
        <v>2</v>
      </c>
      <c r="H22" s="13">
        <f t="shared" si="0"/>
        <v>1.0376623376623377</v>
      </c>
    </row>
    <row r="23" spans="1:8" x14ac:dyDescent="0.15">
      <c r="A23" s="11"/>
      <c r="B23" s="11"/>
      <c r="C23" s="8"/>
      <c r="D23" s="8">
        <v>4.7</v>
      </c>
      <c r="E23" s="8">
        <f>E22*(1+$C$3)</f>
        <v>53.550000000000004</v>
      </c>
      <c r="F23" s="8">
        <f>F22*(1-$C$3)</f>
        <v>171</v>
      </c>
      <c r="G23" s="18" t="s">
        <v>1</v>
      </c>
      <c r="H23" s="15">
        <f t="shared" si="0"/>
        <v>1.1208416833667336</v>
      </c>
    </row>
    <row r="24" spans="1:8" x14ac:dyDescent="0.15">
      <c r="A24" s="9" t="s">
        <v>9</v>
      </c>
      <c r="B24" s="9" t="s">
        <v>8</v>
      </c>
      <c r="C24" s="5">
        <v>400</v>
      </c>
      <c r="D24" s="5">
        <v>4.7</v>
      </c>
      <c r="E24" s="5">
        <f>E25*(1-$C$3)</f>
        <v>48.449999999999996</v>
      </c>
      <c r="F24" s="5">
        <f>F25*(1+$C$3)</f>
        <v>157.5</v>
      </c>
      <c r="G24" s="19" t="s">
        <v>0</v>
      </c>
      <c r="H24" s="16">
        <f t="shared" si="0"/>
        <v>1.1056809905316825</v>
      </c>
    </row>
    <row r="25" spans="1:8" x14ac:dyDescent="0.15">
      <c r="A25" s="10"/>
      <c r="B25" s="10"/>
      <c r="C25" s="6"/>
      <c r="D25" s="6">
        <v>4.7</v>
      </c>
      <c r="E25" s="6">
        <v>51</v>
      </c>
      <c r="F25" s="6">
        <v>150</v>
      </c>
      <c r="G25" s="3" t="s">
        <v>2</v>
      </c>
      <c r="H25" s="13">
        <f t="shared" si="0"/>
        <v>1.1925373134328359</v>
      </c>
    </row>
    <row r="26" spans="1:8" x14ac:dyDescent="0.15">
      <c r="A26" s="11"/>
      <c r="B26" s="11"/>
      <c r="C26" s="8"/>
      <c r="D26" s="8">
        <v>4.7</v>
      </c>
      <c r="E26" s="8">
        <f>E25*(1+$C$3)</f>
        <v>53.550000000000004</v>
      </c>
      <c r="F26" s="8">
        <f>F25*(1-$C$3)</f>
        <v>142.5</v>
      </c>
      <c r="G26" s="7" t="s">
        <v>1</v>
      </c>
      <c r="H26" s="14">
        <f t="shared" si="0"/>
        <v>1.2837796480489672</v>
      </c>
    </row>
    <row r="27" spans="1:8" x14ac:dyDescent="0.15">
      <c r="A27" s="9" t="s">
        <v>9</v>
      </c>
      <c r="B27" s="9" t="s">
        <v>7</v>
      </c>
      <c r="C27" s="5">
        <v>400</v>
      </c>
      <c r="D27" s="5">
        <v>4.7</v>
      </c>
      <c r="E27" s="5">
        <f>E28*(1-$C$3)</f>
        <v>48.449999999999996</v>
      </c>
      <c r="F27" s="5">
        <f>F28*(1+$C$3)</f>
        <v>126</v>
      </c>
      <c r="G27" s="4" t="s">
        <v>0</v>
      </c>
      <c r="H27" s="12">
        <f t="shared" si="0"/>
        <v>1.3053310404127256</v>
      </c>
    </row>
    <row r="28" spans="1:8" x14ac:dyDescent="0.15">
      <c r="A28" s="10"/>
      <c r="B28" s="10"/>
      <c r="C28" s="6"/>
      <c r="D28" s="6">
        <v>4.7</v>
      </c>
      <c r="E28" s="6">
        <v>51</v>
      </c>
      <c r="F28" s="6">
        <v>120</v>
      </c>
      <c r="G28" s="3" t="s">
        <v>2</v>
      </c>
      <c r="H28" s="13">
        <f t="shared" si="0"/>
        <v>1.4017543859649122</v>
      </c>
    </row>
    <row r="29" spans="1:8" x14ac:dyDescent="0.15">
      <c r="A29" s="11"/>
      <c r="B29" s="11"/>
      <c r="C29" s="8"/>
      <c r="D29" s="8">
        <v>4.7</v>
      </c>
      <c r="E29" s="8">
        <f>E28*(1+$C$3)</f>
        <v>53.550000000000004</v>
      </c>
      <c r="F29" s="8">
        <f>F28*(1-$C$3)</f>
        <v>114</v>
      </c>
      <c r="G29" s="7" t="s">
        <v>1</v>
      </c>
      <c r="H29" s="14">
        <f t="shared" si="0"/>
        <v>1.5021486123545211</v>
      </c>
    </row>
    <row r="30" spans="1:8" x14ac:dyDescent="0.15">
      <c r="A30" s="9" t="s">
        <v>9</v>
      </c>
      <c r="B30" s="9" t="s">
        <v>8</v>
      </c>
      <c r="C30" s="5">
        <v>800</v>
      </c>
      <c r="D30" s="5">
        <v>4.7</v>
      </c>
      <c r="E30" s="5">
        <f>E31*(1-$C$3)</f>
        <v>48.449999999999996</v>
      </c>
      <c r="F30" s="5">
        <f>F31*(1+$C$3)</f>
        <v>95.55</v>
      </c>
      <c r="G30" s="4" t="s">
        <v>0</v>
      </c>
      <c r="H30" s="12">
        <f t="shared" si="0"/>
        <v>1.5813541666666666</v>
      </c>
    </row>
    <row r="31" spans="1:8" x14ac:dyDescent="0.15">
      <c r="A31" s="10"/>
      <c r="B31" s="10"/>
      <c r="C31" s="6"/>
      <c r="D31" s="6">
        <v>4.7</v>
      </c>
      <c r="E31" s="6">
        <v>51</v>
      </c>
      <c r="F31" s="6">
        <v>91</v>
      </c>
      <c r="G31" s="3" t="s">
        <v>2</v>
      </c>
      <c r="H31" s="13">
        <f t="shared" si="0"/>
        <v>1.6880281690140848</v>
      </c>
    </row>
    <row r="32" spans="1:8" x14ac:dyDescent="0.15">
      <c r="A32" s="11"/>
      <c r="B32" s="11"/>
      <c r="C32" s="8"/>
      <c r="D32" s="8">
        <v>4.7</v>
      </c>
      <c r="E32" s="8">
        <f>E31*(1+$C$3)</f>
        <v>53.550000000000004</v>
      </c>
      <c r="F32" s="8">
        <f>F31*(1-$C$3)</f>
        <v>86.45</v>
      </c>
      <c r="G32" s="18" t="s">
        <v>1</v>
      </c>
      <c r="H32" s="15">
        <f t="shared" si="0"/>
        <v>1.7977500000000002</v>
      </c>
    </row>
    <row r="33" spans="1:8" x14ac:dyDescent="0.15">
      <c r="A33" s="9" t="s">
        <v>9</v>
      </c>
      <c r="B33" s="9" t="s">
        <v>7</v>
      </c>
      <c r="C33" s="5">
        <v>800</v>
      </c>
      <c r="D33" s="5">
        <v>4.7</v>
      </c>
      <c r="E33" s="5">
        <f>E34*(1-$C$3)</f>
        <v>48.449999999999996</v>
      </c>
      <c r="F33" s="5">
        <f>F34*(1+$C$3)</f>
        <v>86.100000000000009</v>
      </c>
      <c r="G33" s="19" t="s">
        <v>0</v>
      </c>
      <c r="H33" s="16">
        <f t="shared" si="0"/>
        <v>1.6924191750278705</v>
      </c>
    </row>
    <row r="34" spans="1:8" x14ac:dyDescent="0.15">
      <c r="A34" s="10"/>
      <c r="B34" s="10"/>
      <c r="C34" s="6"/>
      <c r="D34" s="6">
        <v>4.7</v>
      </c>
      <c r="E34" s="6">
        <v>51</v>
      </c>
      <c r="F34" s="6">
        <v>82</v>
      </c>
      <c r="G34" s="3" t="s">
        <v>2</v>
      </c>
      <c r="H34" s="13">
        <f t="shared" si="0"/>
        <v>1.8022556390977444</v>
      </c>
    </row>
    <row r="35" spans="1:8" x14ac:dyDescent="0.15">
      <c r="A35" s="11"/>
      <c r="B35" s="11"/>
      <c r="C35" s="8"/>
      <c r="D35" s="8">
        <v>4.7</v>
      </c>
      <c r="E35" s="8">
        <f>E34*(1+$C$3)</f>
        <v>53.550000000000004</v>
      </c>
      <c r="F35" s="8">
        <f>F34*(1-$C$3)</f>
        <v>77.899999999999991</v>
      </c>
      <c r="G35" s="7" t="s">
        <v>1</v>
      </c>
      <c r="H35" s="14">
        <f t="shared" si="0"/>
        <v>1.9146823887409667</v>
      </c>
    </row>
    <row r="36" spans="1:8" x14ac:dyDescent="0.15">
      <c r="A36" s="9" t="s">
        <v>9</v>
      </c>
      <c r="B36" s="9" t="s">
        <v>8</v>
      </c>
      <c r="C36" s="5">
        <v>1200</v>
      </c>
      <c r="D36" s="5">
        <v>4.7</v>
      </c>
      <c r="E36" s="5">
        <f>E37*(1-$C$3)</f>
        <v>48.449999999999996</v>
      </c>
      <c r="F36" s="5">
        <f>F37*(1+$C$3)</f>
        <v>65.100000000000009</v>
      </c>
      <c r="G36" s="4" t="s">
        <v>0</v>
      </c>
      <c r="H36" s="12">
        <f t="shared" si="0"/>
        <v>2.0054161162483486</v>
      </c>
    </row>
    <row r="37" spans="1:8" x14ac:dyDescent="0.15">
      <c r="A37" s="10"/>
      <c r="B37" s="10"/>
      <c r="C37" s="6"/>
      <c r="D37" s="6">
        <v>4.7</v>
      </c>
      <c r="E37" s="6">
        <v>51</v>
      </c>
      <c r="F37" s="6">
        <v>62</v>
      </c>
      <c r="G37" s="3" t="s">
        <v>2</v>
      </c>
      <c r="H37" s="13">
        <f t="shared" si="0"/>
        <v>2.1212389380530974</v>
      </c>
    </row>
    <row r="38" spans="1:8" x14ac:dyDescent="0.15">
      <c r="A38" s="11"/>
      <c r="B38" s="11"/>
      <c r="C38" s="8"/>
      <c r="D38" s="8">
        <v>4.7</v>
      </c>
      <c r="E38" s="8">
        <f>E37*(1+$C$3)</f>
        <v>53.550000000000004</v>
      </c>
      <c r="F38" s="8">
        <f>F37*(1-$C$3)</f>
        <v>58.9</v>
      </c>
      <c r="G38" s="18" t="s">
        <v>1</v>
      </c>
      <c r="H38" s="15">
        <f t="shared" si="0"/>
        <v>2.238194753223655</v>
      </c>
    </row>
    <row r="39" spans="1:8" x14ac:dyDescent="0.15">
      <c r="A39" s="10" t="s">
        <v>9</v>
      </c>
      <c r="B39" s="10" t="s">
        <v>10</v>
      </c>
      <c r="C39" s="6">
        <v>1200</v>
      </c>
      <c r="D39" s="6">
        <v>4.7</v>
      </c>
      <c r="E39" s="5">
        <f>E40*(1-$C$3)</f>
        <v>48.449999999999996</v>
      </c>
      <c r="F39" s="5">
        <f>F40*(1+$C$3)</f>
        <v>53.550000000000004</v>
      </c>
      <c r="G39" s="1" t="s">
        <v>0</v>
      </c>
      <c r="H39" s="17">
        <f t="shared" si="0"/>
        <v>2.2324999999999999</v>
      </c>
    </row>
    <row r="40" spans="1:8" x14ac:dyDescent="0.15">
      <c r="A40" s="10"/>
      <c r="B40" s="10"/>
      <c r="C40" s="6"/>
      <c r="D40" s="6">
        <v>4.7</v>
      </c>
      <c r="E40" s="6">
        <v>51</v>
      </c>
      <c r="F40" s="6">
        <v>51</v>
      </c>
      <c r="G40" s="3" t="s">
        <v>2</v>
      </c>
      <c r="H40" s="13">
        <f t="shared" si="0"/>
        <v>2.35</v>
      </c>
    </row>
    <row r="41" spans="1:8" x14ac:dyDescent="0.15">
      <c r="A41" s="11"/>
      <c r="B41" s="11"/>
      <c r="C41" s="8"/>
      <c r="D41" s="8">
        <v>4.7</v>
      </c>
      <c r="E41" s="8">
        <f>E40*(1+$C$3)</f>
        <v>53.550000000000004</v>
      </c>
      <c r="F41" s="8">
        <f>F40*(1-$C$3)</f>
        <v>48.449999999999996</v>
      </c>
      <c r="G41" s="7" t="s">
        <v>1</v>
      </c>
      <c r="H41" s="14">
        <f t="shared" si="0"/>
        <v>2.4675000000000002</v>
      </c>
    </row>
    <row r="42" spans="1:8" x14ac:dyDescent="0.15">
      <c r="D42" s="3"/>
      <c r="E42" s="3"/>
      <c r="F42" s="3"/>
      <c r="G42" s="3"/>
      <c r="H42" s="3"/>
    </row>
    <row r="43" spans="1:8" x14ac:dyDescent="0.15">
      <c r="D43" s="3"/>
      <c r="E43" s="3"/>
      <c r="F43" s="3"/>
      <c r="G43" s="3"/>
      <c r="H43" s="3"/>
    </row>
    <row r="44" spans="1:8" x14ac:dyDescent="0.15">
      <c r="D44" s="3"/>
      <c r="E44" s="3"/>
      <c r="F44" s="3"/>
      <c r="G44" s="3"/>
      <c r="H44" s="3"/>
    </row>
    <row r="45" spans="1:8" x14ac:dyDescent="0.15">
      <c r="D45" s="3"/>
      <c r="E45" s="3"/>
      <c r="F45" s="3"/>
      <c r="G45" s="3"/>
      <c r="H45" s="3"/>
    </row>
    <row r="46" spans="1:8" x14ac:dyDescent="0.15">
      <c r="D46" s="3"/>
      <c r="E46" s="3"/>
      <c r="F46" s="3"/>
      <c r="G46" s="3"/>
      <c r="H46" s="3"/>
    </row>
    <row r="47" spans="1:8" x14ac:dyDescent="0.15">
      <c r="D47" s="3"/>
      <c r="E47" s="3"/>
      <c r="F47" s="3"/>
      <c r="G47" s="3"/>
      <c r="H47" s="3"/>
    </row>
    <row r="48" spans="1:8" x14ac:dyDescent="0.15">
      <c r="D48" s="3"/>
      <c r="E48" s="3"/>
      <c r="F48" s="3"/>
      <c r="G48" s="3"/>
      <c r="H48" s="3"/>
    </row>
    <row r="49" spans="4:8" x14ac:dyDescent="0.15">
      <c r="D49" s="3"/>
      <c r="E49" s="3"/>
      <c r="F49" s="3"/>
      <c r="G49" s="3"/>
      <c r="H49" s="3"/>
    </row>
    <row r="50" spans="4:8" x14ac:dyDescent="0.15">
      <c r="D50" s="3"/>
      <c r="E50" s="3"/>
      <c r="F50" s="3"/>
      <c r="G50" s="3"/>
      <c r="H50" s="3"/>
    </row>
    <row r="51" spans="4:8" x14ac:dyDescent="0.15">
      <c r="D51" s="3"/>
      <c r="E51" s="3"/>
      <c r="F51" s="3"/>
      <c r="G51" s="3"/>
      <c r="H51" s="3"/>
    </row>
    <row r="52" spans="4:8" x14ac:dyDescent="0.15">
      <c r="D52" s="3"/>
      <c r="E52" s="3"/>
      <c r="F52" s="3"/>
      <c r="G52" s="3"/>
      <c r="H52" s="3"/>
    </row>
  </sheetData>
  <mergeCells count="1">
    <mergeCell ref="G5:H5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Vmode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Yamashiro Tateo</dc:creator>
  <cp:lastModifiedBy>Yamashiro Tateo</cp:lastModifiedBy>
  <dcterms:created xsi:type="dcterms:W3CDTF">2017-12-11T04:10:24Z</dcterms:created>
  <dcterms:modified xsi:type="dcterms:W3CDTF">2017-12-11T11:01:19Z</dcterms:modified>
</cp:coreProperties>
</file>