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ncratleos-my.sharepoint.com/personal/mg385015_ncratleos_com/Documents/Documents/RGB MEEI Board/"/>
    </mc:Choice>
  </mc:AlternateContent>
  <xr:revisionPtr revIDLastSave="267" documentId="11_F25DC773A252ABDACC104838699E792C5BDE58EA" xr6:coauthVersionLast="47" xr6:coauthVersionMax="47" xr10:uidLastSave="{D6CFD99A-45F8-44C3-B40A-E4CCB74A6ED8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21" i="1" s="1"/>
  <c r="F23" i="1"/>
  <c r="B29" i="1"/>
  <c r="B28" i="1"/>
  <c r="B27" i="1"/>
  <c r="B26" i="1"/>
  <c r="B25" i="1"/>
  <c r="F22" i="1"/>
  <c r="F19" i="1"/>
</calcChain>
</file>

<file path=xl/sharedStrings.xml><?xml version="1.0" encoding="utf-8"?>
<sst xmlns="http://schemas.openxmlformats.org/spreadsheetml/2006/main" count="77" uniqueCount="49">
  <si>
    <t>Vref</t>
  </si>
  <si>
    <t>Fixed Parameters</t>
  </si>
  <si>
    <t>V</t>
  </si>
  <si>
    <t>Iss</t>
  </si>
  <si>
    <t>A</t>
  </si>
  <si>
    <t>Variable Parameters</t>
  </si>
  <si>
    <t>Tss</t>
  </si>
  <si>
    <t>s</t>
  </si>
  <si>
    <t>TPS56A37</t>
  </si>
  <si>
    <t>Calculation sheet to be used with the datasheet:</t>
  </si>
  <si>
    <t>Ip</t>
  </si>
  <si>
    <t>Ih</t>
  </si>
  <si>
    <t>VENfalling</t>
  </si>
  <si>
    <t>VENrising</t>
  </si>
  <si>
    <t>VSTART</t>
  </si>
  <si>
    <t>VSTOP</t>
  </si>
  <si>
    <t>Fixed Component Specs</t>
  </si>
  <si>
    <t>Rmode</t>
  </si>
  <si>
    <t>Ohm</t>
  </si>
  <si>
    <t>Calculated Component Specs</t>
  </si>
  <si>
    <t>Css</t>
  </si>
  <si>
    <t>F</t>
  </si>
  <si>
    <t>Rent</t>
  </si>
  <si>
    <t>Renb</t>
  </si>
  <si>
    <t>Fsw</t>
  </si>
  <si>
    <t>Hz</t>
  </si>
  <si>
    <t>VINripple</t>
  </si>
  <si>
    <t>IOUTmax</t>
  </si>
  <si>
    <t>VOUT</t>
  </si>
  <si>
    <t>VIN(MIN)</t>
  </si>
  <si>
    <t>VIN(MAX)</t>
  </si>
  <si>
    <t>VIN</t>
  </si>
  <si>
    <t>ICIN(RMS)</t>
  </si>
  <si>
    <t>Cboot</t>
  </si>
  <si>
    <t>Cinx</t>
  </si>
  <si>
    <t>Cin</t>
  </si>
  <si>
    <t>Rfbb</t>
  </si>
  <si>
    <t>Rfbt</t>
  </si>
  <si>
    <t>Rpg</t>
  </si>
  <si>
    <t>Cout1</t>
  </si>
  <si>
    <t>Cout2</t>
  </si>
  <si>
    <t>L1</t>
  </si>
  <si>
    <t>H</t>
  </si>
  <si>
    <t>Calculated Parameters</t>
  </si>
  <si>
    <t>I_ind_pk-pk</t>
  </si>
  <si>
    <t>I_ind_peak</t>
  </si>
  <si>
    <t>ICO(RMS)</t>
  </si>
  <si>
    <t>I_ind(RMS)</t>
  </si>
  <si>
    <t>Cff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</si>
</sst>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1" applyAlignment="1">
      <alignment horizontal="center"/>
    </xf>
    <xf numFmtId="0" fontId="2" fillId="0" borderId="0" xfId="1" applyAlignment="1"/>
    <xf numFmtId="0" fontId="1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1" fontId="0" fillId="0" borderId="1" xfId="0" applyNumberFormat="1" applyBorder="1" applyAlignment="1">
      <alignment horizontal="center" vertical="center"/>
    </xf>
    <xf numFmtId="11" fontId="4" fillId="0" borderId="1" xfId="1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361951</xdr:colOff>
      <xdr:row>0</xdr:row>
      <xdr:rowOff>104775</xdr:rowOff>
    </xdr:from>
    <xdr:to>
      <xdr:col>27</xdr:col>
      <xdr:colOff>438151</xdr:colOff>
      <xdr:row>15</xdr:row>
      <xdr:rowOff>114767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F91CC9-9AFA-7EF9-5FA2-28E9169C64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100" t="14243" r="1362"/>
        <a:stretch/>
      </xdr:blipFill>
      <xdr:spPr>
        <a:xfrm>
          <a:off x="4629151" y="104775"/>
          <a:ext cx="12268200" cy="2867492"/>
        </a:xfrm>
        <a:prstGeom prst="rect">
          <a:avLst/>
        </a:prstGeom>
      </xdr:spPr>
    </xdr:pic>
    <xdr:clientData/>
  </xdr:twoCellAnchor>
  <xdr:twoCellAnchor editAs="oneCell">
    <xdr:from>
      <xdr:col>7</xdr:col>
      <xdr:colOff>265544</xdr:colOff>
      <xdr:row>15</xdr:row>
      <xdr:rowOff>48183</xdr:rowOff>
    </xdr:from>
    <xdr:to>
      <xdr:col>11</xdr:col>
      <xdr:colOff>565728</xdr:colOff>
      <xdr:row>25</xdr:row>
      <xdr:rowOff>118031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B48BC4-0FD5-FA27-BCB3-5788561797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98999" y="2905683"/>
          <a:ext cx="2747820" cy="1974848"/>
        </a:xfrm>
        <a:prstGeom prst="rect">
          <a:avLst/>
        </a:prstGeom>
      </xdr:spPr>
    </xdr:pic>
    <xdr:clientData/>
  </xdr:twoCellAnchor>
  <xdr:twoCellAnchor editAs="oneCell">
    <xdr:from>
      <xdr:col>11</xdr:col>
      <xdr:colOff>346365</xdr:colOff>
      <xdr:row>20</xdr:row>
      <xdr:rowOff>116157</xdr:rowOff>
    </xdr:from>
    <xdr:to>
      <xdr:col>14</xdr:col>
      <xdr:colOff>11206</xdr:colOff>
      <xdr:row>24</xdr:row>
      <xdr:rowOff>178339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29718F8-625A-BC22-4199-F85B5D9C0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59541" y="3926157"/>
          <a:ext cx="1480194" cy="824182"/>
        </a:xfrm>
        <a:prstGeom prst="rect">
          <a:avLst/>
        </a:prstGeom>
      </xdr:spPr>
    </xdr:pic>
    <xdr:clientData/>
  </xdr:twoCellAnchor>
  <xdr:twoCellAnchor editAs="oneCell">
    <xdr:from>
      <xdr:col>27</xdr:col>
      <xdr:colOff>437030</xdr:colOff>
      <xdr:row>0</xdr:row>
      <xdr:rowOff>0</xdr:rowOff>
    </xdr:from>
    <xdr:to>
      <xdr:col>32</xdr:col>
      <xdr:colOff>459442</xdr:colOff>
      <xdr:row>12</xdr:row>
      <xdr:rowOff>128649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43C7391-0BEC-534E-D70F-0E7020311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932089" y="0"/>
          <a:ext cx="3048000" cy="2414649"/>
        </a:xfrm>
        <a:prstGeom prst="rect">
          <a:avLst/>
        </a:prstGeom>
      </xdr:spPr>
    </xdr:pic>
    <xdr:clientData/>
  </xdr:twoCellAnchor>
  <xdr:twoCellAnchor editAs="oneCell">
    <xdr:from>
      <xdr:col>27</xdr:col>
      <xdr:colOff>437028</xdr:colOff>
      <xdr:row>12</xdr:row>
      <xdr:rowOff>123264</xdr:rowOff>
    </xdr:from>
    <xdr:to>
      <xdr:col>32</xdr:col>
      <xdr:colOff>159671</xdr:colOff>
      <xdr:row>26</xdr:row>
      <xdr:rowOff>144461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44A3E17-4AF2-CEFA-CC8E-0C63A75DF7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932087" y="2409264"/>
          <a:ext cx="2748231" cy="268819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ti.com/lit/ds/symlink/tps56a37.pdf?ts=17441382349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zoomScale="85" zoomScaleNormal="85" workbookViewId="0">
      <selection activeCell="B22" sqref="B22"/>
    </sheetView>
  </sheetViews>
  <sheetFormatPr defaultRowHeight="15" x14ac:dyDescent="0.25"/>
  <cols>
    <col min="1" max="1" width="11.42578125" style="3" bestFit="1" customWidth="1"/>
    <col min="2" max="3" width="9.140625" style="3"/>
  </cols>
  <sheetData>
    <row r="1" spans="1:9" ht="15" customHeight="1" x14ac:dyDescent="0.25">
      <c r="A1" s="6" t="s">
        <v>9</v>
      </c>
      <c r="B1" s="6"/>
      <c r="C1" s="6"/>
      <c r="D1" s="6"/>
      <c r="E1" s="6"/>
      <c r="F1" s="6"/>
      <c r="G1" s="4"/>
      <c r="H1" s="5"/>
      <c r="I1" s="5"/>
    </row>
    <row r="2" spans="1:9" x14ac:dyDescent="0.25">
      <c r="A2" s="7" t="s">
        <v>8</v>
      </c>
      <c r="B2" s="7"/>
      <c r="C2" s="7"/>
      <c r="D2" s="7"/>
      <c r="E2" s="7"/>
      <c r="F2" s="7"/>
      <c r="G2" s="4"/>
      <c r="H2" s="5"/>
      <c r="I2" s="5"/>
    </row>
    <row r="3" spans="1:9" x14ac:dyDescent="0.25">
      <c r="D3" s="1"/>
      <c r="E3" s="1"/>
      <c r="F3" s="1"/>
      <c r="G3" s="1"/>
    </row>
    <row r="4" spans="1:9" x14ac:dyDescent="0.25">
      <c r="A4" s="8" t="s">
        <v>1</v>
      </c>
      <c r="B4" s="8"/>
      <c r="C4" s="8"/>
      <c r="D4" s="3"/>
      <c r="E4" s="8" t="s">
        <v>16</v>
      </c>
      <c r="F4" s="8"/>
      <c r="G4" s="8"/>
    </row>
    <row r="5" spans="1:9" x14ac:dyDescent="0.25">
      <c r="A5" s="9" t="s">
        <v>0</v>
      </c>
      <c r="B5" s="9">
        <v>0.6</v>
      </c>
      <c r="C5" s="9" t="s">
        <v>2</v>
      </c>
      <c r="D5" s="3"/>
      <c r="E5" s="9" t="s">
        <v>17</v>
      </c>
      <c r="F5" s="11">
        <v>52300</v>
      </c>
      <c r="G5" s="9" t="s">
        <v>18</v>
      </c>
    </row>
    <row r="6" spans="1:9" x14ac:dyDescent="0.25">
      <c r="A6" s="9" t="s">
        <v>3</v>
      </c>
      <c r="B6" s="10">
        <v>6.0000000000000002E-6</v>
      </c>
      <c r="C6" s="9" t="s">
        <v>4</v>
      </c>
      <c r="D6" s="3"/>
      <c r="E6" s="9" t="s">
        <v>33</v>
      </c>
      <c r="F6" s="10">
        <v>9.9999999999999995E-8</v>
      </c>
      <c r="G6" s="9" t="s">
        <v>21</v>
      </c>
    </row>
    <row r="7" spans="1:9" x14ac:dyDescent="0.25">
      <c r="A7" s="9" t="s">
        <v>10</v>
      </c>
      <c r="B7" s="10">
        <v>9.9999999999999995E-7</v>
      </c>
      <c r="C7" s="9" t="s">
        <v>4</v>
      </c>
      <c r="D7" s="3"/>
      <c r="E7" s="13" t="s">
        <v>34</v>
      </c>
      <c r="F7" s="10">
        <v>9.9999999999999995E-8</v>
      </c>
      <c r="G7" s="9" t="s">
        <v>21</v>
      </c>
    </row>
    <row r="8" spans="1:9" x14ac:dyDescent="0.25">
      <c r="A8" s="9" t="s">
        <v>11</v>
      </c>
      <c r="B8" s="10">
        <v>3.0000000000000001E-6</v>
      </c>
      <c r="C8" s="9" t="s">
        <v>4</v>
      </c>
      <c r="D8" s="3"/>
      <c r="E8" s="9" t="s">
        <v>36</v>
      </c>
      <c r="F8" s="10">
        <v>10000</v>
      </c>
      <c r="G8" s="9" t="s">
        <v>18</v>
      </c>
    </row>
    <row r="9" spans="1:9" x14ac:dyDescent="0.25">
      <c r="A9" s="9" t="s">
        <v>12</v>
      </c>
      <c r="B9" s="9">
        <v>1.07</v>
      </c>
      <c r="C9" s="9" t="s">
        <v>2</v>
      </c>
      <c r="D9" s="3"/>
      <c r="E9" s="9" t="s">
        <v>38</v>
      </c>
      <c r="F9" s="10">
        <v>100000</v>
      </c>
      <c r="G9" s="9" t="s">
        <v>18</v>
      </c>
    </row>
    <row r="10" spans="1:9" x14ac:dyDescent="0.25">
      <c r="A10" s="9" t="s">
        <v>13</v>
      </c>
      <c r="B10" s="9">
        <v>1.18</v>
      </c>
      <c r="C10" s="9" t="s">
        <v>2</v>
      </c>
      <c r="D10" s="3"/>
      <c r="E10" s="9" t="s">
        <v>39</v>
      </c>
      <c r="F10" s="10">
        <v>2.1999999999999999E-5</v>
      </c>
      <c r="G10" s="9" t="s">
        <v>21</v>
      </c>
    </row>
    <row r="11" spans="1:9" x14ac:dyDescent="0.25">
      <c r="A11" s="9" t="s">
        <v>24</v>
      </c>
      <c r="B11" s="10">
        <v>500000</v>
      </c>
      <c r="C11" s="9" t="s">
        <v>25</v>
      </c>
      <c r="D11" s="3"/>
      <c r="E11" s="9" t="s">
        <v>40</v>
      </c>
      <c r="F11" s="10">
        <v>2.1999999999999999E-5</v>
      </c>
      <c r="G11" s="9" t="s">
        <v>21</v>
      </c>
    </row>
    <row r="12" spans="1:9" x14ac:dyDescent="0.25">
      <c r="A12" s="9" t="s">
        <v>27</v>
      </c>
      <c r="B12" s="9">
        <v>10</v>
      </c>
      <c r="C12" s="9" t="s">
        <v>4</v>
      </c>
      <c r="D12" s="3"/>
      <c r="E12" s="9" t="s">
        <v>41</v>
      </c>
      <c r="F12" s="10">
        <v>3.3000000000000002E-6</v>
      </c>
      <c r="G12" s="9" t="s">
        <v>42</v>
      </c>
    </row>
    <row r="13" spans="1:9" x14ac:dyDescent="0.25">
      <c r="A13" s="9" t="s">
        <v>28</v>
      </c>
      <c r="B13" s="9">
        <v>5</v>
      </c>
      <c r="C13" s="9" t="s">
        <v>2</v>
      </c>
      <c r="D13" s="3"/>
      <c r="E13" s="9" t="s">
        <v>48</v>
      </c>
      <c r="F13" s="10">
        <v>1.5E-10</v>
      </c>
      <c r="G13" s="9" t="s">
        <v>21</v>
      </c>
    </row>
    <row r="14" spans="1:9" x14ac:dyDescent="0.25">
      <c r="A14" s="9" t="s">
        <v>29</v>
      </c>
      <c r="B14" s="9">
        <v>21.6</v>
      </c>
      <c r="C14" s="9" t="s">
        <v>2</v>
      </c>
      <c r="D14" s="3"/>
      <c r="E14" s="3"/>
      <c r="F14" s="3"/>
      <c r="G14" s="3"/>
    </row>
    <row r="15" spans="1:9" x14ac:dyDescent="0.25">
      <c r="A15" s="9" t="s">
        <v>30</v>
      </c>
      <c r="B15" s="9">
        <v>26.4</v>
      </c>
      <c r="C15" s="9" t="s">
        <v>2</v>
      </c>
      <c r="D15" s="3"/>
      <c r="E15" s="3"/>
      <c r="F15" s="3"/>
      <c r="G15" s="3"/>
    </row>
    <row r="16" spans="1:9" x14ac:dyDescent="0.25">
      <c r="A16" s="9" t="s">
        <v>31</v>
      </c>
      <c r="B16" s="9">
        <v>24</v>
      </c>
      <c r="C16" s="9" t="s">
        <v>2</v>
      </c>
      <c r="D16" s="3"/>
      <c r="E16" s="3"/>
      <c r="F16" s="3"/>
      <c r="G16" s="3"/>
    </row>
    <row r="17" spans="1:7" x14ac:dyDescent="0.25">
      <c r="D17" s="3"/>
      <c r="E17" s="3"/>
      <c r="F17" s="3"/>
      <c r="G17" s="3"/>
    </row>
    <row r="18" spans="1:7" x14ac:dyDescent="0.25">
      <c r="A18" s="8" t="s">
        <v>5</v>
      </c>
      <c r="B18" s="8"/>
      <c r="C18" s="8"/>
      <c r="D18" s="3"/>
      <c r="E18" s="8" t="s">
        <v>19</v>
      </c>
      <c r="F18" s="8"/>
      <c r="G18" s="8"/>
    </row>
    <row r="19" spans="1:7" x14ac:dyDescent="0.25">
      <c r="A19" s="9" t="s">
        <v>6</v>
      </c>
      <c r="B19" s="10">
        <v>4.7000000000000002E-3</v>
      </c>
      <c r="C19" s="9" t="s">
        <v>7</v>
      </c>
      <c r="D19" s="3"/>
      <c r="E19" s="9" t="s">
        <v>20</v>
      </c>
      <c r="F19" s="10">
        <f>B19*B6/B5</f>
        <v>4.7000000000000004E-8</v>
      </c>
      <c r="G19" s="9" t="s">
        <v>21</v>
      </c>
    </row>
    <row r="20" spans="1:7" x14ac:dyDescent="0.25">
      <c r="A20" s="9" t="s">
        <v>14</v>
      </c>
      <c r="B20" s="9">
        <v>21.6</v>
      </c>
      <c r="C20" s="9" t="s">
        <v>2</v>
      </c>
      <c r="D20" s="3"/>
      <c r="E20" s="13" t="s">
        <v>22</v>
      </c>
      <c r="F20" s="10">
        <f>(B20*(B9/B10)-B21)/(B7*(1-(B9/B10))+B8)</f>
        <v>-473150.68493150565</v>
      </c>
      <c r="G20" s="9" t="s">
        <v>18</v>
      </c>
    </row>
    <row r="21" spans="1:7" x14ac:dyDescent="0.25">
      <c r="A21" s="9" t="s">
        <v>15</v>
      </c>
      <c r="B21" s="9">
        <v>21.05</v>
      </c>
      <c r="C21" s="9" t="s">
        <v>2</v>
      </c>
      <c r="D21" s="3"/>
      <c r="E21" s="13" t="s">
        <v>23</v>
      </c>
      <c r="F21" s="10">
        <f>(F20*B9)/(B21-B9+F20*(B7+B8))</f>
        <v>-27990.275526742222</v>
      </c>
      <c r="G21" s="9" t="s">
        <v>18</v>
      </c>
    </row>
    <row r="22" spans="1:7" x14ac:dyDescent="0.25">
      <c r="A22" s="9" t="s">
        <v>26</v>
      </c>
      <c r="B22" s="10">
        <v>0.24</v>
      </c>
      <c r="C22" s="9" t="s">
        <v>2</v>
      </c>
      <c r="D22" s="3"/>
      <c r="E22" s="13" t="s">
        <v>35</v>
      </c>
      <c r="F22" s="10">
        <f>(B12*0.25)/(B22*B11)</f>
        <v>2.0833333333333333E-5</v>
      </c>
      <c r="G22" s="9" t="s">
        <v>21</v>
      </c>
    </row>
    <row r="23" spans="1:7" x14ac:dyDescent="0.25">
      <c r="D23" s="3"/>
      <c r="E23" s="9" t="s">
        <v>37</v>
      </c>
      <c r="F23" s="10">
        <f>((5/0.6)-1)*F8</f>
        <v>73333.333333333343</v>
      </c>
      <c r="G23" s="9" t="s">
        <v>18</v>
      </c>
    </row>
    <row r="24" spans="1:7" x14ac:dyDescent="0.25">
      <c r="A24" s="8" t="s">
        <v>43</v>
      </c>
      <c r="B24" s="8"/>
      <c r="C24" s="8"/>
      <c r="D24" s="3"/>
      <c r="E24" s="3"/>
      <c r="F24" s="3"/>
      <c r="G24" s="3"/>
    </row>
    <row r="25" spans="1:7" x14ac:dyDescent="0.25">
      <c r="A25" s="9" t="s">
        <v>32</v>
      </c>
      <c r="B25" s="9">
        <f>B12*SQRT((B13/B14)*((B14-B13)/B14))</f>
        <v>4.2177933236779159</v>
      </c>
      <c r="C25" s="9" t="s">
        <v>4</v>
      </c>
      <c r="D25" s="3"/>
      <c r="E25" s="3"/>
      <c r="F25" s="3"/>
      <c r="G25" s="3"/>
    </row>
    <row r="26" spans="1:7" x14ac:dyDescent="0.25">
      <c r="A26" s="9" t="s">
        <v>44</v>
      </c>
      <c r="B26" s="12">
        <f>(B13/B15)*((B15-B13)/(F12*B11))</f>
        <v>2.456382001836547</v>
      </c>
      <c r="C26" s="9" t="s">
        <v>4</v>
      </c>
      <c r="D26" s="3"/>
      <c r="E26" s="3"/>
      <c r="F26" s="3"/>
      <c r="G26" s="3"/>
    </row>
    <row r="27" spans="1:7" x14ac:dyDescent="0.25">
      <c r="A27" s="9" t="s">
        <v>45</v>
      </c>
      <c r="B27" s="9">
        <f>B12+B26/2</f>
        <v>11.228191000918274</v>
      </c>
      <c r="C27" s="9" t="s">
        <v>4</v>
      </c>
      <c r="D27" s="3"/>
      <c r="E27" s="3"/>
      <c r="F27" s="3"/>
      <c r="G27" s="3"/>
    </row>
    <row r="28" spans="1:7" x14ac:dyDescent="0.25">
      <c r="A28" s="9" t="s">
        <v>47</v>
      </c>
      <c r="B28" s="9">
        <f>SQRT(B12*B12+(B26*B26/12))</f>
        <v>10.025109361577003</v>
      </c>
      <c r="C28" s="9" t="s">
        <v>4</v>
      </c>
      <c r="D28" s="3"/>
      <c r="E28" s="3"/>
      <c r="F28" s="3"/>
      <c r="G28" s="3"/>
    </row>
    <row r="29" spans="1:7" x14ac:dyDescent="0.25">
      <c r="A29" s="9" t="s">
        <v>46</v>
      </c>
      <c r="B29" s="10">
        <f>(B13*(B16-B13))/(SQRT(12)*B16*F12*B11)</f>
        <v>0.69252873198250564</v>
      </c>
      <c r="C29" s="9" t="s">
        <v>4</v>
      </c>
      <c r="D29" s="3"/>
      <c r="E29" s="3"/>
      <c r="F29" s="3"/>
      <c r="G29" s="3"/>
    </row>
    <row r="30" spans="1:7" x14ac:dyDescent="0.25">
      <c r="D30" s="3"/>
      <c r="E30" s="3"/>
      <c r="F30" s="3"/>
      <c r="G30" s="3"/>
    </row>
    <row r="31" spans="1:7" x14ac:dyDescent="0.25">
      <c r="D31" s="3"/>
      <c r="E31" s="3"/>
      <c r="F31" s="3"/>
      <c r="G31" s="3"/>
    </row>
    <row r="32" spans="1:7" x14ac:dyDescent="0.25">
      <c r="D32" s="2"/>
      <c r="E32" s="2"/>
      <c r="F32" s="2"/>
      <c r="G32" s="2"/>
    </row>
    <row r="33" spans="4:7" x14ac:dyDescent="0.25">
      <c r="D33" s="2"/>
      <c r="E33" s="2"/>
      <c r="F33" s="2"/>
      <c r="G33" s="2"/>
    </row>
  </sheetData>
  <mergeCells count="7">
    <mergeCell ref="A2:F2"/>
    <mergeCell ref="E4:G4"/>
    <mergeCell ref="E18:G18"/>
    <mergeCell ref="A24:C24"/>
    <mergeCell ref="A4:C4"/>
    <mergeCell ref="A18:C18"/>
    <mergeCell ref="A1:F1"/>
  </mergeCells>
  <hyperlinks>
    <hyperlink ref="A2" r:id="rId1" display="https://www.ti.com/lit/ds/symlink/tps56a37.pdf?ts=1744138234997" xr:uid="{0A31E387-A77D-44E8-A310-082A773E977B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Guo, Ming</dc:creator>
  <cp:lastModifiedBy>Guo, Ming</cp:lastModifiedBy>
  <dcterms:created xsi:type="dcterms:W3CDTF">2015-06-05T18:17:20Z</dcterms:created>
  <dcterms:modified xsi:type="dcterms:W3CDTF">2025-04-10T13:21:31Z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be9209c-e354-4d83-bca2-a984d9b9e700_Enabled">
    <vt:lpwstr>true</vt:lpwstr>
  </property>
  <property fmtid="{D5CDD505-2E9C-101B-9397-08002B2CF9AE}" pid="3" name="MSIP_Label_9be9209c-e354-4d83-bca2-a984d9b9e700_SetDate">
    <vt:lpwstr>2025-04-09T09:17:30Z</vt:lpwstr>
  </property>
  <property fmtid="{D5CDD505-2E9C-101B-9397-08002B2CF9AE}" pid="4" name="MSIP_Label_9be9209c-e354-4d83-bca2-a984d9b9e700_Method">
    <vt:lpwstr>Privileged</vt:lpwstr>
  </property>
  <property fmtid="{D5CDD505-2E9C-101B-9397-08002B2CF9AE}" pid="5" name="MSIP_Label_9be9209c-e354-4d83-bca2-a984d9b9e700_Name">
    <vt:lpwstr>Confidential</vt:lpwstr>
  </property>
  <property fmtid="{D5CDD505-2E9C-101B-9397-08002B2CF9AE}" pid="6" name="MSIP_Label_9be9209c-e354-4d83-bca2-a984d9b9e700_SiteId">
    <vt:lpwstr>6539da08-b835-422b-bc32-76ca20bec464</vt:lpwstr>
  </property>
  <property fmtid="{D5CDD505-2E9C-101B-9397-08002B2CF9AE}" pid="7" name="MSIP_Label_9be9209c-e354-4d83-bca2-a984d9b9e700_ActionId">
    <vt:lpwstr>f8db2c2e-ba2b-4d4a-a989-5ac49bcee69e</vt:lpwstr>
  </property>
  <property fmtid="{D5CDD505-2E9C-101B-9397-08002B2CF9AE}" pid="8" name="MSIP_Label_9be9209c-e354-4d83-bca2-a984d9b9e700_ContentBits">
    <vt:lpwstr>0</vt:lpwstr>
  </property>
  <property fmtid="{D5CDD505-2E9C-101B-9397-08002B2CF9AE}" pid="9" name="MSIP_Label_9be9209c-e354-4d83-bca2-a984d9b9e700_Tag">
    <vt:lpwstr>10, 0, 1, 1</vt:lpwstr>
  </property>
</Properties>
</file>